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 filterPrivacy="1"/>
  <bookViews>
    <workbookView activeTab="1" windowHeight="0" windowWidth="2160" xWindow="0" yWindow="0"/>
  </bookViews>
  <sheets>
    <sheet name="Generated Report" r:id="rId1" sheetId="1"/>
    <sheet name="Connectivity Charts" r:id="rId2" sheetId="2"/>
    <sheet name="Current Report" r:id="rId3" sheetId="3"/>
    <sheet name="FT Participants" r:id="rId4" sheetId="55"/>
    <sheet name="Oct 08" r:id="rId94" sheetId="94"/>
    <sheet name="Oct 03" r:id="rId5" sheetId="93"/>
    <sheet name="Sep 24" r:id="rId6" sheetId="92"/>
    <sheet name="Sep 17" r:id="rId7" sheetId="91"/>
    <sheet name="Sep 10" r:id="rId8" sheetId="90"/>
    <sheet name="Sep 05" r:id="rId9" sheetId="89"/>
    <sheet name="Aug 27" r:id="rId10" sheetId="88"/>
    <sheet name="Aug 20" r:id="rId11" sheetId="87"/>
    <sheet name="Aug 13" r:id="rId12" sheetId="86"/>
    <sheet name="Aug 07" r:id="rId13" sheetId="85"/>
    <sheet name="Jul 30" r:id="rId14" sheetId="84"/>
    <sheet name="Jul 23" r:id="rId15" sheetId="83"/>
    <sheet name="Jul 16" r:id="rId16" sheetId="82"/>
    <sheet name="Jul 9" r:id="rId17" sheetId="81"/>
    <sheet name="Jul 2" r:id="rId18" sheetId="80"/>
    <sheet name="Jun 25" r:id="rId19" sheetId="79"/>
    <sheet name="Jun 18" r:id="rId20" sheetId="78"/>
    <sheet name="Jun 11" r:id="rId21" sheetId="77"/>
    <sheet name="Jun 4" r:id="rId22" sheetId="76"/>
    <sheet name="May 28" r:id="rId23" sheetId="75"/>
    <sheet name="May 21" r:id="rId24" sheetId="71"/>
    <sheet name="May 14" r:id="rId25" sheetId="70"/>
    <sheet name="May 9" r:id="rId26" sheetId="69"/>
    <sheet name="May 2" r:id="rId27" sheetId="68"/>
    <sheet name="Apr 23" r:id="rId28" sheetId="66"/>
    <sheet name="Apr 16" r:id="rId29" sheetId="67"/>
    <sheet name="Apr 9" r:id="rId30" sheetId="65"/>
    <sheet name="Apr 2" r:id="rId31" sheetId="64"/>
    <sheet name="Mar 26" r:id="rId32" sheetId="63"/>
    <sheet name="Mar 19" r:id="rId33" sheetId="62"/>
    <sheet name="Mar 12" r:id="rId34" sheetId="61"/>
    <sheet name="Mar 5" r:id="rId35" sheetId="60"/>
    <sheet name="Feb 26" r:id="rId36" sheetId="59"/>
    <sheet name="Feb 12" r:id="rId37" sheetId="58"/>
    <sheet name="Feb 5" r:id="rId38" sheetId="57"/>
    <sheet name="Jan 29" r:id="rId39" sheetId="56"/>
    <sheet name="Jan 22" r:id="rId40" sheetId="54"/>
    <sheet name="Jan 15" r:id="rId41" sheetId="53"/>
    <sheet name="Jan 8" r:id="rId42" sheetId="52"/>
    <sheet name="Jan 1" r:id="rId43" sheetId="51"/>
    <sheet name="Dec 25" r:id="rId44" sheetId="50"/>
    <sheet name="Dec 18" r:id="rId45" sheetId="49"/>
    <sheet name="Dec 11" r:id="rId46" sheetId="48"/>
    <sheet name="Dec 4" r:id="rId47" sheetId="47"/>
    <sheet name="Nov 27" r:id="rId48" sheetId="46"/>
    <sheet name="Nov 20" r:id="rId49" sheetId="45"/>
    <sheet name="Nov 13" r:id="rId50" sheetId="44"/>
    <sheet name="Nov 6" r:id="rId51" sheetId="43"/>
    <sheet name="Oct 30" r:id="rId52" sheetId="42"/>
    <sheet name="Oct 23" r:id="rId53" sheetId="41"/>
    <sheet name="Oct 16" r:id="rId54" sheetId="40"/>
    <sheet name="Oct 9" r:id="rId55" sheetId="39"/>
    <sheet name="Oct 2" r:id="rId56" sheetId="38"/>
    <sheet name="Sep 25" r:id="rId57" sheetId="37"/>
    <sheet name="Sep 18" r:id="rId58" sheetId="36"/>
    <sheet name="Sep 11" r:id="rId59" sheetId="35"/>
    <sheet name="Sep 4" r:id="rId60" sheetId="34"/>
    <sheet name="Aug 28" r:id="rId61" sheetId="33"/>
    <sheet name="Aug 21" r:id="rId62" sheetId="32"/>
    <sheet name="Aug 14" r:id="rId63" sheetId="31"/>
    <sheet name="Aug 7" r:id="rId64" sheetId="30"/>
    <sheet name="July 31" r:id="rId65" sheetId="29"/>
    <sheet name="July 24" r:id="rId66" sheetId="28"/>
    <sheet name="July 17" r:id="rId67" sheetId="27"/>
    <sheet name="July 10" r:id="rId68" sheetId="26"/>
    <sheet name="July 3" r:id="rId69" sheetId="25"/>
    <sheet name="June 26" r:id="rId70" sheetId="24"/>
    <sheet name="June 19" r:id="rId71" sheetId="23"/>
    <sheet name="June 12" r:id="rId72" sheetId="22"/>
    <sheet name="June 5" r:id="rId73" sheetId="21"/>
    <sheet name="May 30" r:id="rId74" sheetId="20"/>
    <sheet name="May 22" r:id="rId75" sheetId="19"/>
    <sheet name="May 15" r:id="rId76" sheetId="18"/>
    <sheet name="May 8" r:id="rId77" sheetId="17"/>
    <sheet name="May 1" r:id="rId78" sheetId="16"/>
    <sheet name="Apr 24" r:id="rId79" sheetId="15"/>
    <sheet name="Apr 17" r:id="rId80" sheetId="14"/>
    <sheet name="Apr 10" r:id="rId81" sheetId="13"/>
    <sheet name="Apr 3" r:id="rId82" sheetId="12"/>
    <sheet name="Mar 29" r:id="rId83" sheetId="11"/>
    <sheet name="Mar 21" r:id="rId84" sheetId="10"/>
    <sheet name="Mar 14" r:id="rId85" sheetId="9"/>
    <sheet name="Mar 7" r:id="rId86" sheetId="8"/>
    <sheet name="Mar 3" r:id="rId87" sheetId="7"/>
    <sheet name="Feb 20" r:id="rId88" sheetId="6"/>
    <sheet name="Feb 6" r:id="rId89" sheetId="5"/>
  </sheets>
  <calcPr calcId="0"/>
</workbook>
</file>

<file path=xl/calcChain.xml><?xml version="1.0" encoding="utf-8"?>
<calcChain xmlns="http://schemas.openxmlformats.org/spreadsheetml/2006/main">
  <c i="1" l="1" r="BP15"/>
  <c i="1" r="D7"/>
  <c i="1" r="E7" s="1"/>
  <c i="55" l="1" r="H183"/>
  <c i="55" r="I183"/>
  <c i="55" r="J183"/>
  <c i="55" r="K183"/>
  <c i="55" r="L183"/>
  <c i="55" r="M183"/>
  <c i="55" r="N183"/>
  <c i="55" r="O183"/>
  <c i="55" r="P183"/>
  <c i="55" r="Q183"/>
  <c i="55" r="R183"/>
  <c i="55" r="S183"/>
  <c i="55" r="T183"/>
  <c i="55" r="U183"/>
  <c i="55" r="V183"/>
  <c i="55" r="W183"/>
  <c i="55" r="X183"/>
  <c i="55" r="Y183"/>
  <c i="55" r="Z183"/>
  <c i="55" r="AA183"/>
  <c i="55" r="AB183"/>
  <c i="55" r="AC183"/>
  <c i="55" r="AD183"/>
  <c i="55" r="AE183"/>
  <c i="55" r="AF183"/>
  <c i="55" r="AG183"/>
  <c i="55" l="1" r="H26"/>
  <c i="55" r="I26"/>
  <c i="55" r="J26"/>
  <c i="55" r="K26"/>
  <c i="55" r="L26"/>
  <c i="55" r="M26"/>
  <c i="55" r="N26"/>
  <c i="55" r="O26"/>
  <c i="55" r="P26"/>
  <c i="55" r="Q26"/>
  <c i="55" r="R26"/>
  <c i="55" r="S26"/>
  <c i="55" r="T26"/>
  <c i="55" r="U26"/>
  <c i="55" r="V26"/>
  <c i="55" r="W26"/>
  <c i="55" r="X26"/>
  <c i="55" r="Y26"/>
  <c i="55" r="Z26"/>
  <c i="55" r="AA26"/>
  <c i="55" r="AB26"/>
  <c i="55" r="AC26"/>
  <c i="55" r="AD26"/>
  <c i="55" r="AE26"/>
  <c i="55" r="AF26"/>
  <c i="55" r="H27"/>
  <c i="55" r="I27"/>
  <c i="55" r="J27"/>
  <c i="55" r="K27"/>
  <c i="55" r="L27"/>
  <c i="55" r="M27"/>
  <c i="55" r="N27"/>
  <c i="55" r="O27"/>
  <c i="55" r="P27"/>
  <c i="55" r="Q27"/>
  <c i="55" r="R27"/>
  <c i="55" r="S27"/>
  <c i="55" r="T27"/>
  <c i="55" r="U27"/>
  <c i="55" r="V27"/>
  <c i="55" r="W27"/>
  <c i="55" r="X27"/>
  <c i="55" r="Y27"/>
  <c i="55" r="Z27"/>
  <c i="55" r="AA27"/>
  <c i="55" r="AB27"/>
  <c i="55" r="AC27"/>
  <c i="55" r="AD27"/>
  <c i="55" r="AE27"/>
  <c i="55" r="AF27"/>
  <c i="55" r="H28"/>
  <c i="55" r="I28"/>
  <c i="55" r="J28"/>
  <c i="55" r="K28"/>
  <c i="55" r="L28"/>
  <c i="55" r="M28"/>
  <c i="55" r="N28"/>
  <c i="55" r="O28"/>
  <c i="55" r="P28"/>
  <c i="55" r="Q28"/>
  <c i="55" r="R28"/>
  <c i="55" r="S28"/>
  <c i="55" r="T28"/>
  <c i="55" r="U28"/>
  <c i="55" r="V28"/>
  <c i="55" r="W28"/>
  <c i="55" r="X28"/>
  <c i="55" r="Y28"/>
  <c i="55" r="Z28"/>
  <c i="55" r="AA28"/>
  <c i="55" r="AB28"/>
  <c i="55" r="AC28"/>
  <c i="55" r="AD28"/>
  <c i="55" r="AE28"/>
  <c i="55" r="AF28"/>
  <c i="55" r="H29"/>
  <c i="55" r="I29"/>
  <c i="55" r="J29"/>
  <c i="55" r="K29"/>
  <c i="55" r="L29"/>
  <c i="55" r="M29"/>
  <c i="55" r="N29"/>
  <c i="55" r="O29"/>
  <c i="55" r="P29"/>
  <c i="55" r="Q29"/>
  <c i="55" r="R29"/>
  <c i="55" r="S29"/>
  <c i="55" r="T29"/>
  <c i="55" r="U29"/>
  <c i="55" r="V29"/>
  <c i="55" r="W29"/>
  <c i="55" r="X29"/>
  <c i="55" r="Y29"/>
  <c i="55" r="Z29"/>
  <c i="55" r="AA29"/>
  <c i="55" r="AB29"/>
  <c i="55" r="AC29"/>
  <c i="55" r="AD29"/>
  <c i="55" r="AE29"/>
  <c i="55" r="AF29"/>
  <c i="55" r="H30"/>
  <c i="55" r="I30"/>
  <c i="55" r="J30"/>
  <c i="55" r="K30"/>
  <c i="55" r="L30"/>
  <c i="55" r="M30"/>
  <c i="55" r="N30"/>
  <c i="55" r="O30"/>
  <c i="55" r="P30"/>
  <c i="55" r="Q30"/>
  <c i="55" r="R30"/>
  <c i="55" r="S30"/>
  <c i="55" r="T30"/>
  <c i="55" r="U30"/>
  <c i="55" r="V30"/>
  <c i="55" r="W30"/>
  <c i="55" r="X30"/>
  <c i="55" r="Y30"/>
  <c i="55" r="Z30"/>
  <c i="55" r="AA30"/>
  <c i="55" r="AB30"/>
  <c i="55" r="AC30"/>
  <c i="55" r="AD30"/>
  <c i="55" r="AE30"/>
  <c i="55" r="AF30"/>
  <c i="55" r="H31"/>
  <c i="55" r="I31"/>
  <c i="55" r="J31"/>
  <c i="55" r="K31"/>
  <c i="55" r="L31"/>
  <c i="55" r="M31"/>
  <c i="55" r="N31"/>
  <c i="55" r="O31"/>
  <c i="55" r="P31"/>
  <c i="55" r="Q31"/>
  <c i="55" r="R31"/>
  <c i="55" r="S31"/>
  <c i="55" r="T31"/>
  <c i="55" r="U31"/>
  <c i="55" r="V31"/>
  <c i="55" r="W31"/>
  <c i="55" r="X31"/>
  <c i="55" r="Y31"/>
  <c i="55" r="Z31"/>
  <c i="55" r="AA31"/>
  <c i="55" r="AB31"/>
  <c i="55" r="AC31"/>
  <c i="55" r="AD31"/>
  <c i="55" r="AE31"/>
  <c i="55" r="AF31"/>
  <c i="55" r="H32"/>
  <c i="55" r="I32"/>
  <c i="55" r="J32"/>
  <c i="55" r="K32"/>
  <c i="55" r="L32"/>
  <c i="55" r="M32"/>
  <c i="55" r="N32"/>
  <c i="55" r="O32"/>
  <c i="55" r="P32"/>
  <c i="55" r="Q32"/>
  <c i="55" r="R32"/>
  <c i="55" r="S32"/>
  <c i="55" r="T32"/>
  <c i="55" r="U32"/>
  <c i="55" r="V32"/>
  <c i="55" r="W32"/>
  <c i="55" r="X32"/>
  <c i="55" r="Y32"/>
  <c i="55" r="Z32"/>
  <c i="55" r="AA32"/>
  <c i="55" r="AB32"/>
  <c i="55" r="AC32"/>
  <c i="55" r="AD32"/>
  <c i="55" r="AE32"/>
  <c i="55" r="AF32"/>
  <c i="55" r="H33"/>
  <c i="55" r="I33"/>
  <c i="55" r="J33"/>
  <c i="55" r="K33"/>
  <c i="55" r="L33"/>
  <c i="55" r="M33"/>
  <c i="55" r="N33"/>
  <c i="55" r="O33"/>
  <c i="55" r="P33"/>
  <c i="55" r="Q33"/>
  <c i="55" r="R33"/>
  <c i="55" r="S33"/>
  <c i="55" r="T33"/>
  <c i="55" r="U33"/>
  <c i="55" r="V33"/>
  <c i="55" r="W33"/>
  <c i="55" r="X33"/>
  <c i="55" r="Y33"/>
  <c i="55" r="Z33"/>
  <c i="55" r="AA33"/>
  <c i="55" r="AB33"/>
  <c i="55" r="AC33"/>
  <c i="55" r="AD33"/>
  <c i="55" r="AE33"/>
  <c i="55" r="AF33"/>
  <c i="55" r="H34"/>
  <c i="55" r="I34"/>
  <c i="55" r="J34"/>
  <c i="55" r="K34"/>
  <c i="55" r="L34"/>
  <c i="55" r="M34"/>
  <c i="55" r="N34"/>
  <c i="55" r="O34"/>
  <c i="55" r="P34"/>
  <c i="55" r="Q34"/>
  <c i="55" r="R34"/>
  <c i="55" r="S34"/>
  <c i="55" r="T34"/>
  <c i="55" r="U34"/>
  <c i="55" r="V34"/>
  <c i="55" r="W34"/>
  <c i="55" r="X34"/>
  <c i="55" r="Y34"/>
  <c i="55" r="Z34"/>
  <c i="55" r="AA34"/>
  <c i="55" r="AB34"/>
  <c i="55" r="AC34"/>
  <c i="55" r="AD34"/>
  <c i="55" r="AE34"/>
  <c i="55" r="AF34"/>
  <c i="55" r="H35"/>
  <c i="55" r="I35"/>
  <c i="55" r="J35"/>
  <c i="55" r="K35"/>
  <c i="55" r="L35"/>
  <c i="55" r="M35"/>
  <c i="55" r="N35"/>
  <c i="55" r="O35"/>
  <c i="55" r="P35"/>
  <c i="55" r="Q35"/>
  <c i="55" r="R35"/>
  <c i="55" r="S35"/>
  <c i="55" r="T35"/>
  <c i="55" r="U35"/>
  <c i="55" r="V35"/>
  <c i="55" r="W35"/>
  <c i="55" r="X35"/>
  <c i="55" r="Y35"/>
  <c i="55" r="Z35"/>
  <c i="55" r="AA35"/>
  <c i="55" r="AB35"/>
  <c i="55" r="AC35"/>
  <c i="55" r="AD35"/>
  <c i="55" r="AE35"/>
  <c i="55" r="AF35"/>
  <c i="55" r="H36"/>
  <c i="55" r="I36"/>
  <c i="55" r="J36"/>
  <c i="55" r="K36"/>
  <c i="55" r="L36"/>
  <c i="55" r="M36"/>
  <c i="55" r="N36"/>
  <c i="55" r="O36"/>
  <c i="55" r="P36"/>
  <c i="55" r="Q36"/>
  <c i="55" r="R36"/>
  <c i="55" r="S36"/>
  <c i="55" r="T36"/>
  <c i="55" r="U36"/>
  <c i="55" r="V36"/>
  <c i="55" r="W36"/>
  <c i="55" r="X36"/>
  <c i="55" r="Y36"/>
  <c i="55" r="Z36"/>
  <c i="55" r="AA36"/>
  <c i="55" r="AB36"/>
  <c i="55" r="AC36"/>
  <c i="55" r="AD36"/>
  <c i="55" r="AE36"/>
  <c i="55" r="AF36"/>
  <c i="55" r="H37"/>
  <c i="55" r="I37"/>
  <c i="55" r="J37"/>
  <c i="55" r="K37"/>
  <c i="55" r="L37"/>
  <c i="55" r="M37"/>
  <c i="55" r="N37"/>
  <c i="55" r="O37"/>
  <c i="55" r="P37"/>
  <c i="55" r="Q37"/>
  <c i="55" r="R37"/>
  <c i="55" r="S37"/>
  <c i="55" r="T37"/>
  <c i="55" r="U37"/>
  <c i="55" r="V37"/>
  <c i="55" r="W37"/>
  <c i="55" r="X37"/>
  <c i="55" r="Y37"/>
  <c i="55" r="Z37"/>
  <c i="55" r="AA37"/>
  <c i="55" r="AB37"/>
  <c i="55" r="AC37"/>
  <c i="55" r="AD37"/>
  <c i="55" r="AE37"/>
  <c i="55" r="AF37"/>
  <c i="55" r="H38"/>
  <c i="55" r="I38"/>
  <c i="55" r="J38"/>
  <c i="55" r="K38"/>
  <c i="55" r="L38"/>
  <c i="55" r="M38"/>
  <c i="55" r="N38"/>
  <c i="55" r="O38"/>
  <c i="55" r="P38"/>
  <c i="55" r="Q38"/>
  <c i="55" r="R38"/>
  <c i="55" r="S38"/>
  <c i="55" r="T38"/>
  <c i="55" r="U38"/>
  <c i="55" r="V38"/>
  <c i="55" r="W38"/>
  <c i="55" r="X38"/>
  <c i="55" r="Y38"/>
  <c i="55" r="Z38"/>
  <c i="55" r="AA38"/>
  <c i="55" r="AB38"/>
  <c i="55" r="AC38"/>
  <c i="55" r="AD38"/>
  <c i="55" r="AE38"/>
  <c i="55" r="AF38"/>
  <c i="55" r="H39"/>
  <c i="55" r="I39"/>
  <c i="55" r="J39"/>
  <c i="55" r="K39"/>
  <c i="55" r="L39"/>
  <c i="55" r="M39"/>
  <c i="55" r="N39"/>
  <c i="55" r="O39"/>
  <c i="55" r="P39"/>
  <c i="55" r="Q39"/>
  <c i="55" r="R39"/>
  <c i="55" r="S39"/>
  <c i="55" r="T39"/>
  <c i="55" r="U39"/>
  <c i="55" r="V39"/>
  <c i="55" r="W39"/>
  <c i="55" r="X39"/>
  <c i="55" r="Y39"/>
  <c i="55" r="Z39"/>
  <c i="55" r="AA39"/>
  <c i="55" r="AB39"/>
  <c i="55" r="AC39"/>
  <c i="55" r="AD39"/>
  <c i="55" r="AE39"/>
  <c i="55" r="AF39"/>
  <c i="55" r="H40"/>
  <c i="55" r="I40"/>
  <c i="55" r="J40"/>
  <c i="55" r="K40"/>
  <c i="55" r="L40"/>
  <c i="55" r="M40"/>
  <c i="55" r="N40"/>
  <c i="55" r="O40"/>
  <c i="55" r="P40"/>
  <c i="55" r="Q40"/>
  <c i="55" r="R40"/>
  <c i="55" r="S40"/>
  <c i="55" r="T40"/>
  <c i="55" r="U40"/>
  <c i="55" r="V40"/>
  <c i="55" r="W40"/>
  <c i="55" r="X40"/>
  <c i="55" r="Y40"/>
  <c i="55" r="Z40"/>
  <c i="55" r="AA40"/>
  <c i="55" r="AB40"/>
  <c i="55" r="AC40"/>
  <c i="55" r="AD40"/>
  <c i="55" r="AE40"/>
  <c i="55" r="AF40"/>
  <c i="55" r="H41"/>
  <c i="55" r="I41"/>
  <c i="55" r="J41"/>
  <c i="55" r="K41"/>
  <c i="55" r="L41"/>
  <c i="55" r="M41"/>
  <c i="55" r="N41"/>
  <c i="55" r="O41"/>
  <c i="55" r="P41"/>
  <c i="55" r="Q41"/>
  <c i="55" r="R41"/>
  <c i="55" r="S41"/>
  <c i="55" r="T41"/>
  <c i="55" r="U41"/>
  <c i="55" r="V41"/>
  <c i="55" r="W41"/>
  <c i="55" r="X41"/>
  <c i="55" r="Y41"/>
  <c i="55" r="Z41"/>
  <c i="55" r="AA41"/>
  <c i="55" r="AB41"/>
  <c i="55" r="AC41"/>
  <c i="55" r="AD41"/>
  <c i="55" r="AE41"/>
  <c i="55" r="AF41"/>
  <c i="55" r="H42"/>
  <c i="55" r="I42"/>
  <c i="55" r="J42"/>
  <c i="55" r="K42"/>
  <c i="55" r="L42"/>
  <c i="55" r="M42"/>
  <c i="55" r="N42"/>
  <c i="55" r="O42"/>
  <c i="55" r="P42"/>
  <c i="55" r="Q42"/>
  <c i="55" r="R42"/>
  <c i="55" r="S42"/>
  <c i="55" r="T42"/>
  <c i="55" r="U42"/>
  <c i="55" r="V42"/>
  <c i="55" r="W42"/>
  <c i="55" r="X42"/>
  <c i="55" r="Y42"/>
  <c i="55" r="Z42"/>
  <c i="55" r="AA42"/>
  <c i="55" r="AB42"/>
  <c i="55" r="AC42"/>
  <c i="55" r="AD42"/>
  <c i="55" r="AE42"/>
  <c i="55" r="AF42"/>
  <c i="55" r="H43"/>
  <c i="55" r="I43"/>
  <c i="55" r="J43"/>
  <c i="55" r="K43"/>
  <c i="55" r="L43"/>
  <c i="55" r="M43"/>
  <c i="55" r="N43"/>
  <c i="55" r="O43"/>
  <c i="55" r="P43"/>
  <c i="55" r="Q43"/>
  <c i="55" r="R43"/>
  <c i="55" r="S43"/>
  <c i="55" r="T43"/>
  <c i="55" r="U43"/>
  <c i="55" r="V43"/>
  <c i="55" r="W43"/>
  <c i="55" r="X43"/>
  <c i="55" r="Y43"/>
  <c i="55" r="Z43"/>
  <c i="55" r="AA43"/>
  <c i="55" r="AB43"/>
  <c i="55" r="AC43"/>
  <c i="55" r="AD43"/>
  <c i="55" r="AE43"/>
  <c i="55" r="AF43"/>
  <c i="55" r="H44"/>
  <c i="55" r="I44"/>
  <c i="55" r="J44"/>
  <c i="55" r="K44"/>
  <c i="55" r="L44"/>
  <c i="55" r="M44"/>
  <c i="55" r="N44"/>
  <c i="55" r="O44"/>
  <c i="55" r="P44"/>
  <c i="55" r="Q44"/>
  <c i="55" r="R44"/>
  <c i="55" r="S44"/>
  <c i="55" r="T44"/>
  <c i="55" r="U44"/>
  <c i="55" r="V44"/>
  <c i="55" r="W44"/>
  <c i="55" r="X44"/>
  <c i="55" r="Y44"/>
  <c i="55" r="Z44"/>
  <c i="55" r="AA44"/>
  <c i="55" r="AB44"/>
  <c i="55" r="AC44"/>
  <c i="55" r="AD44"/>
  <c i="55" r="AE44"/>
  <c i="55" r="AF44"/>
  <c i="55" r="H45"/>
  <c i="55" r="I45"/>
  <c i="55" r="J45"/>
  <c i="55" r="K45"/>
  <c i="55" r="L45"/>
  <c i="55" r="M45"/>
  <c i="55" r="N45"/>
  <c i="55" r="O45"/>
  <c i="55" r="P45"/>
  <c i="55" r="Q45"/>
  <c i="55" r="R45"/>
  <c i="55" r="S45"/>
  <c i="55" r="T45"/>
  <c i="55" r="U45"/>
  <c i="55" r="V45"/>
  <c i="55" r="W45"/>
  <c i="55" r="X45"/>
  <c i="55" r="Y45"/>
  <c i="55" r="Z45"/>
  <c i="55" r="AA45"/>
  <c i="55" r="AB45"/>
  <c i="55" r="AC45"/>
  <c i="55" r="AD45"/>
  <c i="55" r="AE45"/>
  <c i="55" r="AF45"/>
  <c i="55" r="H46"/>
  <c i="55" r="I46"/>
  <c i="55" r="J46"/>
  <c i="55" r="K46"/>
  <c i="55" r="L46"/>
  <c i="55" r="M46"/>
  <c i="55" r="N46"/>
  <c i="55" r="O46"/>
  <c i="55" r="P46"/>
  <c i="55" r="Q46"/>
  <c i="55" r="R46"/>
  <c i="55" r="S46"/>
  <c i="55" r="T46"/>
  <c i="55" r="U46"/>
  <c i="55" r="V46"/>
  <c i="55" r="W46"/>
  <c i="55" r="X46"/>
  <c i="55" r="Y46"/>
  <c i="55" r="Z46"/>
  <c i="55" r="AA46"/>
  <c i="55" r="AB46"/>
  <c i="55" r="AC46"/>
  <c i="55" r="AD46"/>
  <c i="55" r="AE46"/>
  <c i="55" r="AF46"/>
  <c i="55" r="H47"/>
  <c i="55" r="I47"/>
  <c i="55" r="J47"/>
  <c i="55" r="K47"/>
  <c i="55" r="L47"/>
  <c i="55" r="M47"/>
  <c i="55" r="N47"/>
  <c i="55" r="O47"/>
  <c i="55" r="P47"/>
  <c i="55" r="Q47"/>
  <c i="55" r="R47"/>
  <c i="55" r="S47"/>
  <c i="55" r="T47"/>
  <c i="55" r="U47"/>
  <c i="55" r="V47"/>
  <c i="55" r="W47"/>
  <c i="55" r="X47"/>
  <c i="55" r="Y47"/>
  <c i="55" r="Z47"/>
  <c i="55" r="AA47"/>
  <c i="55" r="AB47"/>
  <c i="55" r="AC47"/>
  <c i="55" r="AD47"/>
  <c i="55" r="AE47"/>
  <c i="55" r="AF47"/>
  <c i="55" r="H48"/>
  <c i="55" r="I48"/>
  <c i="55" r="J48"/>
  <c i="55" r="K48"/>
  <c i="55" r="L48"/>
  <c i="55" r="M48"/>
  <c i="55" r="N48"/>
  <c i="55" r="O48"/>
  <c i="55" r="P48"/>
  <c i="55" r="Q48"/>
  <c i="55" r="R48"/>
  <c i="55" r="S48"/>
  <c i="55" r="T48"/>
  <c i="55" r="U48"/>
  <c i="55" r="V48"/>
  <c i="55" r="W48"/>
  <c i="55" r="X48"/>
  <c i="55" r="Y48"/>
  <c i="55" r="Z48"/>
  <c i="55" r="AA48"/>
  <c i="55" r="AB48"/>
  <c i="55" r="AC48"/>
  <c i="55" r="AD48"/>
  <c i="55" r="AE48"/>
  <c i="55" r="AF48"/>
  <c i="55" r="H49"/>
  <c i="55" r="I49"/>
  <c i="55" r="J49"/>
  <c i="55" r="K49"/>
  <c i="55" r="L49"/>
  <c i="55" r="M49"/>
  <c i="55" r="N49"/>
  <c i="55" r="O49"/>
  <c i="55" r="P49"/>
  <c i="55" r="Q49"/>
  <c i="55" r="R49"/>
  <c i="55" r="S49"/>
  <c i="55" r="T49"/>
  <c i="55" r="U49"/>
  <c i="55" r="V49"/>
  <c i="55" r="W49"/>
  <c i="55" r="X49"/>
  <c i="55" r="Y49"/>
  <c i="55" r="Z49"/>
  <c i="55" r="AA49"/>
  <c i="55" r="AB49"/>
  <c i="55" r="AC49"/>
  <c i="55" r="AD49"/>
  <c i="55" r="AE49"/>
  <c i="55" r="AF49"/>
  <c i="55" r="H50"/>
  <c i="55" r="I50"/>
  <c i="55" r="J50"/>
  <c i="55" r="K50"/>
  <c i="55" r="L50"/>
  <c i="55" r="M50"/>
  <c i="55" r="N50"/>
  <c i="55" r="O50"/>
  <c i="55" r="P50"/>
  <c i="55" r="Q50"/>
  <c i="55" r="R50"/>
  <c i="55" r="S50"/>
  <c i="55" r="T50"/>
  <c i="55" r="U50"/>
  <c i="55" r="V50"/>
  <c i="55" r="W50"/>
  <c i="55" r="X50"/>
  <c i="55" r="Y50"/>
  <c i="55" r="Z50"/>
  <c i="55" r="AA50"/>
  <c i="55" r="AB50"/>
  <c i="55" r="AC50"/>
  <c i="55" r="AD50"/>
  <c i="55" r="AE50"/>
  <c i="55" r="AF50"/>
  <c i="55" r="H51"/>
  <c i="55" r="I51"/>
  <c i="55" r="J51"/>
  <c i="55" r="K51"/>
  <c i="55" r="L51"/>
  <c i="55" r="M51"/>
  <c i="55" r="N51"/>
  <c i="55" r="O51"/>
  <c i="55" r="P51"/>
  <c i="55" r="Q51"/>
  <c i="55" r="R51"/>
  <c i="55" r="S51"/>
  <c i="55" r="T51"/>
  <c i="55" r="U51"/>
  <c i="55" r="V51"/>
  <c i="55" r="W51"/>
  <c i="55" r="X51"/>
  <c i="55" r="Y51"/>
  <c i="55" r="Z51"/>
  <c i="55" r="AA51"/>
  <c i="55" r="AB51"/>
  <c i="55" r="AC51"/>
  <c i="55" r="AD51"/>
  <c i="55" r="AE51"/>
  <c i="55" r="AF51"/>
  <c i="55" r="H52"/>
  <c i="55" r="I52"/>
  <c i="55" r="J52"/>
  <c i="55" r="K52"/>
  <c i="55" r="L52"/>
  <c i="55" r="M52"/>
  <c i="55" r="N52"/>
  <c i="55" r="O52"/>
  <c i="55" r="P52"/>
  <c i="55" r="Q52"/>
  <c i="55" r="R52"/>
  <c i="55" r="S52"/>
  <c i="55" r="T52"/>
  <c i="55" r="U52"/>
  <c i="55" r="V52"/>
  <c i="55" r="W52"/>
  <c i="55" r="X52"/>
  <c i="55" r="Y52"/>
  <c i="55" r="Z52"/>
  <c i="55" r="AA52"/>
  <c i="55" r="AB52"/>
  <c i="55" r="AC52"/>
  <c i="55" r="AD52"/>
  <c i="55" r="AE52"/>
  <c i="55" r="AF52"/>
  <c i="55" r="H53"/>
  <c i="55" r="I53"/>
  <c i="55" r="J53"/>
  <c i="55" r="K53"/>
  <c i="55" r="L53"/>
  <c i="55" r="M53"/>
  <c i="55" r="N53"/>
  <c i="55" r="O53"/>
  <c i="55" r="P53"/>
  <c i="55" r="Q53"/>
  <c i="55" r="R53"/>
  <c i="55" r="S53"/>
  <c i="55" r="T53"/>
  <c i="55" r="U53"/>
  <c i="55" r="V53"/>
  <c i="55" r="W53"/>
  <c i="55" r="X53"/>
  <c i="55" r="Y53"/>
  <c i="55" r="Z53"/>
  <c i="55" r="AA53"/>
  <c i="55" r="AB53"/>
  <c i="55" r="AC53"/>
  <c i="55" r="AD53"/>
  <c i="55" r="AE53"/>
  <c i="55" r="AF53"/>
  <c i="55" r="H54"/>
  <c i="55" r="I54"/>
  <c i="55" r="J54"/>
  <c i="55" r="K54"/>
  <c i="55" r="L54"/>
  <c i="55" r="M54"/>
  <c i="55" r="N54"/>
  <c i="55" r="O54"/>
  <c i="55" r="P54"/>
  <c i="55" r="Q54"/>
  <c i="55" r="R54"/>
  <c i="55" r="S54"/>
  <c i="55" r="T54"/>
  <c i="55" r="U54"/>
  <c i="55" r="V54"/>
  <c i="55" r="W54"/>
  <c i="55" r="X54"/>
  <c i="55" r="Y54"/>
  <c i="55" r="Z54"/>
  <c i="55" r="AA54"/>
  <c i="55" r="AB54"/>
  <c i="55" r="AC54"/>
  <c i="55" r="AD54"/>
  <c i="55" r="AE54"/>
  <c i="55" r="AF54"/>
  <c i="55" r="H55"/>
  <c i="55" r="I55"/>
  <c i="55" r="J55"/>
  <c i="55" r="K55"/>
  <c i="55" r="L55"/>
  <c i="55" r="M55"/>
  <c i="55" r="N55"/>
  <c i="55" r="O55"/>
  <c i="55" r="P55"/>
  <c i="55" r="Q55"/>
  <c i="55" r="R55"/>
  <c i="55" r="S55"/>
  <c i="55" r="T55"/>
  <c i="55" r="U55"/>
  <c i="55" r="V55"/>
  <c i="55" r="W55"/>
  <c i="55" r="X55"/>
  <c i="55" r="Y55"/>
  <c i="55" r="Z55"/>
  <c i="55" r="AA55"/>
  <c i="55" r="AB55"/>
  <c i="55" r="AC55"/>
  <c i="55" r="AD55"/>
  <c i="55" r="AE55"/>
  <c i="55" r="AF55"/>
  <c i="55" r="H56"/>
  <c i="55" r="I56"/>
  <c i="55" r="J56"/>
  <c i="55" r="K56"/>
  <c i="55" r="L56"/>
  <c i="55" r="M56"/>
  <c i="55" r="N56"/>
  <c i="55" r="O56"/>
  <c i="55" r="P56"/>
  <c i="55" r="Q56"/>
  <c i="55" r="R56"/>
  <c i="55" r="S56"/>
  <c i="55" r="T56"/>
  <c i="55" r="U56"/>
  <c i="55" r="V56"/>
  <c i="55" r="W56"/>
  <c i="55" r="X56"/>
  <c i="55" r="Y56"/>
  <c i="55" r="Z56"/>
  <c i="55" r="AA56"/>
  <c i="55" r="AB56"/>
  <c i="55" r="AC56"/>
  <c i="55" r="AD56"/>
  <c i="55" r="AE56"/>
  <c i="55" r="AF56"/>
  <c i="55" r="H57"/>
  <c i="55" r="I57"/>
  <c i="55" r="J57"/>
  <c i="55" r="K57"/>
  <c i="55" r="L57"/>
  <c i="55" r="M57"/>
  <c i="55" r="N57"/>
  <c i="55" r="O57"/>
  <c i="55" r="P57"/>
  <c i="55" r="Q57"/>
  <c i="55" r="R57"/>
  <c i="55" r="S57"/>
  <c i="55" r="T57"/>
  <c i="55" r="U57"/>
  <c i="55" r="V57"/>
  <c i="55" r="W57"/>
  <c i="55" r="X57"/>
  <c i="55" r="Y57"/>
  <c i="55" r="Z57"/>
  <c i="55" r="AA57"/>
  <c i="55" r="AB57"/>
  <c i="55" r="AC57"/>
  <c i="55" r="AD57"/>
  <c i="55" r="AE57"/>
  <c i="55" r="AF57"/>
  <c i="55" r="H58"/>
  <c i="55" r="I58"/>
  <c i="55" r="J58"/>
  <c i="55" r="K58"/>
  <c i="55" r="L58"/>
  <c i="55" r="M58"/>
  <c i="55" r="N58"/>
  <c i="55" r="O58"/>
  <c i="55" r="P58"/>
  <c i="55" r="Q58"/>
  <c i="55" r="R58"/>
  <c i="55" r="S58"/>
  <c i="55" r="T58"/>
  <c i="55" r="U58"/>
  <c i="55" r="V58"/>
  <c i="55" r="W58"/>
  <c i="55" r="X58"/>
  <c i="55" r="Y58"/>
  <c i="55" r="Z58"/>
  <c i="55" r="AA58"/>
  <c i="55" r="AB58"/>
  <c i="55" r="AC58"/>
  <c i="55" r="AD58"/>
  <c i="55" r="AE58"/>
  <c i="55" r="AF58"/>
  <c i="55" r="H59"/>
  <c i="55" r="I59"/>
  <c i="55" r="J59"/>
  <c i="55" r="K59"/>
  <c i="55" r="L59"/>
  <c i="55" r="M59"/>
  <c i="55" r="N59"/>
  <c i="55" r="O59"/>
  <c i="55" r="P59"/>
  <c i="55" r="Q59"/>
  <c i="55" r="R59"/>
  <c i="55" r="S59"/>
  <c i="55" r="T59"/>
  <c i="55" r="U59"/>
  <c i="55" r="V59"/>
  <c i="55" r="W59"/>
  <c i="55" r="X59"/>
  <c i="55" r="Y59"/>
  <c i="55" r="Z59"/>
  <c i="55" r="AA59"/>
  <c i="55" r="AB59"/>
  <c i="55" r="AC59"/>
  <c i="55" r="AD59"/>
  <c i="55" r="AE59"/>
  <c i="55" r="AF59"/>
  <c i="55" r="H60"/>
  <c i="55" r="I60"/>
  <c i="55" r="J60"/>
  <c i="55" r="K60"/>
  <c i="55" r="L60"/>
  <c i="55" r="M60"/>
  <c i="55" r="N60"/>
  <c i="55" r="O60"/>
  <c i="55" r="P60"/>
  <c i="55" r="Q60"/>
  <c i="55" r="R60"/>
  <c i="55" r="S60"/>
  <c i="55" r="T60"/>
  <c i="55" r="U60"/>
  <c i="55" r="V60"/>
  <c i="55" r="W60"/>
  <c i="55" r="X60"/>
  <c i="55" r="Y60"/>
  <c i="55" r="Z60"/>
  <c i="55" r="AA60"/>
  <c i="55" r="AB60"/>
  <c i="55" r="AC60"/>
  <c i="55" r="AD60"/>
  <c i="55" r="AE60"/>
  <c i="55" r="AF60"/>
  <c i="55" r="H61"/>
  <c i="55" r="I61"/>
  <c i="55" r="J61"/>
  <c i="55" r="K61"/>
  <c i="55" r="L61"/>
  <c i="55" r="M61"/>
  <c i="55" r="N61"/>
  <c i="55" r="O61"/>
  <c i="55" r="P61"/>
  <c i="55" r="Q61"/>
  <c i="55" r="R61"/>
  <c i="55" r="S61"/>
  <c i="55" r="T61"/>
  <c i="55" r="U61"/>
  <c i="55" r="V61"/>
  <c i="55" r="W61"/>
  <c i="55" r="X61"/>
  <c i="55" r="Y61"/>
  <c i="55" r="Z61"/>
  <c i="55" r="AA61"/>
  <c i="55" r="AB61"/>
  <c i="55" r="AC61"/>
  <c i="55" r="AD61"/>
  <c i="55" r="AE61"/>
  <c i="55" r="AF61"/>
  <c i="55" r="H62"/>
  <c i="55" r="I62"/>
  <c i="55" r="J62"/>
  <c i="55" r="K62"/>
  <c i="55" r="L62"/>
  <c i="55" r="M62"/>
  <c i="55" r="N62"/>
  <c i="55" r="O62"/>
  <c i="55" r="P62"/>
  <c i="55" r="Q62"/>
  <c i="55" r="R62"/>
  <c i="55" r="S62"/>
  <c i="55" r="T62"/>
  <c i="55" r="U62"/>
  <c i="55" r="V62"/>
  <c i="55" r="W62"/>
  <c i="55" r="X62"/>
  <c i="55" r="Y62"/>
  <c i="55" r="Z62"/>
  <c i="55" r="AA62"/>
  <c i="55" r="AB62"/>
  <c i="55" r="AC62"/>
  <c i="55" r="AD62"/>
  <c i="55" r="AE62"/>
  <c i="55" r="AF62"/>
  <c i="55" r="H63"/>
  <c i="55" r="I63"/>
  <c i="55" r="J63"/>
  <c i="55" r="K63"/>
  <c i="55" r="L63"/>
  <c i="55" r="M63"/>
  <c i="55" r="N63"/>
  <c i="55" r="O63"/>
  <c i="55" r="P63"/>
  <c i="55" r="Q63"/>
  <c i="55" r="R63"/>
  <c i="55" r="S63"/>
  <c i="55" r="T63"/>
  <c i="55" r="U63"/>
  <c i="55" r="V63"/>
  <c i="55" r="W63"/>
  <c i="55" r="X63"/>
  <c i="55" r="Y63"/>
  <c i="55" r="Z63"/>
  <c i="55" r="AA63"/>
  <c i="55" r="AB63"/>
  <c i="55" r="AC63"/>
  <c i="55" r="AD63"/>
  <c i="55" r="AE63"/>
  <c i="55" r="AF63"/>
  <c i="55" r="H64"/>
  <c i="55" r="I64"/>
  <c i="55" r="J64"/>
  <c i="55" r="K64"/>
  <c i="55" r="L64"/>
  <c i="55" r="M64"/>
  <c i="55" r="N64"/>
  <c i="55" r="O64"/>
  <c i="55" r="P64"/>
  <c i="55" r="Q64"/>
  <c i="55" r="R64"/>
  <c i="55" r="S64"/>
  <c i="55" r="T64"/>
  <c i="55" r="U64"/>
  <c i="55" r="V64"/>
  <c i="55" r="W64"/>
  <c i="55" r="X64"/>
  <c i="55" r="Y64"/>
  <c i="55" r="Z64"/>
  <c i="55" r="AA64"/>
  <c i="55" r="AB64"/>
  <c i="55" r="AC64"/>
  <c i="55" r="AD64"/>
  <c i="55" r="AE64"/>
  <c i="55" r="AF64"/>
  <c i="55" r="H65"/>
  <c i="55" r="I65"/>
  <c i="55" r="J65"/>
  <c i="55" r="K65"/>
  <c i="55" r="L65"/>
  <c i="55" r="M65"/>
  <c i="55" r="N65"/>
  <c i="55" r="O65"/>
  <c i="55" r="P65"/>
  <c i="55" r="Q65"/>
  <c i="55" r="R65"/>
  <c i="55" r="S65"/>
  <c i="55" r="T65"/>
  <c i="55" r="U65"/>
  <c i="55" r="V65"/>
  <c i="55" r="W65"/>
  <c i="55" r="X65"/>
  <c i="55" r="Y65"/>
  <c i="55" r="Z65"/>
  <c i="55" r="AA65"/>
  <c i="55" r="AB65"/>
  <c i="55" r="AC65"/>
  <c i="55" r="AD65"/>
  <c i="55" r="AE65"/>
  <c i="55" r="AF65"/>
  <c i="55" r="H66"/>
  <c i="55" r="I66"/>
  <c i="55" r="J66"/>
  <c i="55" r="K66"/>
  <c i="55" r="L66"/>
  <c i="55" r="M66"/>
  <c i="55" r="N66"/>
  <c i="55" r="O66"/>
  <c i="55" r="P66"/>
  <c i="55" r="Q66"/>
  <c i="55" r="R66"/>
  <c i="55" r="S66"/>
  <c i="55" r="T66"/>
  <c i="55" r="U66"/>
  <c i="55" r="V66"/>
  <c i="55" r="W66"/>
  <c i="55" r="X66"/>
  <c i="55" r="Y66"/>
  <c i="55" r="Z66"/>
  <c i="55" r="AA66"/>
  <c i="55" r="AB66"/>
  <c i="55" r="AC66"/>
  <c i="55" r="AD66"/>
  <c i="55" r="AE66"/>
  <c i="55" r="AF66"/>
  <c i="55" r="H67"/>
  <c i="55" r="I67"/>
  <c i="55" r="J67"/>
  <c i="55" r="K67"/>
  <c i="55" r="L67"/>
  <c i="55" r="M67"/>
  <c i="55" r="N67"/>
  <c i="55" r="O67"/>
  <c i="55" r="P67"/>
  <c i="55" r="Q67"/>
  <c i="55" r="R67"/>
  <c i="55" r="S67"/>
  <c i="55" r="T67"/>
  <c i="55" r="U67"/>
  <c i="55" r="V67"/>
  <c i="55" r="W67"/>
  <c i="55" r="X67"/>
  <c i="55" r="Y67"/>
  <c i="55" r="Z67"/>
  <c i="55" r="AA67"/>
  <c i="55" r="AB67"/>
  <c i="55" r="AC67"/>
  <c i="55" r="AD67"/>
  <c i="55" r="AE67"/>
  <c i="55" r="AF67"/>
  <c i="55" r="H68"/>
  <c i="55" r="I68"/>
  <c i="55" r="J68"/>
  <c i="55" r="K68"/>
  <c i="55" r="L68"/>
  <c i="55" r="M68"/>
  <c i="55" r="N68"/>
  <c i="55" r="O68"/>
  <c i="55" r="P68"/>
  <c i="55" r="Q68"/>
  <c i="55" r="R68"/>
  <c i="55" r="S68"/>
  <c i="55" r="T68"/>
  <c i="55" r="U68"/>
  <c i="55" r="V68"/>
  <c i="55" r="W68"/>
  <c i="55" r="X68"/>
  <c i="55" r="Y68"/>
  <c i="55" r="Z68"/>
  <c i="55" r="AA68"/>
  <c i="55" r="AB68"/>
  <c i="55" r="AC68"/>
  <c i="55" r="AD68"/>
  <c i="55" r="AE68"/>
  <c i="55" r="AF68"/>
  <c i="55" r="H69"/>
  <c i="55" r="I69"/>
  <c i="55" r="J69"/>
  <c i="55" r="K69"/>
  <c i="55" r="L69"/>
  <c i="55" r="M69"/>
  <c i="55" r="N69"/>
  <c i="55" r="O69"/>
  <c i="55" r="P69"/>
  <c i="55" r="Q69"/>
  <c i="55" r="R69"/>
  <c i="55" r="S69"/>
  <c i="55" r="T69"/>
  <c i="55" r="U69"/>
  <c i="55" r="V69"/>
  <c i="55" r="W69"/>
  <c i="55" r="X69"/>
  <c i="55" r="Y69"/>
  <c i="55" r="Z69"/>
  <c i="55" r="AA69"/>
  <c i="55" r="AB69"/>
  <c i="55" r="AC69"/>
  <c i="55" r="AD69"/>
  <c i="55" r="AE69"/>
  <c i="55" r="AF69"/>
  <c i="55" r="H70"/>
  <c i="55" r="I70"/>
  <c i="55" r="J70"/>
  <c i="55" r="K70"/>
  <c i="55" r="L70"/>
  <c i="55" r="M70"/>
  <c i="55" r="N70"/>
  <c i="55" r="O70"/>
  <c i="55" r="P70"/>
  <c i="55" r="Q70"/>
  <c i="55" r="R70"/>
  <c i="55" r="S70"/>
  <c i="55" r="T70"/>
  <c i="55" r="U70"/>
  <c i="55" r="V70"/>
  <c i="55" r="W70"/>
  <c i="55" r="X70"/>
  <c i="55" r="Y70"/>
  <c i="55" r="Z70"/>
  <c i="55" r="AA70"/>
  <c i="55" r="AB70"/>
  <c i="55" r="AC70"/>
  <c i="55" r="AD70"/>
  <c i="55" r="AE70"/>
  <c i="55" r="AF70"/>
  <c i="55" r="H71"/>
  <c i="55" r="I71"/>
  <c i="55" r="J71"/>
  <c i="55" r="K71"/>
  <c i="55" r="L71"/>
  <c i="55" r="M71"/>
  <c i="55" r="N71"/>
  <c i="55" r="O71"/>
  <c i="55" r="P71"/>
  <c i="55" r="Q71"/>
  <c i="55" r="R71"/>
  <c i="55" r="S71"/>
  <c i="55" r="T71"/>
  <c i="55" r="U71"/>
  <c i="55" r="V71"/>
  <c i="55" r="W71"/>
  <c i="55" r="X71"/>
  <c i="55" r="Y71"/>
  <c i="55" r="Z71"/>
  <c i="55" r="AA71"/>
  <c i="55" r="AB71"/>
  <c i="55" r="AC71"/>
  <c i="55" r="AD71"/>
  <c i="55" r="AE71"/>
  <c i="55" r="AF71"/>
  <c i="55" r="H72"/>
  <c i="55" r="I72"/>
  <c i="55" r="J72"/>
  <c i="55" r="K72"/>
  <c i="55" r="L72"/>
  <c i="55" r="M72"/>
  <c i="55" r="N72"/>
  <c i="55" r="O72"/>
  <c i="55" r="P72"/>
  <c i="55" r="Q72"/>
  <c i="55" r="R72"/>
  <c i="55" r="S72"/>
  <c i="55" r="T72"/>
  <c i="55" r="U72"/>
  <c i="55" r="V72"/>
  <c i="55" r="W72"/>
  <c i="55" r="X72"/>
  <c i="55" r="Y72"/>
  <c i="55" r="Z72"/>
  <c i="55" r="AA72"/>
  <c i="55" r="AB72"/>
  <c i="55" r="AC72"/>
  <c i="55" r="AD72"/>
  <c i="55" r="AE72"/>
  <c i="55" r="AF72"/>
  <c i="55" r="H73"/>
  <c i="55" r="I73"/>
  <c i="55" r="J73"/>
  <c i="55" r="K73"/>
  <c i="55" r="L73"/>
  <c i="55" r="M73"/>
  <c i="55" r="N73"/>
  <c i="55" r="O73"/>
  <c i="55" r="P73"/>
  <c i="55" r="Q73"/>
  <c i="55" r="R73"/>
  <c i="55" r="S73"/>
  <c i="55" r="T73"/>
  <c i="55" r="U73"/>
  <c i="55" r="V73"/>
  <c i="55" r="W73"/>
  <c i="55" r="X73"/>
  <c i="55" r="Y73"/>
  <c i="55" r="Z73"/>
  <c i="55" r="AA73"/>
  <c i="55" r="AB73"/>
  <c i="55" r="AC73"/>
  <c i="55" r="AD73"/>
  <c i="55" r="AE73"/>
  <c i="55" r="AF73"/>
  <c i="55" r="H74"/>
  <c i="55" r="I74"/>
  <c i="55" r="J74"/>
  <c i="55" r="K74"/>
  <c i="55" r="L74"/>
  <c i="55" r="M74"/>
  <c i="55" r="N74"/>
  <c i="55" r="O74"/>
  <c i="55" r="P74"/>
  <c i="55" r="Q74"/>
  <c i="55" r="R74"/>
  <c i="55" r="S74"/>
  <c i="55" r="T74"/>
  <c i="55" r="U74"/>
  <c i="55" r="V74"/>
  <c i="55" r="W74"/>
  <c i="55" r="X74"/>
  <c i="55" r="Y74"/>
  <c i="55" r="Z74"/>
  <c i="55" r="AA74"/>
  <c i="55" r="AB74"/>
  <c i="55" r="AC74"/>
  <c i="55" r="AD74"/>
  <c i="55" r="AE74"/>
  <c i="55" r="AF74"/>
  <c i="55" r="H75"/>
  <c i="55" r="I75"/>
  <c i="55" r="J75"/>
  <c i="55" r="K75"/>
  <c i="55" r="L75"/>
  <c i="55" r="M75"/>
  <c i="55" r="N75"/>
  <c i="55" r="O75"/>
  <c i="55" r="P75"/>
  <c i="55" r="Q75"/>
  <c i="55" r="R75"/>
  <c i="55" r="S75"/>
  <c i="55" r="T75"/>
  <c i="55" r="U75"/>
  <c i="55" r="V75"/>
  <c i="55" r="W75"/>
  <c i="55" r="X75"/>
  <c i="55" r="Y75"/>
  <c i="55" r="Z75"/>
  <c i="55" r="AA75"/>
  <c i="55" r="AB75"/>
  <c i="55" r="AC75"/>
  <c i="55" r="AD75"/>
  <c i="55" r="AE75"/>
  <c i="55" r="AF75"/>
  <c i="55" r="H76"/>
  <c i="55" r="I76"/>
  <c i="55" r="J76"/>
  <c i="55" r="K76"/>
  <c i="55" r="L76"/>
  <c i="55" r="M76"/>
  <c i="55" r="N76"/>
  <c i="55" r="O76"/>
  <c i="55" r="P76"/>
  <c i="55" r="Q76"/>
  <c i="55" r="R76"/>
  <c i="55" r="S76"/>
  <c i="55" r="T76"/>
  <c i="55" r="U76"/>
  <c i="55" r="V76"/>
  <c i="55" r="W76"/>
  <c i="55" r="X76"/>
  <c i="55" r="Y76"/>
  <c i="55" r="Z76"/>
  <c i="55" r="AA76"/>
  <c i="55" r="AB76"/>
  <c i="55" r="AC76"/>
  <c i="55" r="AD76"/>
  <c i="55" r="AE76"/>
  <c i="55" r="AF76"/>
  <c i="55" r="H77"/>
  <c i="55" r="I77"/>
  <c i="55" r="J77"/>
  <c i="55" r="K77"/>
  <c i="55" r="L77"/>
  <c i="55" r="M77"/>
  <c i="55" r="N77"/>
  <c i="55" r="O77"/>
  <c i="55" r="P77"/>
  <c i="55" r="Q77"/>
  <c i="55" r="R77"/>
  <c i="55" r="S77"/>
  <c i="55" r="T77"/>
  <c i="55" r="U77"/>
  <c i="55" r="V77"/>
  <c i="55" r="W77"/>
  <c i="55" r="X77"/>
  <c i="55" r="Y77"/>
  <c i="55" r="Z77"/>
  <c i="55" r="AA77"/>
  <c i="55" r="AB77"/>
  <c i="55" r="AC77"/>
  <c i="55" r="AD77"/>
  <c i="55" r="AE77"/>
  <c i="55" r="AF77"/>
  <c i="55" r="H78"/>
  <c i="55" r="I78"/>
  <c i="55" r="J78"/>
  <c i="55" r="K78"/>
  <c i="55" r="L78"/>
  <c i="55" r="M78"/>
  <c i="55" r="N78"/>
  <c i="55" r="O78"/>
  <c i="55" r="P78"/>
  <c i="55" r="Q78"/>
  <c i="55" r="R78"/>
  <c i="55" r="S78"/>
  <c i="55" r="T78"/>
  <c i="55" r="U78"/>
  <c i="55" r="V78"/>
  <c i="55" r="W78"/>
  <c i="55" r="X78"/>
  <c i="55" r="Y78"/>
  <c i="55" r="Z78"/>
  <c i="55" r="AA78"/>
  <c i="55" r="AB78"/>
  <c i="55" r="AC78"/>
  <c i="55" r="AD78"/>
  <c i="55" r="AE78"/>
  <c i="55" r="AF78"/>
  <c i="55" r="H79"/>
  <c i="55" r="I79"/>
  <c i="55" r="J79"/>
  <c i="55" r="K79"/>
  <c i="55" r="L79"/>
  <c i="55" r="M79"/>
  <c i="55" r="N79"/>
  <c i="55" r="O79"/>
  <c i="55" r="P79"/>
  <c i="55" r="Q79"/>
  <c i="55" r="R79"/>
  <c i="55" r="S79"/>
  <c i="55" r="T79"/>
  <c i="55" r="U79"/>
  <c i="55" r="V79"/>
  <c i="55" r="W79"/>
  <c i="55" r="X79"/>
  <c i="55" r="Y79"/>
  <c i="55" r="Z79"/>
  <c i="55" r="AA79"/>
  <c i="55" r="AB79"/>
  <c i="55" r="AC79"/>
  <c i="55" r="AD79"/>
  <c i="55" r="AE79"/>
  <c i="55" r="AF79"/>
  <c i="55" r="H80"/>
  <c i="55" r="I80"/>
  <c i="55" r="J80"/>
  <c i="55" r="K80"/>
  <c i="55" r="L80"/>
  <c i="55" r="M80"/>
  <c i="55" r="N80"/>
  <c i="55" r="O80"/>
  <c i="55" r="P80"/>
  <c i="55" r="Q80"/>
  <c i="55" r="R80"/>
  <c i="55" r="S80"/>
  <c i="55" r="T80"/>
  <c i="55" r="U80"/>
  <c i="55" r="V80"/>
  <c i="55" r="W80"/>
  <c i="55" r="X80"/>
  <c i="55" r="Y80"/>
  <c i="55" r="Z80"/>
  <c i="55" r="AA80"/>
  <c i="55" r="AB80"/>
  <c i="55" r="AC80"/>
  <c i="55" r="AD80"/>
  <c i="55" r="AE80"/>
  <c i="55" r="AF80"/>
  <c i="55" r="H81"/>
  <c i="55" r="I81"/>
  <c i="55" r="J81"/>
  <c i="55" r="K81"/>
  <c i="55" r="L81"/>
  <c i="55" r="M81"/>
  <c i="55" r="N81"/>
  <c i="55" r="O81"/>
  <c i="55" r="P81"/>
  <c i="55" r="Q81"/>
  <c i="55" r="R81"/>
  <c i="55" r="S81"/>
  <c i="55" r="T81"/>
  <c i="55" r="U81"/>
  <c i="55" r="V81"/>
  <c i="55" r="W81"/>
  <c i="55" r="X81"/>
  <c i="55" r="Y81"/>
  <c i="55" r="Z81"/>
  <c i="55" r="AA81"/>
  <c i="55" r="AB81"/>
  <c i="55" r="AC81"/>
  <c i="55" r="AD81"/>
  <c i="55" r="AE81"/>
  <c i="55" r="AF81"/>
  <c i="55" r="H82"/>
  <c i="55" r="I82"/>
  <c i="55" r="J82"/>
  <c i="55" r="K82"/>
  <c i="55" r="L82"/>
  <c i="55" r="M82"/>
  <c i="55" r="N82"/>
  <c i="55" r="O82"/>
  <c i="55" r="P82"/>
  <c i="55" r="Q82"/>
  <c i="55" r="R82"/>
  <c i="55" r="S82"/>
  <c i="55" r="T82"/>
  <c i="55" r="U82"/>
  <c i="55" r="V82"/>
  <c i="55" r="W82"/>
  <c i="55" r="X82"/>
  <c i="55" r="Y82"/>
  <c i="55" r="Z82"/>
  <c i="55" r="AA82"/>
  <c i="55" r="AB82"/>
  <c i="55" r="AC82"/>
  <c i="55" r="AD82"/>
  <c i="55" r="AE82"/>
  <c i="55" r="AF82"/>
  <c i="55" r="H83"/>
  <c i="55" r="I83"/>
  <c i="55" r="J83"/>
  <c i="55" r="K83"/>
  <c i="55" r="L83"/>
  <c i="55" r="M83"/>
  <c i="55" r="N83"/>
  <c i="55" r="O83"/>
  <c i="55" r="P83"/>
  <c i="55" r="Q83"/>
  <c i="55" r="R83"/>
  <c i="55" r="S83"/>
  <c i="55" r="T83"/>
  <c i="55" r="U83"/>
  <c i="55" r="V83"/>
  <c i="55" r="W83"/>
  <c i="55" r="X83"/>
  <c i="55" r="Y83"/>
  <c i="55" r="Z83"/>
  <c i="55" r="AA83"/>
  <c i="55" r="AB83"/>
  <c i="55" r="AC83"/>
  <c i="55" r="AD83"/>
  <c i="55" r="AE83"/>
  <c i="55" r="AF83"/>
  <c i="55" r="H84"/>
  <c i="55" r="I84"/>
  <c i="55" r="J84"/>
  <c i="55" r="K84"/>
  <c i="55" r="L84"/>
  <c i="55" r="M84"/>
  <c i="55" r="N84"/>
  <c i="55" r="O84"/>
  <c i="55" r="P84"/>
  <c i="55" r="Q84"/>
  <c i="55" r="R84"/>
  <c i="55" r="S84"/>
  <c i="55" r="T84"/>
  <c i="55" r="U84"/>
  <c i="55" r="V84"/>
  <c i="55" r="W84"/>
  <c i="55" r="X84"/>
  <c i="55" r="Y84"/>
  <c i="55" r="Z84"/>
  <c i="55" r="AA84"/>
  <c i="55" r="AB84"/>
  <c i="55" r="AC84"/>
  <c i="55" r="AD84"/>
  <c i="55" r="AE84"/>
  <c i="55" r="AF84"/>
  <c i="55" r="H85"/>
  <c i="55" r="I85"/>
  <c i="55" r="J85"/>
  <c i="55" r="K85"/>
  <c i="55" r="L85"/>
  <c i="55" r="M85"/>
  <c i="55" r="N85"/>
  <c i="55" r="O85"/>
  <c i="55" r="P85"/>
  <c i="55" r="Q85"/>
  <c i="55" r="R85"/>
  <c i="55" r="S85"/>
  <c i="55" r="T85"/>
  <c i="55" r="U85"/>
  <c i="55" r="V85"/>
  <c i="55" r="W85"/>
  <c i="55" r="X85"/>
  <c i="55" r="Y85"/>
  <c i="55" r="Z85"/>
  <c i="55" r="AA85"/>
  <c i="55" r="AB85"/>
  <c i="55" r="AC85"/>
  <c i="55" r="AD85"/>
  <c i="55" r="AE85"/>
  <c i="55" r="AF85"/>
  <c i="55" r="H86"/>
  <c i="55" r="I86"/>
  <c i="55" r="J86"/>
  <c i="55" r="K86"/>
  <c i="55" r="L86"/>
  <c i="55" r="M86"/>
  <c i="55" r="N86"/>
  <c i="55" r="O86"/>
  <c i="55" r="P86"/>
  <c i="55" r="Q86"/>
  <c i="55" r="R86"/>
  <c i="55" r="S86"/>
  <c i="55" r="T86"/>
  <c i="55" r="U86"/>
  <c i="55" r="V86"/>
  <c i="55" r="W86"/>
  <c i="55" r="X86"/>
  <c i="55" r="Y86"/>
  <c i="55" r="Z86"/>
  <c i="55" r="AA86"/>
  <c i="55" r="AB86"/>
  <c i="55" r="AC86"/>
  <c i="55" r="AD86"/>
  <c i="55" r="AE86"/>
  <c i="55" r="AF86"/>
  <c i="55" r="H87"/>
  <c i="55" r="I87"/>
  <c i="55" r="J87"/>
  <c i="55" r="K87"/>
  <c i="55" r="L87"/>
  <c i="55" r="M87"/>
  <c i="55" r="N87"/>
  <c i="55" r="O87"/>
  <c i="55" r="P87"/>
  <c i="55" r="Q87"/>
  <c i="55" r="R87"/>
  <c i="55" r="S87"/>
  <c i="55" r="T87"/>
  <c i="55" r="U87"/>
  <c i="55" r="V87"/>
  <c i="55" r="W87"/>
  <c i="55" r="X87"/>
  <c i="55" r="Y87"/>
  <c i="55" r="Z87"/>
  <c i="55" r="AA87"/>
  <c i="55" r="AB87"/>
  <c i="55" r="AC87"/>
  <c i="55" r="AD87"/>
  <c i="55" r="AE87"/>
  <c i="55" r="AF87"/>
  <c i="55" r="H88"/>
  <c i="55" r="I88"/>
  <c i="55" r="J88"/>
  <c i="55" r="K88"/>
  <c i="55" r="L88"/>
  <c i="55" r="M88"/>
  <c i="55" r="N88"/>
  <c i="55" r="O88"/>
  <c i="55" r="P88"/>
  <c i="55" r="Q88"/>
  <c i="55" r="R88"/>
  <c i="55" r="S88"/>
  <c i="55" r="T88"/>
  <c i="55" r="U88"/>
  <c i="55" r="V88"/>
  <c i="55" r="W88"/>
  <c i="55" r="X88"/>
  <c i="55" r="Y88"/>
  <c i="55" r="Z88"/>
  <c i="55" r="AA88"/>
  <c i="55" r="AB88"/>
  <c i="55" r="AC88"/>
  <c i="55" r="AD88"/>
  <c i="55" r="AE88"/>
  <c i="55" r="AF88"/>
  <c i="55" r="H89"/>
  <c i="55" r="I89"/>
  <c i="55" r="J89"/>
  <c i="55" r="K89"/>
  <c i="55" r="L89"/>
  <c i="55" r="M89"/>
  <c i="55" r="N89"/>
  <c i="55" r="O89"/>
  <c i="55" r="P89"/>
  <c i="55" r="Q89"/>
  <c i="55" r="R89"/>
  <c i="55" r="S89"/>
  <c i="55" r="T89"/>
  <c i="55" r="U89"/>
  <c i="55" r="V89"/>
  <c i="55" r="W89"/>
  <c i="55" r="X89"/>
  <c i="55" r="Y89"/>
  <c i="55" r="Z89"/>
  <c i="55" r="AA89"/>
  <c i="55" r="AB89"/>
  <c i="55" r="AC89"/>
  <c i="55" r="AD89"/>
  <c i="55" r="AE89"/>
  <c i="55" r="AF89"/>
  <c i="55" r="H90"/>
  <c i="55" r="I90"/>
  <c i="55" r="J90"/>
  <c i="55" r="K90"/>
  <c i="55" r="L90"/>
  <c i="55" r="M90"/>
  <c i="55" r="N90"/>
  <c i="55" r="O90"/>
  <c i="55" r="P90"/>
  <c i="55" r="Q90"/>
  <c i="55" r="R90"/>
  <c i="55" r="S90"/>
  <c i="55" r="T90"/>
  <c i="55" r="U90"/>
  <c i="55" r="V90"/>
  <c i="55" r="W90"/>
  <c i="55" r="X90"/>
  <c i="55" r="Y90"/>
  <c i="55" r="Z90"/>
  <c i="55" r="AA90"/>
  <c i="55" r="AB90"/>
  <c i="55" r="AC90"/>
  <c i="55" r="AD90"/>
  <c i="55" r="AE90"/>
  <c i="55" r="AF90"/>
  <c i="55" r="H91"/>
  <c i="55" r="I91"/>
  <c i="55" r="J91"/>
  <c i="55" r="K91"/>
  <c i="55" r="L91"/>
  <c i="55" r="M91"/>
  <c i="55" r="N91"/>
  <c i="55" r="O91"/>
  <c i="55" r="P91"/>
  <c i="55" r="Q91"/>
  <c i="55" r="R91"/>
  <c i="55" r="S91"/>
  <c i="55" r="T91"/>
  <c i="55" r="U91"/>
  <c i="55" r="V91"/>
  <c i="55" r="W91"/>
  <c i="55" r="X91"/>
  <c i="55" r="Y91"/>
  <c i="55" r="Z91"/>
  <c i="55" r="AA91"/>
  <c i="55" r="AB91"/>
  <c i="55" r="AC91"/>
  <c i="55" r="AD91"/>
  <c i="55" r="AE91"/>
  <c i="55" r="AF91"/>
  <c i="55" r="H92"/>
  <c i="55" r="I92"/>
  <c i="55" r="J92"/>
  <c i="55" r="K92"/>
  <c i="55" r="L92"/>
  <c i="55" r="M92"/>
  <c i="55" r="N92"/>
  <c i="55" r="O92"/>
  <c i="55" r="P92"/>
  <c i="55" r="Q92"/>
  <c i="55" r="R92"/>
  <c i="55" r="S92"/>
  <c i="55" r="T92"/>
  <c i="55" r="U92"/>
  <c i="55" r="V92"/>
  <c i="55" r="W92"/>
  <c i="55" r="X92"/>
  <c i="55" r="Y92"/>
  <c i="55" r="Z92"/>
  <c i="55" r="AA92"/>
  <c i="55" r="AB92"/>
  <c i="55" r="AC92"/>
  <c i="55" r="AD92"/>
  <c i="55" r="AE92"/>
  <c i="55" r="AF92"/>
  <c i="55" r="H93"/>
  <c i="55" r="I93"/>
  <c i="55" r="J93"/>
  <c i="55" r="K93"/>
  <c i="55" r="L93"/>
  <c i="55" r="M93"/>
  <c i="55" r="N93"/>
  <c i="55" r="O93"/>
  <c i="55" r="P93"/>
  <c i="55" r="Q93"/>
  <c i="55" r="R93"/>
  <c i="55" r="S93"/>
  <c i="55" r="T93"/>
  <c i="55" r="U93"/>
  <c i="55" r="V93"/>
  <c i="55" r="W93"/>
  <c i="55" r="X93"/>
  <c i="55" r="Y93"/>
  <c i="55" r="Z93"/>
  <c i="55" r="AA93"/>
  <c i="55" r="AB93"/>
  <c i="55" r="AC93"/>
  <c i="55" r="AD93"/>
  <c i="55" r="AE93"/>
  <c i="55" r="AF93"/>
  <c i="55" r="H94"/>
  <c i="55" r="I94"/>
  <c i="55" r="J94"/>
  <c i="55" r="K94"/>
  <c i="55" r="L94"/>
  <c i="55" r="M94"/>
  <c i="55" r="N94"/>
  <c i="55" r="O94"/>
  <c i="55" r="P94"/>
  <c i="55" r="Q94"/>
  <c i="55" r="R94"/>
  <c i="55" r="S94"/>
  <c i="55" r="T94"/>
  <c i="55" r="U94"/>
  <c i="55" r="V94"/>
  <c i="55" r="W94"/>
  <c i="55" r="X94"/>
  <c i="55" r="Y94"/>
  <c i="55" r="Z94"/>
  <c i="55" r="AA94"/>
  <c i="55" r="AB94"/>
  <c i="55" r="AC94"/>
  <c i="55" r="AD94"/>
  <c i="55" r="AE94"/>
  <c i="55" r="AF94"/>
  <c i="55" r="H95"/>
  <c i="55" r="I95"/>
  <c i="55" r="J95"/>
  <c i="55" r="K95"/>
  <c i="55" r="L95"/>
  <c i="55" r="M95"/>
  <c i="55" r="N95"/>
  <c i="55" r="O95"/>
  <c i="55" r="P95"/>
  <c i="55" r="Q95"/>
  <c i="55" r="R95"/>
  <c i="55" r="S95"/>
  <c i="55" r="T95"/>
  <c i="55" r="U95"/>
  <c i="55" r="V95"/>
  <c i="55" r="W95"/>
  <c i="55" r="X95"/>
  <c i="55" r="Y95"/>
  <c i="55" r="Z95"/>
  <c i="55" r="AA95"/>
  <c i="55" r="AB95"/>
  <c i="55" r="AC95"/>
  <c i="55" r="AD95"/>
  <c i="55" r="AE95"/>
  <c i="55" r="AF95"/>
  <c i="55" r="H96"/>
  <c i="55" r="I96"/>
  <c i="55" r="J96"/>
  <c i="55" r="K96"/>
  <c i="55" r="L96"/>
  <c i="55" r="M96"/>
  <c i="55" r="N96"/>
  <c i="55" r="O96"/>
  <c i="55" r="P96"/>
  <c i="55" r="Q96"/>
  <c i="55" r="R96"/>
  <c i="55" r="S96"/>
  <c i="55" r="T96"/>
  <c i="55" r="U96"/>
  <c i="55" r="V96"/>
  <c i="55" r="W96"/>
  <c i="55" r="X96"/>
  <c i="55" r="Y96"/>
  <c i="55" r="Z96"/>
  <c i="55" r="AA96"/>
  <c i="55" r="AB96"/>
  <c i="55" r="AC96"/>
  <c i="55" r="AD96"/>
  <c i="55" r="AE96"/>
  <c i="55" r="AF96"/>
  <c i="55" r="H97"/>
  <c i="55" r="I97"/>
  <c i="55" r="J97"/>
  <c i="55" r="K97"/>
  <c i="55" r="L97"/>
  <c i="55" r="M97"/>
  <c i="55" r="N97"/>
  <c i="55" r="O97"/>
  <c i="55" r="P97"/>
  <c i="55" r="Q97"/>
  <c i="55" r="R97"/>
  <c i="55" r="S97"/>
  <c i="55" r="T97"/>
  <c i="55" r="U97"/>
  <c i="55" r="V97"/>
  <c i="55" r="W97"/>
  <c i="55" r="X97"/>
  <c i="55" r="Y97"/>
  <c i="55" r="Z97"/>
  <c i="55" r="AA97"/>
  <c i="55" r="AB97"/>
  <c i="55" r="AC97"/>
  <c i="55" r="AD97"/>
  <c i="55" r="AE97"/>
  <c i="55" r="AF97"/>
  <c i="55" r="H98"/>
  <c i="55" r="I98"/>
  <c i="55" r="J98"/>
  <c i="55" r="K98"/>
  <c i="55" r="L98"/>
  <c i="55" r="M98"/>
  <c i="55" r="N98"/>
  <c i="55" r="O98"/>
  <c i="55" r="P98"/>
  <c i="55" r="Q98"/>
  <c i="55" r="R98"/>
  <c i="55" r="S98"/>
  <c i="55" r="T98"/>
  <c i="55" r="U98"/>
  <c i="55" r="V98"/>
  <c i="55" r="W98"/>
  <c i="55" r="X98"/>
  <c i="55" r="Y98"/>
  <c i="55" r="Z98"/>
  <c i="55" r="AA98"/>
  <c i="55" r="AB98"/>
  <c i="55" r="AC98"/>
  <c i="55" r="AD98"/>
  <c i="55" r="AE98"/>
  <c i="55" r="AF98"/>
  <c i="55" r="H99"/>
  <c i="55" r="I99"/>
  <c i="55" r="J99"/>
  <c i="55" r="K99"/>
  <c i="55" r="L99"/>
  <c i="55" r="M99"/>
  <c i="55" r="N99"/>
  <c i="55" r="O99"/>
  <c i="55" r="P99"/>
  <c i="55" r="Q99"/>
  <c i="55" r="R99"/>
  <c i="55" r="S99"/>
  <c i="55" r="T99"/>
  <c i="55" r="U99"/>
  <c i="55" r="V99"/>
  <c i="55" r="W99"/>
  <c i="55" r="X99"/>
  <c i="55" r="Y99"/>
  <c i="55" r="Z99"/>
  <c i="55" r="AA99"/>
  <c i="55" r="AB99"/>
  <c i="55" r="AC99"/>
  <c i="55" r="AD99"/>
  <c i="55" r="AE99"/>
  <c i="55" r="AF99"/>
  <c i="55" r="H100"/>
  <c i="55" r="I100"/>
  <c i="55" r="J100"/>
  <c i="55" r="K100"/>
  <c i="55" r="L100"/>
  <c i="55" r="M100"/>
  <c i="55" r="N100"/>
  <c i="55" r="O100"/>
  <c i="55" r="P100"/>
  <c i="55" r="Q100"/>
  <c i="55" r="R100"/>
  <c i="55" r="S100"/>
  <c i="55" r="T100"/>
  <c i="55" r="U100"/>
  <c i="55" r="V100"/>
  <c i="55" r="W100"/>
  <c i="55" r="X100"/>
  <c i="55" r="Y100"/>
  <c i="55" r="Z100"/>
  <c i="55" r="AA100"/>
  <c i="55" r="AB100"/>
  <c i="55" r="AC100"/>
  <c i="55" r="AD100"/>
  <c i="55" r="AE100"/>
  <c i="55" r="AF100"/>
  <c i="55" r="H101"/>
  <c i="55" r="I101"/>
  <c i="55" r="J101"/>
  <c i="55" r="K101"/>
  <c i="55" r="L101"/>
  <c i="55" r="M101"/>
  <c i="55" r="N101"/>
  <c i="55" r="O101"/>
  <c i="55" r="P101"/>
  <c i="55" r="Q101"/>
  <c i="55" r="R101"/>
  <c i="55" r="S101"/>
  <c i="55" r="T101"/>
  <c i="55" r="U101"/>
  <c i="55" r="V101"/>
  <c i="55" r="W101"/>
  <c i="55" r="X101"/>
  <c i="55" r="Y101"/>
  <c i="55" r="Z101"/>
  <c i="55" r="AA101"/>
  <c i="55" r="AB101"/>
  <c i="55" r="AC101"/>
  <c i="55" r="AD101"/>
  <c i="55" r="AE101"/>
  <c i="55" r="AF101"/>
  <c i="55" r="H102"/>
  <c i="55" r="I102"/>
  <c i="55" r="J102"/>
  <c i="55" r="K102"/>
  <c i="55" r="L102"/>
  <c i="55" r="M102"/>
  <c i="55" r="N102"/>
  <c i="55" r="O102"/>
  <c i="55" r="P102"/>
  <c i="55" r="Q102"/>
  <c i="55" r="R102"/>
  <c i="55" r="S102"/>
  <c i="55" r="T102"/>
  <c i="55" r="U102"/>
  <c i="55" r="V102"/>
  <c i="55" r="W102"/>
  <c i="55" r="X102"/>
  <c i="55" r="Y102"/>
  <c i="55" r="Z102"/>
  <c i="55" r="AA102"/>
  <c i="55" r="AB102"/>
  <c i="55" r="AC102"/>
  <c i="55" r="AD102"/>
  <c i="55" r="AE102"/>
  <c i="55" r="AF102"/>
  <c i="55" r="H103"/>
  <c i="55" r="I103"/>
  <c i="55" r="J103"/>
  <c i="55" r="K103"/>
  <c i="55" r="L103"/>
  <c i="55" r="M103"/>
  <c i="55" r="N103"/>
  <c i="55" r="O103"/>
  <c i="55" r="P103"/>
  <c i="55" r="Q103"/>
  <c i="55" r="R103"/>
  <c i="55" r="S103"/>
  <c i="55" r="T103"/>
  <c i="55" r="U103"/>
  <c i="55" r="V103"/>
  <c i="55" r="W103"/>
  <c i="55" r="X103"/>
  <c i="55" r="Y103"/>
  <c i="55" r="Z103"/>
  <c i="55" r="AA103"/>
  <c i="55" r="AB103"/>
  <c i="55" r="AC103"/>
  <c i="55" r="AD103"/>
  <c i="55" r="AE103"/>
  <c i="55" r="AF103"/>
  <c i="55" r="H104"/>
  <c i="55" r="I104"/>
  <c i="55" r="J104"/>
  <c i="55" r="K104"/>
  <c i="55" r="L104"/>
  <c i="55" r="M104"/>
  <c i="55" r="N104"/>
  <c i="55" r="O104"/>
  <c i="55" r="P104"/>
  <c i="55" r="Q104"/>
  <c i="55" r="R104"/>
  <c i="55" r="S104"/>
  <c i="55" r="T104"/>
  <c i="55" r="U104"/>
  <c i="55" r="V104"/>
  <c i="55" r="W104"/>
  <c i="55" r="X104"/>
  <c i="55" r="Y104"/>
  <c i="55" r="Z104"/>
  <c i="55" r="AA104"/>
  <c i="55" r="AB104"/>
  <c i="55" r="AC104"/>
  <c i="55" r="AD104"/>
  <c i="55" r="AE104"/>
  <c i="55" r="AF104"/>
  <c i="55" r="H105"/>
  <c i="55" r="I105"/>
  <c i="55" r="J105"/>
  <c i="55" r="K105"/>
  <c i="55" r="L105"/>
  <c i="55" r="M105"/>
  <c i="55" r="N105"/>
  <c i="55" r="O105"/>
  <c i="55" r="P105"/>
  <c i="55" r="Q105"/>
  <c i="55" r="R105"/>
  <c i="55" r="S105"/>
  <c i="55" r="T105"/>
  <c i="55" r="U105"/>
  <c i="55" r="V105"/>
  <c i="55" r="W105"/>
  <c i="55" r="X105"/>
  <c i="55" r="Y105"/>
  <c i="55" r="Z105"/>
  <c i="55" r="AA105"/>
  <c i="55" r="AB105"/>
  <c i="55" r="AC105"/>
  <c i="55" r="AD105"/>
  <c i="55" r="AE105"/>
  <c i="55" r="AF105"/>
  <c i="55" r="H106"/>
  <c i="55" r="I106"/>
  <c i="55" r="J106"/>
  <c i="55" r="K106"/>
  <c i="55" r="L106"/>
  <c i="55" r="M106"/>
  <c i="55" r="N106"/>
  <c i="55" r="O106"/>
  <c i="55" r="P106"/>
  <c i="55" r="Q106"/>
  <c i="55" r="R106"/>
  <c i="55" r="S106"/>
  <c i="55" r="T106"/>
  <c i="55" r="U106"/>
  <c i="55" r="V106"/>
  <c i="55" r="W106"/>
  <c i="55" r="X106"/>
  <c i="55" r="Y106"/>
  <c i="55" r="Z106"/>
  <c i="55" r="AA106"/>
  <c i="55" r="AB106"/>
  <c i="55" r="AC106"/>
  <c i="55" r="AD106"/>
  <c i="55" r="AE106"/>
  <c i="55" r="AF106"/>
  <c i="55" r="H107"/>
  <c i="55" r="I107"/>
  <c i="55" r="J107"/>
  <c i="55" r="K107"/>
  <c i="55" r="L107"/>
  <c i="55" r="M107"/>
  <c i="55" r="N107"/>
  <c i="55" r="O107"/>
  <c i="55" r="P107"/>
  <c i="55" r="Q107"/>
  <c i="55" r="R107"/>
  <c i="55" r="S107"/>
  <c i="55" r="T107"/>
  <c i="55" r="U107"/>
  <c i="55" r="V107"/>
  <c i="55" r="W107"/>
  <c i="55" r="X107"/>
  <c i="55" r="Y107"/>
  <c i="55" r="Z107"/>
  <c i="55" r="AA107"/>
  <c i="55" r="AB107"/>
  <c i="55" r="AC107"/>
  <c i="55" r="AD107"/>
  <c i="55" r="AE107"/>
  <c i="55" r="AF107"/>
  <c i="55" r="H108"/>
  <c i="55" r="I108"/>
  <c i="55" r="J108"/>
  <c i="55" r="K108"/>
  <c i="55" r="L108"/>
  <c i="55" r="M108"/>
  <c i="55" r="N108"/>
  <c i="55" r="O108"/>
  <c i="55" r="P108"/>
  <c i="55" r="Q108"/>
  <c i="55" r="R108"/>
  <c i="55" r="S108"/>
  <c i="55" r="T108"/>
  <c i="55" r="U108"/>
  <c i="55" r="V108"/>
  <c i="55" r="W108"/>
  <c i="55" r="X108"/>
  <c i="55" r="Y108"/>
  <c i="55" r="Z108"/>
  <c i="55" r="AA108"/>
  <c i="55" r="AB108"/>
  <c i="55" r="AC108"/>
  <c i="55" r="AD108"/>
  <c i="55" r="AE108"/>
  <c i="55" r="AF108"/>
  <c i="55" r="H109"/>
  <c i="55" r="I109"/>
  <c i="55" r="J109"/>
  <c i="55" r="K109"/>
  <c i="55" r="L109"/>
  <c i="55" r="M109"/>
  <c i="55" r="N109"/>
  <c i="55" r="O109"/>
  <c i="55" r="P109"/>
  <c i="55" r="Q109"/>
  <c i="55" r="R109"/>
  <c i="55" r="S109"/>
  <c i="55" r="T109"/>
  <c i="55" r="U109"/>
  <c i="55" r="V109"/>
  <c i="55" r="W109"/>
  <c i="55" r="X109"/>
  <c i="55" r="Y109"/>
  <c i="55" r="Z109"/>
  <c i="55" r="AA109"/>
  <c i="55" r="AB109"/>
  <c i="55" r="AC109"/>
  <c i="55" r="AD109"/>
  <c i="55" r="AE109"/>
  <c i="55" r="AF109"/>
  <c i="55" r="H110"/>
  <c i="55" r="I110"/>
  <c i="55" r="J110"/>
  <c i="55" r="K110"/>
  <c i="55" r="L110"/>
  <c i="55" r="M110"/>
  <c i="55" r="N110"/>
  <c i="55" r="O110"/>
  <c i="55" r="P110"/>
  <c i="55" r="Q110"/>
  <c i="55" r="R110"/>
  <c i="55" r="S110"/>
  <c i="55" r="T110"/>
  <c i="55" r="U110"/>
  <c i="55" r="V110"/>
  <c i="55" r="W110"/>
  <c i="55" r="X110"/>
  <c i="55" r="Y110"/>
  <c i="55" r="Z110"/>
  <c i="55" r="AA110"/>
  <c i="55" r="AB110"/>
  <c i="55" r="AC110"/>
  <c i="55" r="AD110"/>
  <c i="55" r="AE110"/>
  <c i="55" r="AF110"/>
  <c i="55" r="H111"/>
  <c i="55" r="I111"/>
  <c i="55" r="J111"/>
  <c i="55" r="K111"/>
  <c i="55" r="L111"/>
  <c i="55" r="M111"/>
  <c i="55" r="N111"/>
  <c i="55" r="O111"/>
  <c i="55" r="P111"/>
  <c i="55" r="Q111"/>
  <c i="55" r="R111"/>
  <c i="55" r="S111"/>
  <c i="55" r="T111"/>
  <c i="55" r="U111"/>
  <c i="55" r="V111"/>
  <c i="55" r="W111"/>
  <c i="55" r="X111"/>
  <c i="55" r="Y111"/>
  <c i="55" r="Z111"/>
  <c i="55" r="AA111"/>
  <c i="55" r="AB111"/>
  <c i="55" r="AC111"/>
  <c i="55" r="AD111"/>
  <c i="55" r="AE111"/>
  <c i="55" r="AF111"/>
  <c i="55" r="H112"/>
  <c i="55" r="I112"/>
  <c i="55" r="J112"/>
  <c i="55" r="K112"/>
  <c i="55" r="L112"/>
  <c i="55" r="M112"/>
  <c i="55" r="N112"/>
  <c i="55" r="O112"/>
  <c i="55" r="P112"/>
  <c i="55" r="Q112"/>
  <c i="55" r="R112"/>
  <c i="55" r="S112"/>
  <c i="55" r="T112"/>
  <c i="55" r="U112"/>
  <c i="55" r="V112"/>
  <c i="55" r="W112"/>
  <c i="55" r="X112"/>
  <c i="55" r="Y112"/>
  <c i="55" r="Z112"/>
  <c i="55" r="AA112"/>
  <c i="55" r="AB112"/>
  <c i="55" r="AC112"/>
  <c i="55" r="AD112"/>
  <c i="55" r="AE112"/>
  <c i="55" r="AF112"/>
  <c i="55" r="H113"/>
  <c i="55" r="I113"/>
  <c i="55" r="J113"/>
  <c i="55" r="K113"/>
  <c i="55" r="L113"/>
  <c i="55" r="M113"/>
  <c i="55" r="N113"/>
  <c i="55" r="O113"/>
  <c i="55" r="P113"/>
  <c i="55" r="Q113"/>
  <c i="55" r="R113"/>
  <c i="55" r="S113"/>
  <c i="55" r="T113"/>
  <c i="55" r="U113"/>
  <c i="55" r="V113"/>
  <c i="55" r="W113"/>
  <c i="55" r="X113"/>
  <c i="55" r="Y113"/>
  <c i="55" r="Z113"/>
  <c i="55" r="AA113"/>
  <c i="55" r="AB113"/>
  <c i="55" r="AC113"/>
  <c i="55" r="AD113"/>
  <c i="55" r="AE113"/>
  <c i="55" r="AF113"/>
  <c i="55" r="H114"/>
  <c i="55" r="I114"/>
  <c i="55" r="J114"/>
  <c i="55" r="K114"/>
  <c i="55" r="L114"/>
  <c i="55" r="M114"/>
  <c i="55" r="N114"/>
  <c i="55" r="O114"/>
  <c i="55" r="P114"/>
  <c i="55" r="Q114"/>
  <c i="55" r="R114"/>
  <c i="55" r="S114"/>
  <c i="55" r="T114"/>
  <c i="55" r="U114"/>
  <c i="55" r="V114"/>
  <c i="55" r="W114"/>
  <c i="55" r="X114"/>
  <c i="55" r="Y114"/>
  <c i="55" r="Z114"/>
  <c i="55" r="AA114"/>
  <c i="55" r="AB114"/>
  <c i="55" r="AC114"/>
  <c i="55" r="AD114"/>
  <c i="55" r="AE114"/>
  <c i="55" r="AF114"/>
  <c i="55" r="H115"/>
  <c i="55" r="I115"/>
  <c i="55" r="J115"/>
  <c i="55" r="K115"/>
  <c i="55" r="L115"/>
  <c i="55" r="M115"/>
  <c i="55" r="N115"/>
  <c i="55" r="O115"/>
  <c i="55" r="P115"/>
  <c i="55" r="Q115"/>
  <c i="55" r="R115"/>
  <c i="55" r="S115"/>
  <c i="55" r="T115"/>
  <c i="55" r="U115"/>
  <c i="55" r="V115"/>
  <c i="55" r="W115"/>
  <c i="55" r="X115"/>
  <c i="55" r="Y115"/>
  <c i="55" r="Z115"/>
  <c i="55" r="AA115"/>
  <c i="55" r="AB115"/>
  <c i="55" r="AC115"/>
  <c i="55" r="AD115"/>
  <c i="55" r="AE115"/>
  <c i="55" r="AF115"/>
  <c i="55" r="H116"/>
  <c i="55" r="I116"/>
  <c i="55" r="J116"/>
  <c i="55" r="K116"/>
  <c i="55" r="L116"/>
  <c i="55" r="M116"/>
  <c i="55" r="N116"/>
  <c i="55" r="O116"/>
  <c i="55" r="P116"/>
  <c i="55" r="Q116"/>
  <c i="55" r="R116"/>
  <c i="55" r="S116"/>
  <c i="55" r="T116"/>
  <c i="55" r="U116"/>
  <c i="55" r="V116"/>
  <c i="55" r="W116"/>
  <c i="55" r="X116"/>
  <c i="55" r="Y116"/>
  <c i="55" r="Z116"/>
  <c i="55" r="AA116"/>
  <c i="55" r="AB116"/>
  <c i="55" r="AC116"/>
  <c i="55" r="AD116"/>
  <c i="55" r="AE116"/>
  <c i="55" r="AF116"/>
  <c i="55" r="H117"/>
  <c i="55" r="I117"/>
  <c i="55" r="J117"/>
  <c i="55" r="K117"/>
  <c i="55" r="L117"/>
  <c i="55" r="M117"/>
  <c i="55" r="N117"/>
  <c i="55" r="O117"/>
  <c i="55" r="P117"/>
  <c i="55" r="Q117"/>
  <c i="55" r="R117"/>
  <c i="55" r="S117"/>
  <c i="55" r="T117"/>
  <c i="55" r="U117"/>
  <c i="55" r="V117"/>
  <c i="55" r="W117"/>
  <c i="55" r="X117"/>
  <c i="55" r="Y117"/>
  <c i="55" r="Z117"/>
  <c i="55" r="AA117"/>
  <c i="55" r="AB117"/>
  <c i="55" r="AC117"/>
  <c i="55" r="AD117"/>
  <c i="55" r="AE117"/>
  <c i="55" r="AF117"/>
  <c i="55" r="H118"/>
  <c i="55" r="I118"/>
  <c i="55" r="J118"/>
  <c i="55" r="K118"/>
  <c i="55" r="L118"/>
  <c i="55" r="M118"/>
  <c i="55" r="N118"/>
  <c i="55" r="O118"/>
  <c i="55" r="P118"/>
  <c i="55" r="Q118"/>
  <c i="55" r="R118"/>
  <c i="55" r="S118"/>
  <c i="55" r="T118"/>
  <c i="55" r="U118"/>
  <c i="55" r="V118"/>
  <c i="55" r="W118"/>
  <c i="55" r="X118"/>
  <c i="55" r="Y118"/>
  <c i="55" r="Z118"/>
  <c i="55" r="AA118"/>
  <c i="55" r="AB118"/>
  <c i="55" r="AC118"/>
  <c i="55" r="AD118"/>
  <c i="55" r="AE118"/>
  <c i="55" r="AF118"/>
  <c i="55" r="H119"/>
  <c i="55" r="I119"/>
  <c i="55" r="J119"/>
  <c i="55" r="K119"/>
  <c i="55" r="L119"/>
  <c i="55" r="M119"/>
  <c i="55" r="N119"/>
  <c i="55" r="O119"/>
  <c i="55" r="P119"/>
  <c i="55" r="Q119"/>
  <c i="55" r="R119"/>
  <c i="55" r="S119"/>
  <c i="55" r="T119"/>
  <c i="55" r="U119"/>
  <c i="55" r="V119"/>
  <c i="55" r="W119"/>
  <c i="55" r="X119"/>
  <c i="55" r="Y119"/>
  <c i="55" r="Z119"/>
  <c i="55" r="AA119"/>
  <c i="55" r="AB119"/>
  <c i="55" r="AC119"/>
  <c i="55" r="AD119"/>
  <c i="55" r="AE119"/>
  <c i="55" r="AF119"/>
  <c i="55" r="H120"/>
  <c i="55" r="I120"/>
  <c i="55" r="J120"/>
  <c i="55" r="K120"/>
  <c i="55" r="L120"/>
  <c i="55" r="M120"/>
  <c i="55" r="N120"/>
  <c i="55" r="O120"/>
  <c i="55" r="P120"/>
  <c i="55" r="Q120"/>
  <c i="55" r="R120"/>
  <c i="55" r="S120"/>
  <c i="55" r="T120"/>
  <c i="55" r="U120"/>
  <c i="55" r="V120"/>
  <c i="55" r="W120"/>
  <c i="55" r="X120"/>
  <c i="55" r="Y120"/>
  <c i="55" r="Z120"/>
  <c i="55" r="AA120"/>
  <c i="55" r="AB120"/>
  <c i="55" r="AC120"/>
  <c i="55" r="AD120"/>
  <c i="55" r="AE120"/>
  <c i="55" r="AF120"/>
  <c i="55" r="H121"/>
  <c i="55" r="I121"/>
  <c i="55" r="J121"/>
  <c i="55" r="K121"/>
  <c i="55" r="L121"/>
  <c i="55" r="M121"/>
  <c i="55" r="N121"/>
  <c i="55" r="O121"/>
  <c i="55" r="P121"/>
  <c i="55" r="Q121"/>
  <c i="55" r="R121"/>
  <c i="55" r="S121"/>
  <c i="55" r="T121"/>
  <c i="55" r="U121"/>
  <c i="55" r="V121"/>
  <c i="55" r="W121"/>
  <c i="55" r="X121"/>
  <c i="55" r="Y121"/>
  <c i="55" r="Z121"/>
  <c i="55" r="AA121"/>
  <c i="55" r="AB121"/>
  <c i="55" r="AC121"/>
  <c i="55" r="AD121"/>
  <c i="55" r="AE121"/>
  <c i="55" r="AF121"/>
  <c i="55" r="H122"/>
  <c i="55" r="I122"/>
  <c i="55" r="J122"/>
  <c i="55" r="K122"/>
  <c i="55" r="L122"/>
  <c i="55" r="M122"/>
  <c i="55" r="N122"/>
  <c i="55" r="O122"/>
  <c i="55" r="P122"/>
  <c i="55" r="Q122"/>
  <c i="55" r="R122"/>
  <c i="55" r="S122"/>
  <c i="55" r="T122"/>
  <c i="55" r="U122"/>
  <c i="55" r="V122"/>
  <c i="55" r="W122"/>
  <c i="55" r="X122"/>
  <c i="55" r="Y122"/>
  <c i="55" r="Z122"/>
  <c i="55" r="AA122"/>
  <c i="55" r="AB122"/>
  <c i="55" r="AC122"/>
  <c i="55" r="AD122"/>
  <c i="55" r="AE122"/>
  <c i="55" r="AF122"/>
  <c i="55" r="H123"/>
  <c i="55" r="I123"/>
  <c i="55" r="J123"/>
  <c i="55" r="K123"/>
  <c i="55" r="L123"/>
  <c i="55" r="M123"/>
  <c i="55" r="N123"/>
  <c i="55" r="O123"/>
  <c i="55" r="P123"/>
  <c i="55" r="Q123"/>
  <c i="55" r="R123"/>
  <c i="55" r="S123"/>
  <c i="55" r="T123"/>
  <c i="55" r="U123"/>
  <c i="55" r="V123"/>
  <c i="55" r="W123"/>
  <c i="55" r="X123"/>
  <c i="55" r="Y123"/>
  <c i="55" r="Z123"/>
  <c i="55" r="AA123"/>
  <c i="55" r="AB123"/>
  <c i="55" r="AC123"/>
  <c i="55" r="AD123"/>
  <c i="55" r="AE123"/>
  <c i="55" r="AF123"/>
  <c i="55" r="H124"/>
  <c i="55" r="I124"/>
  <c i="55" r="J124"/>
  <c i="55" r="K124"/>
  <c i="55" r="L124"/>
  <c i="55" r="M124"/>
  <c i="55" r="N124"/>
  <c i="55" r="O124"/>
  <c i="55" r="P124"/>
  <c i="55" r="Q124"/>
  <c i="55" r="R124"/>
  <c i="55" r="S124"/>
  <c i="55" r="T124"/>
  <c i="55" r="U124"/>
  <c i="55" r="V124"/>
  <c i="55" r="W124"/>
  <c i="55" r="X124"/>
  <c i="55" r="Y124"/>
  <c i="55" r="Z124"/>
  <c i="55" r="AA124"/>
  <c i="55" r="AB124"/>
  <c i="55" r="AC124"/>
  <c i="55" r="AD124"/>
  <c i="55" r="AE124"/>
  <c i="55" r="AF124"/>
  <c i="55" r="H125"/>
  <c i="55" r="I125"/>
  <c i="55" r="J125"/>
  <c i="55" r="K125"/>
  <c i="55" r="L125"/>
  <c i="55" r="M125"/>
  <c i="55" r="N125"/>
  <c i="55" r="O125"/>
  <c i="55" r="P125"/>
  <c i="55" r="Q125"/>
  <c i="55" r="R125"/>
  <c i="55" r="S125"/>
  <c i="55" r="T125"/>
  <c i="55" r="U125"/>
  <c i="55" r="V125"/>
  <c i="55" r="W125"/>
  <c i="55" r="X125"/>
  <c i="55" r="Y125"/>
  <c i="55" r="Z125"/>
  <c i="55" r="AA125"/>
  <c i="55" r="AB125"/>
  <c i="55" r="AC125"/>
  <c i="55" r="AD125"/>
  <c i="55" r="AE125"/>
  <c i="55" r="AF125"/>
  <c i="55" r="H126"/>
  <c i="55" r="I126"/>
  <c i="55" r="J126"/>
  <c i="55" r="K126"/>
  <c i="55" r="L126"/>
  <c i="55" r="M126"/>
  <c i="55" r="N126"/>
  <c i="55" r="O126"/>
  <c i="55" r="P126"/>
  <c i="55" r="Q126"/>
  <c i="55" r="R126"/>
  <c i="55" r="S126"/>
  <c i="55" r="T126"/>
  <c i="55" r="U126"/>
  <c i="55" r="V126"/>
  <c i="55" r="W126"/>
  <c i="55" r="X126"/>
  <c i="55" r="Y126"/>
  <c i="55" r="Z126"/>
  <c i="55" r="AA126"/>
  <c i="55" r="AB126"/>
  <c i="55" r="AC126"/>
  <c i="55" r="AD126"/>
  <c i="55" r="AE126"/>
  <c i="55" r="AF126"/>
  <c i="55" r="H127"/>
  <c i="55" r="I127"/>
  <c i="55" r="J127"/>
  <c i="55" r="K127"/>
  <c i="55" r="L127"/>
  <c i="55" r="M127"/>
  <c i="55" r="N127"/>
  <c i="55" r="O127"/>
  <c i="55" r="P127"/>
  <c i="55" r="Q127"/>
  <c i="55" r="R127"/>
  <c i="55" r="S127"/>
  <c i="55" r="T127"/>
  <c i="55" r="U127"/>
  <c i="55" r="V127"/>
  <c i="55" r="W127"/>
  <c i="55" r="X127"/>
  <c i="55" r="Y127"/>
  <c i="55" r="Z127"/>
  <c i="55" r="AA127"/>
  <c i="55" r="AB127"/>
  <c i="55" r="AC127"/>
  <c i="55" r="AD127"/>
  <c i="55" r="AE127"/>
  <c i="55" r="AF127"/>
  <c i="55" r="H128"/>
  <c i="55" r="I128"/>
  <c i="55" r="J128"/>
  <c i="55" r="K128"/>
  <c i="55" r="L128"/>
  <c i="55" r="M128"/>
  <c i="55" r="N128"/>
  <c i="55" r="O128"/>
  <c i="55" r="P128"/>
  <c i="55" r="Q128"/>
  <c i="55" r="R128"/>
  <c i="55" r="S128"/>
  <c i="55" r="T128"/>
  <c i="55" r="U128"/>
  <c i="55" r="V128"/>
  <c i="55" r="W128"/>
  <c i="55" r="X128"/>
  <c i="55" r="Y128"/>
  <c i="55" r="Z128"/>
  <c i="55" r="AA128"/>
  <c i="55" r="AB128"/>
  <c i="55" r="AC128"/>
  <c i="55" r="AD128"/>
  <c i="55" r="AE128"/>
  <c i="55" r="AF128"/>
  <c i="55" r="H129"/>
  <c i="55" r="I129"/>
  <c i="55" r="J129"/>
  <c i="55" r="K129"/>
  <c i="55" r="L129"/>
  <c i="55" r="M129"/>
  <c i="55" r="N129"/>
  <c i="55" r="O129"/>
  <c i="55" r="P129"/>
  <c i="55" r="Q129"/>
  <c i="55" r="R129"/>
  <c i="55" r="S129"/>
  <c i="55" r="T129"/>
  <c i="55" r="U129"/>
  <c i="55" r="V129"/>
  <c i="55" r="W129"/>
  <c i="55" r="X129"/>
  <c i="55" r="Y129"/>
  <c i="55" r="Z129"/>
  <c i="55" r="AA129"/>
  <c i="55" r="AB129"/>
  <c i="55" r="AC129"/>
  <c i="55" r="AD129"/>
  <c i="55" r="AE129"/>
  <c i="55" r="AF129"/>
  <c i="55" r="H130"/>
  <c i="55" r="I130"/>
  <c i="55" r="J130"/>
  <c i="55" r="K130"/>
  <c i="55" r="L130"/>
  <c i="55" r="M130"/>
  <c i="55" r="N130"/>
  <c i="55" r="O130"/>
  <c i="55" r="P130"/>
  <c i="55" r="Q130"/>
  <c i="55" r="R130"/>
  <c i="55" r="S130"/>
  <c i="55" r="T130"/>
  <c i="55" r="U130"/>
  <c i="55" r="V130"/>
  <c i="55" r="W130"/>
  <c i="55" r="X130"/>
  <c i="55" r="Y130"/>
  <c i="55" r="Z130"/>
  <c i="55" r="AA130"/>
  <c i="55" r="AB130"/>
  <c i="55" r="AC130"/>
  <c i="55" r="AD130"/>
  <c i="55" r="AE130"/>
  <c i="55" r="AF130"/>
  <c i="55" r="H131"/>
  <c i="55" r="I131"/>
  <c i="55" r="J131"/>
  <c i="55" r="K131"/>
  <c i="55" r="L131"/>
  <c i="55" r="M131"/>
  <c i="55" r="N131"/>
  <c i="55" r="O131"/>
  <c i="55" r="P131"/>
  <c i="55" r="Q131"/>
  <c i="55" r="R131"/>
  <c i="55" r="S131"/>
  <c i="55" r="T131"/>
  <c i="55" r="U131"/>
  <c i="55" r="V131"/>
  <c i="55" r="W131"/>
  <c i="55" r="X131"/>
  <c i="55" r="Y131"/>
  <c i="55" r="Z131"/>
  <c i="55" r="AA131"/>
  <c i="55" r="AB131"/>
  <c i="55" r="AC131"/>
  <c i="55" r="AD131"/>
  <c i="55" r="AE131"/>
  <c i="55" r="AF131"/>
  <c i="55" r="H132"/>
  <c i="55" r="I132"/>
  <c i="55" r="J132"/>
  <c i="55" r="K132"/>
  <c i="55" r="L132"/>
  <c i="55" r="M132"/>
  <c i="55" r="N132"/>
  <c i="55" r="O132"/>
  <c i="55" r="P132"/>
  <c i="55" r="Q132"/>
  <c i="55" r="R132"/>
  <c i="55" r="S132"/>
  <c i="55" r="T132"/>
  <c i="55" r="U132"/>
  <c i="55" r="V132"/>
  <c i="55" r="W132"/>
  <c i="55" r="X132"/>
  <c i="55" r="Y132"/>
  <c i="55" r="Z132"/>
  <c i="55" r="AA132"/>
  <c i="55" r="AB132"/>
  <c i="55" r="AC132"/>
  <c i="55" r="AD132"/>
  <c i="55" r="AE132"/>
  <c i="55" r="AF132"/>
  <c i="55" r="H133"/>
  <c i="55" r="I133"/>
  <c i="55" r="J133"/>
  <c i="55" r="K133"/>
  <c i="55" r="L133"/>
  <c i="55" r="M133"/>
  <c i="55" r="N133"/>
  <c i="55" r="O133"/>
  <c i="55" r="P133"/>
  <c i="55" r="Q133"/>
  <c i="55" r="R133"/>
  <c i="55" r="S133"/>
  <c i="55" r="T133"/>
  <c i="55" r="U133"/>
  <c i="55" r="V133"/>
  <c i="55" r="W133"/>
  <c i="55" r="X133"/>
  <c i="55" r="Y133"/>
  <c i="55" r="Z133"/>
  <c i="55" r="AA133"/>
  <c i="55" r="AB133"/>
  <c i="55" r="AC133"/>
  <c i="55" r="AD133"/>
  <c i="55" r="AE133"/>
  <c i="55" r="AF133"/>
  <c i="55" r="H134"/>
  <c i="55" r="I134"/>
  <c i="55" r="J134"/>
  <c i="55" r="K134"/>
  <c i="55" r="L134"/>
  <c i="55" r="M134"/>
  <c i="55" r="N134"/>
  <c i="55" r="O134"/>
  <c i="55" r="P134"/>
  <c i="55" r="Q134"/>
  <c i="55" r="R134"/>
  <c i="55" r="S134"/>
  <c i="55" r="T134"/>
  <c i="55" r="U134"/>
  <c i="55" r="V134"/>
  <c i="55" r="W134"/>
  <c i="55" r="X134"/>
  <c i="55" r="Y134"/>
  <c i="55" r="Z134"/>
  <c i="55" r="AA134"/>
  <c i="55" r="AB134"/>
  <c i="55" r="AC134"/>
  <c i="55" r="AD134"/>
  <c i="55" r="AE134"/>
  <c i="55" r="AF134"/>
  <c i="55" r="H135"/>
  <c i="55" r="I135"/>
  <c i="55" r="J135"/>
  <c i="55" r="K135"/>
  <c i="55" r="L135"/>
  <c i="55" r="M135"/>
  <c i="55" r="N135"/>
  <c i="55" r="O135"/>
  <c i="55" r="P135"/>
  <c i="55" r="Q135"/>
  <c i="55" r="R135"/>
  <c i="55" r="S135"/>
  <c i="55" r="T135"/>
  <c i="55" r="U135"/>
  <c i="55" r="V135"/>
  <c i="55" r="W135"/>
  <c i="55" r="X135"/>
  <c i="55" r="Y135"/>
  <c i="55" r="Z135"/>
  <c i="55" r="AA135"/>
  <c i="55" r="AB135"/>
  <c i="55" r="AC135"/>
  <c i="55" r="AD135"/>
  <c i="55" r="AE135"/>
  <c i="55" r="AF135"/>
  <c i="55" r="H136"/>
  <c i="55" r="I136"/>
  <c i="55" r="J136"/>
  <c i="55" r="K136"/>
  <c i="55" r="L136"/>
  <c i="55" r="M136"/>
  <c i="55" r="N136"/>
  <c i="55" r="O136"/>
  <c i="55" r="P136"/>
  <c i="55" r="Q136"/>
  <c i="55" r="R136"/>
  <c i="55" r="S136"/>
  <c i="55" r="T136"/>
  <c i="55" r="U136"/>
  <c i="55" r="V136"/>
  <c i="55" r="W136"/>
  <c i="55" r="X136"/>
  <c i="55" r="Y136"/>
  <c i="55" r="Z136"/>
  <c i="55" r="AA136"/>
  <c i="55" r="AB136"/>
  <c i="55" r="AC136"/>
  <c i="55" r="AD136"/>
  <c i="55" r="AE136"/>
  <c i="55" r="AF136"/>
  <c i="55" r="H137"/>
  <c i="55" r="I137"/>
  <c i="55" r="J137"/>
  <c i="55" r="K137"/>
  <c i="55" r="L137"/>
  <c i="55" r="M137"/>
  <c i="55" r="N137"/>
  <c i="55" r="O137"/>
  <c i="55" r="P137"/>
  <c i="55" r="Q137"/>
  <c i="55" r="R137"/>
  <c i="55" r="S137"/>
  <c i="55" r="T137"/>
  <c i="55" r="U137"/>
  <c i="55" r="V137"/>
  <c i="55" r="W137"/>
  <c i="55" r="X137"/>
  <c i="55" r="Y137"/>
  <c i="55" r="Z137"/>
  <c i="55" r="AA137"/>
  <c i="55" r="AB137"/>
  <c i="55" r="AC137"/>
  <c i="55" r="AD137"/>
  <c i="55" r="AE137"/>
  <c i="55" r="AF137"/>
  <c i="55" r="H138"/>
  <c i="55" r="I138"/>
  <c i="55" r="J138"/>
  <c i="55" r="K138"/>
  <c i="55" r="L138"/>
  <c i="55" r="M138"/>
  <c i="55" r="N138"/>
  <c i="55" r="O138"/>
  <c i="55" r="P138"/>
  <c i="55" r="Q138"/>
  <c i="55" r="R138"/>
  <c i="55" r="S138"/>
  <c i="55" r="T138"/>
  <c i="55" r="U138"/>
  <c i="55" r="V138"/>
  <c i="55" r="W138"/>
  <c i="55" r="X138"/>
  <c i="55" r="Y138"/>
  <c i="55" r="Z138"/>
  <c i="55" r="AA138"/>
  <c i="55" r="AB138"/>
  <c i="55" r="AC138"/>
  <c i="55" r="AD138"/>
  <c i="55" r="AE138"/>
  <c i="55" r="AF138"/>
  <c i="55" r="H139"/>
  <c i="55" r="I139"/>
  <c i="55" r="J139"/>
  <c i="55" r="K139"/>
  <c i="55" r="L139"/>
  <c i="55" r="M139"/>
  <c i="55" r="N139"/>
  <c i="55" r="O139"/>
  <c i="55" r="P139"/>
  <c i="55" r="Q139"/>
  <c i="55" r="R139"/>
  <c i="55" r="S139"/>
  <c i="55" r="T139"/>
  <c i="55" r="U139"/>
  <c i="55" r="V139"/>
  <c i="55" r="W139"/>
  <c i="55" r="X139"/>
  <c i="55" r="Y139"/>
  <c i="55" r="Z139"/>
  <c i="55" r="AA139"/>
  <c i="55" r="AB139"/>
  <c i="55" r="AC139"/>
  <c i="55" r="AD139"/>
  <c i="55" r="AE139"/>
  <c i="55" r="AF139"/>
  <c i="55" r="H140"/>
  <c i="55" r="I140"/>
  <c i="55" r="J140"/>
  <c i="55" r="K140"/>
  <c i="55" r="L140"/>
  <c i="55" r="M140"/>
  <c i="55" r="N140"/>
  <c i="55" r="O140"/>
  <c i="55" r="P140"/>
  <c i="55" r="Q140"/>
  <c i="55" r="R140"/>
  <c i="55" r="S140"/>
  <c i="55" r="T140"/>
  <c i="55" r="U140"/>
  <c i="55" r="V140"/>
  <c i="55" r="W140"/>
  <c i="55" r="X140"/>
  <c i="55" r="Y140"/>
  <c i="55" r="Z140"/>
  <c i="55" r="AA140"/>
  <c i="55" r="AB140"/>
  <c i="55" r="AC140"/>
  <c i="55" r="AD140"/>
  <c i="55" r="AE140"/>
  <c i="55" r="AF140"/>
  <c i="55" r="H141"/>
  <c i="55" r="I141"/>
  <c i="55" r="J141"/>
  <c i="55" r="K141"/>
  <c i="55" r="L141"/>
  <c i="55" r="M141"/>
  <c i="55" r="N141"/>
  <c i="55" r="O141"/>
  <c i="55" r="P141"/>
  <c i="55" r="Q141"/>
  <c i="55" r="R141"/>
  <c i="55" r="S141"/>
  <c i="55" r="T141"/>
  <c i="55" r="U141"/>
  <c i="55" r="V141"/>
  <c i="55" r="W141"/>
  <c i="55" r="X141"/>
  <c i="55" r="Y141"/>
  <c i="55" r="Z141"/>
  <c i="55" r="AA141"/>
  <c i="55" r="AB141"/>
  <c i="55" r="AC141"/>
  <c i="55" r="AD141"/>
  <c i="55" r="AE141"/>
  <c i="55" r="AF141"/>
  <c i="55" r="H142"/>
  <c i="55" r="I142"/>
  <c i="55" r="J142"/>
  <c i="55" r="K142"/>
  <c i="55" r="L142"/>
  <c i="55" r="M142"/>
  <c i="55" r="N142"/>
  <c i="55" r="O142"/>
  <c i="55" r="P142"/>
  <c i="55" r="Q142"/>
  <c i="55" r="R142"/>
  <c i="55" r="S142"/>
  <c i="55" r="T142"/>
  <c i="55" r="U142"/>
  <c i="55" r="V142"/>
  <c i="55" r="W142"/>
  <c i="55" r="X142"/>
  <c i="55" r="Y142"/>
  <c i="55" r="Z142"/>
  <c i="55" r="AA142"/>
  <c i="55" r="AB142"/>
  <c i="55" r="AC142"/>
  <c i="55" r="AD142"/>
  <c i="55" r="AE142"/>
  <c i="55" r="AF142"/>
  <c i="55" r="H143"/>
  <c i="55" r="I143"/>
  <c i="55" r="J143"/>
  <c i="55" r="K143"/>
  <c i="55" r="L143"/>
  <c i="55" r="M143"/>
  <c i="55" r="N143"/>
  <c i="55" r="O143"/>
  <c i="55" r="P143"/>
  <c i="55" r="Q143"/>
  <c i="55" r="R143"/>
  <c i="55" r="S143"/>
  <c i="55" r="T143"/>
  <c i="55" r="U143"/>
  <c i="55" r="V143"/>
  <c i="55" r="W143"/>
  <c i="55" r="X143"/>
  <c i="55" r="Y143"/>
  <c i="55" r="Z143"/>
  <c i="55" r="AA143"/>
  <c i="55" r="AB143"/>
  <c i="55" r="AC143"/>
  <c i="55" r="AD143"/>
  <c i="55" r="AE143"/>
  <c i="55" r="AF143"/>
  <c i="55" r="H144"/>
  <c i="55" r="I144"/>
  <c i="55" r="J144"/>
  <c i="55" r="K144"/>
  <c i="55" r="L144"/>
  <c i="55" r="M144"/>
  <c i="55" r="N144"/>
  <c i="55" r="O144"/>
  <c i="55" r="P144"/>
  <c i="55" r="Q144"/>
  <c i="55" r="R144"/>
  <c i="55" r="S144"/>
  <c i="55" r="T144"/>
  <c i="55" r="U144"/>
  <c i="55" r="V144"/>
  <c i="55" r="W144"/>
  <c i="55" r="X144"/>
  <c i="55" r="Y144"/>
  <c i="55" r="Z144"/>
  <c i="55" r="AA144"/>
  <c i="55" r="AB144"/>
  <c i="55" r="AC144"/>
  <c i="55" r="AD144"/>
  <c i="55" r="AE144"/>
  <c i="55" r="AF144"/>
  <c i="55" r="H145"/>
  <c i="55" r="I145"/>
  <c i="55" r="J145"/>
  <c i="55" r="K145"/>
  <c i="55" r="L145"/>
  <c i="55" r="M145"/>
  <c i="55" r="N145"/>
  <c i="55" r="O145"/>
  <c i="55" r="P145"/>
  <c i="55" r="Q145"/>
  <c i="55" r="R145"/>
  <c i="55" r="S145"/>
  <c i="55" r="T145"/>
  <c i="55" r="U145"/>
  <c i="55" r="V145"/>
  <c i="55" r="W145"/>
  <c i="55" r="X145"/>
  <c i="55" r="Y145"/>
  <c i="55" r="Z145"/>
  <c i="55" r="AA145"/>
  <c i="55" r="AB145"/>
  <c i="55" r="AC145"/>
  <c i="55" r="AD145"/>
  <c i="55" r="AE145"/>
  <c i="55" r="AF145"/>
  <c i="55" r="H146"/>
  <c i="55" r="I146"/>
  <c i="55" r="J146"/>
  <c i="55" r="K146"/>
  <c i="55" r="L146"/>
  <c i="55" r="M146"/>
  <c i="55" r="N146"/>
  <c i="55" r="O146"/>
  <c i="55" r="P146"/>
  <c i="55" r="Q146"/>
  <c i="55" r="R146"/>
  <c i="55" r="S146"/>
  <c i="55" r="T146"/>
  <c i="55" r="U146"/>
  <c i="55" r="V146"/>
  <c i="55" r="W146"/>
  <c i="55" r="X146"/>
  <c i="55" r="Y146"/>
  <c i="55" r="Z146"/>
  <c i="55" r="AA146"/>
  <c i="55" r="AB146"/>
  <c i="55" r="AC146"/>
  <c i="55" r="AD146"/>
  <c i="55" r="AE146"/>
  <c i="55" r="AF146"/>
  <c i="55" r="H147"/>
  <c i="55" r="I147"/>
  <c i="55" r="J147"/>
  <c i="55" r="K147"/>
  <c i="55" r="L147"/>
  <c i="55" r="M147"/>
  <c i="55" r="N147"/>
  <c i="55" r="O147"/>
  <c i="55" r="P147"/>
  <c i="55" r="Q147"/>
  <c i="55" r="R147"/>
  <c i="55" r="S147"/>
  <c i="55" r="T147"/>
  <c i="55" r="U147"/>
  <c i="55" r="V147"/>
  <c i="55" r="W147"/>
  <c i="55" r="X147"/>
  <c i="55" r="Y147"/>
  <c i="55" r="Z147"/>
  <c i="55" r="AA147"/>
  <c i="55" r="AB147"/>
  <c i="55" r="AC147"/>
  <c i="55" r="AD147"/>
  <c i="55" r="AE147"/>
  <c i="55" r="AF147"/>
  <c i="55" r="H148"/>
  <c i="55" r="I148"/>
  <c i="55" r="J148"/>
  <c i="55" r="K148"/>
  <c i="55" r="L148"/>
  <c i="55" r="M148"/>
  <c i="55" r="N148"/>
  <c i="55" r="O148"/>
  <c i="55" r="P148"/>
  <c i="55" r="Q148"/>
  <c i="55" r="R148"/>
  <c i="55" r="S148"/>
  <c i="55" r="T148"/>
  <c i="55" r="U148"/>
  <c i="55" r="V148"/>
  <c i="55" r="W148"/>
  <c i="55" r="X148"/>
  <c i="55" r="Y148"/>
  <c i="55" r="Z148"/>
  <c i="55" r="AA148"/>
  <c i="55" r="AB148"/>
  <c i="55" r="AC148"/>
  <c i="55" r="AD148"/>
  <c i="55" r="AE148"/>
  <c i="55" r="AF148"/>
  <c i="55" r="H149"/>
  <c i="55" r="I149"/>
  <c i="55" r="J149"/>
  <c i="55" r="K149"/>
  <c i="55" r="L149"/>
  <c i="55" r="M149"/>
  <c i="55" r="N149"/>
  <c i="55" r="O149"/>
  <c i="55" r="P149"/>
  <c i="55" r="Q149"/>
  <c i="55" r="R149"/>
  <c i="55" r="S149"/>
  <c i="55" r="T149"/>
  <c i="55" r="U149"/>
  <c i="55" r="V149"/>
  <c i="55" r="W149"/>
  <c i="55" r="X149"/>
  <c i="55" r="Y149"/>
  <c i="55" r="Z149"/>
  <c i="55" r="AA149"/>
  <c i="55" r="AB149"/>
  <c i="55" r="AC149"/>
  <c i="55" r="AD149"/>
  <c i="55" r="AE149"/>
  <c i="55" r="AF149"/>
  <c i="55" r="H150"/>
  <c i="55" r="I150"/>
  <c i="55" r="J150"/>
  <c i="55" r="K150"/>
  <c i="55" r="L150"/>
  <c i="55" r="M150"/>
  <c i="55" r="N150"/>
  <c i="55" r="O150"/>
  <c i="55" r="P150"/>
  <c i="55" r="Q150"/>
  <c i="55" r="R150"/>
  <c i="55" r="S150"/>
  <c i="55" r="T150"/>
  <c i="55" r="U150"/>
  <c i="55" r="V150"/>
  <c i="55" r="W150"/>
  <c i="55" r="X150"/>
  <c i="55" r="Y150"/>
  <c i="55" r="Z150"/>
  <c i="55" r="AA150"/>
  <c i="55" r="AB150"/>
  <c i="55" r="AC150"/>
  <c i="55" r="AD150"/>
  <c i="55" r="AE150"/>
  <c i="55" r="AF150"/>
  <c i="55" r="H151"/>
  <c i="55" r="I151"/>
  <c i="55" r="J151"/>
  <c i="55" r="K151"/>
  <c i="55" r="L151"/>
  <c i="55" r="M151"/>
  <c i="55" r="N151"/>
  <c i="55" r="O151"/>
  <c i="55" r="P151"/>
  <c i="55" r="Q151"/>
  <c i="55" r="R151"/>
  <c i="55" r="S151"/>
  <c i="55" r="T151"/>
  <c i="55" r="U151"/>
  <c i="55" r="V151"/>
  <c i="55" r="W151"/>
  <c i="55" r="X151"/>
  <c i="55" r="Y151"/>
  <c i="55" r="Z151"/>
  <c i="55" r="AA151"/>
  <c i="55" r="AB151"/>
  <c i="55" r="AC151"/>
  <c i="55" r="AD151"/>
  <c i="55" r="AE151"/>
  <c i="55" r="AF151"/>
  <c i="55" r="H152"/>
  <c i="55" r="I152"/>
  <c i="55" r="J152"/>
  <c i="55" r="K152"/>
  <c i="55" r="L152"/>
  <c i="55" r="M152"/>
  <c i="55" r="N152"/>
  <c i="55" r="O152"/>
  <c i="55" r="P152"/>
  <c i="55" r="Q152"/>
  <c i="55" r="R152"/>
  <c i="55" r="S152"/>
  <c i="55" r="T152"/>
  <c i="55" r="U152"/>
  <c i="55" r="V152"/>
  <c i="55" r="W152"/>
  <c i="55" r="X152"/>
  <c i="55" r="Y152"/>
  <c i="55" r="Z152"/>
  <c i="55" r="AA152"/>
  <c i="55" r="AB152"/>
  <c i="55" r="AC152"/>
  <c i="55" r="AD152"/>
  <c i="55" r="AE152"/>
  <c i="55" r="AF152"/>
  <c i="55" r="H153"/>
  <c i="55" r="I153"/>
  <c i="55" r="J153"/>
  <c i="55" r="K153"/>
  <c i="55" r="L153"/>
  <c i="55" r="M153"/>
  <c i="55" r="N153"/>
  <c i="55" r="O153"/>
  <c i="55" r="P153"/>
  <c i="55" r="Q153"/>
  <c i="55" r="R153"/>
  <c i="55" r="S153"/>
  <c i="55" r="T153"/>
  <c i="55" r="U153"/>
  <c i="55" r="V153"/>
  <c i="55" r="W153"/>
  <c i="55" r="X153"/>
  <c i="55" r="Y153"/>
  <c i="55" r="Z153"/>
  <c i="55" r="AA153"/>
  <c i="55" r="AB153"/>
  <c i="55" r="AC153"/>
  <c i="55" r="AD153"/>
  <c i="55" r="AE153"/>
  <c i="55" r="AF153"/>
  <c i="55" r="H154"/>
  <c i="55" r="I154"/>
  <c i="55" r="J154"/>
  <c i="55" r="K154"/>
  <c i="55" r="L154"/>
  <c i="55" r="M154"/>
  <c i="55" r="N154"/>
  <c i="55" r="O154"/>
  <c i="55" r="P154"/>
  <c i="55" r="Q154"/>
  <c i="55" r="R154"/>
  <c i="55" r="S154"/>
  <c i="55" r="T154"/>
  <c i="55" r="U154"/>
  <c i="55" r="V154"/>
  <c i="55" r="W154"/>
  <c i="55" r="X154"/>
  <c i="55" r="Y154"/>
  <c i="55" r="Z154"/>
  <c i="55" r="AA154"/>
  <c i="55" r="AB154"/>
  <c i="55" r="AC154"/>
  <c i="55" r="AD154"/>
  <c i="55" r="AE154"/>
  <c i="55" r="AF154"/>
  <c i="55" r="H155"/>
  <c i="55" r="I155"/>
  <c i="55" r="J155"/>
  <c i="55" r="K155"/>
  <c i="55" r="L155"/>
  <c i="55" r="M155"/>
  <c i="55" r="N155"/>
  <c i="55" r="O155"/>
  <c i="55" r="P155"/>
  <c i="55" r="Q155"/>
  <c i="55" r="R155"/>
  <c i="55" r="S155"/>
  <c i="55" r="T155"/>
  <c i="55" r="U155"/>
  <c i="55" r="V155"/>
  <c i="55" r="W155"/>
  <c i="55" r="X155"/>
  <c i="55" r="Y155"/>
  <c i="55" r="Z155"/>
  <c i="55" r="AA155"/>
  <c i="55" r="AB155"/>
  <c i="55" r="AC155"/>
  <c i="55" r="AD155"/>
  <c i="55" r="AE155"/>
  <c i="55" r="AF155"/>
  <c i="55" r="H156"/>
  <c i="55" r="I156"/>
  <c i="55" r="J156"/>
  <c i="55" r="K156"/>
  <c i="55" r="L156"/>
  <c i="55" r="M156"/>
  <c i="55" r="N156"/>
  <c i="55" r="O156"/>
  <c i="55" r="P156"/>
  <c i="55" r="Q156"/>
  <c i="55" r="R156"/>
  <c i="55" r="S156"/>
  <c i="55" r="T156"/>
  <c i="55" r="U156"/>
  <c i="55" r="V156"/>
  <c i="55" r="W156"/>
  <c i="55" r="X156"/>
  <c i="55" r="Y156"/>
  <c i="55" r="Z156"/>
  <c i="55" r="AA156"/>
  <c i="55" r="AB156"/>
  <c i="55" r="AC156"/>
  <c i="55" r="AD156"/>
  <c i="55" r="AE156"/>
  <c i="55" r="AF156"/>
  <c i="55" r="H157"/>
  <c i="55" r="I157"/>
  <c i="55" r="J157"/>
  <c i="55" r="K157"/>
  <c i="55" r="L157"/>
  <c i="55" r="M157"/>
  <c i="55" r="N157"/>
  <c i="55" r="O157"/>
  <c i="55" r="P157"/>
  <c i="55" r="Q157"/>
  <c i="55" r="R157"/>
  <c i="55" r="S157"/>
  <c i="55" r="T157"/>
  <c i="55" r="U157"/>
  <c i="55" r="V157"/>
  <c i="55" r="W157"/>
  <c i="55" r="X157"/>
  <c i="55" r="Y157"/>
  <c i="55" r="Z157"/>
  <c i="55" r="AA157"/>
  <c i="55" r="AB157"/>
  <c i="55" r="AC157"/>
  <c i="55" r="AD157"/>
  <c i="55" r="AE157"/>
  <c i="55" r="AF157"/>
  <c i="55" r="H158"/>
  <c i="55" r="I158"/>
  <c i="55" r="J158"/>
  <c i="55" r="K158"/>
  <c i="55" r="L158"/>
  <c i="55" r="M158"/>
  <c i="55" r="N158"/>
  <c i="55" r="O158"/>
  <c i="55" r="P158"/>
  <c i="55" r="Q158"/>
  <c i="55" r="R158"/>
  <c i="55" r="S158"/>
  <c i="55" r="T158"/>
  <c i="55" r="U158"/>
  <c i="55" r="V158"/>
  <c i="55" r="W158"/>
  <c i="55" r="X158"/>
  <c i="55" r="Y158"/>
  <c i="55" r="Z158"/>
  <c i="55" r="AA158"/>
  <c i="55" r="AB158"/>
  <c i="55" r="AC158"/>
  <c i="55" r="AD158"/>
  <c i="55" r="AE158"/>
  <c i="55" r="AF158"/>
  <c i="55" r="H159"/>
  <c i="55" r="I159"/>
  <c i="55" r="J159"/>
  <c i="55" r="K159"/>
  <c i="55" r="L159"/>
  <c i="55" r="M159"/>
  <c i="55" r="N159"/>
  <c i="55" r="O159"/>
  <c i="55" r="P159"/>
  <c i="55" r="Q159"/>
  <c i="55" r="R159"/>
  <c i="55" r="S159"/>
  <c i="55" r="T159"/>
  <c i="55" r="U159"/>
  <c i="55" r="V159"/>
  <c i="55" r="W159"/>
  <c i="55" r="X159"/>
  <c i="55" r="Y159"/>
  <c i="55" r="Z159"/>
  <c i="55" r="AA159"/>
  <c i="55" r="AB159"/>
  <c i="55" r="AC159"/>
  <c i="55" r="AD159"/>
  <c i="55" r="AE159"/>
  <c i="55" r="AF159"/>
  <c i="55" r="H160"/>
  <c i="55" r="I160"/>
  <c i="55" r="J160"/>
  <c i="55" r="K160"/>
  <c i="55" r="L160"/>
  <c i="55" r="M160"/>
  <c i="55" r="N160"/>
  <c i="55" r="O160"/>
  <c i="55" r="P160"/>
  <c i="55" r="Q160"/>
  <c i="55" r="R160"/>
  <c i="55" r="S160"/>
  <c i="55" r="T160"/>
  <c i="55" r="U160"/>
  <c i="55" r="V160"/>
  <c i="55" r="W160"/>
  <c i="55" r="X160"/>
  <c i="55" r="Y160"/>
  <c i="55" r="Z160"/>
  <c i="55" r="AA160"/>
  <c i="55" r="AB160"/>
  <c i="55" r="AC160"/>
  <c i="55" r="AD160"/>
  <c i="55" r="AE160"/>
  <c i="55" r="AF160"/>
  <c i="55" r="H161"/>
  <c i="55" r="I161"/>
  <c i="55" r="J161"/>
  <c i="55" r="K161"/>
  <c i="55" r="L161"/>
  <c i="55" r="M161"/>
  <c i="55" r="N161"/>
  <c i="55" r="O161"/>
  <c i="55" r="P161"/>
  <c i="55" r="Q161"/>
  <c i="55" r="R161"/>
  <c i="55" r="S161"/>
  <c i="55" r="T161"/>
  <c i="55" r="U161"/>
  <c i="55" r="V161"/>
  <c i="55" r="W161"/>
  <c i="55" r="X161"/>
  <c i="55" r="Y161"/>
  <c i="55" r="Z161"/>
  <c i="55" r="AA161"/>
  <c i="55" r="AB161"/>
  <c i="55" r="AC161"/>
  <c i="55" r="AD161"/>
  <c i="55" r="AE161"/>
  <c i="55" r="AF161"/>
  <c i="55" r="H162"/>
  <c i="55" r="I162"/>
  <c i="55" r="J162"/>
  <c i="55" r="K162"/>
  <c i="55" r="L162"/>
  <c i="55" r="M162"/>
  <c i="55" r="N162"/>
  <c i="55" r="O162"/>
  <c i="55" r="P162"/>
  <c i="55" r="Q162"/>
  <c i="55" r="R162"/>
  <c i="55" r="S162"/>
  <c i="55" r="T162"/>
  <c i="55" r="U162"/>
  <c i="55" r="V162"/>
  <c i="55" r="W162"/>
  <c i="55" r="X162"/>
  <c i="55" r="Y162"/>
  <c i="55" r="Z162"/>
  <c i="55" r="AA162"/>
  <c i="55" r="AB162"/>
  <c i="55" r="AC162"/>
  <c i="55" r="AD162"/>
  <c i="55" r="AE162"/>
  <c i="55" r="AF162"/>
  <c i="55" r="H163"/>
  <c i="55" r="I163"/>
  <c i="55" r="J163"/>
  <c i="55" r="K163"/>
  <c i="55" r="L163"/>
  <c i="55" r="M163"/>
  <c i="55" r="N163"/>
  <c i="55" r="O163"/>
  <c i="55" r="P163"/>
  <c i="55" r="Q163"/>
  <c i="55" r="R163"/>
  <c i="55" r="S163"/>
  <c i="55" r="T163"/>
  <c i="55" r="U163"/>
  <c i="55" r="V163"/>
  <c i="55" r="W163"/>
  <c i="55" r="X163"/>
  <c i="55" r="Y163"/>
  <c i="55" r="Z163"/>
  <c i="55" r="AA163"/>
  <c i="55" r="AB163"/>
  <c i="55" r="AC163"/>
  <c i="55" r="AD163"/>
  <c i="55" r="AE163"/>
  <c i="55" r="AF163"/>
  <c i="55" r="H164"/>
  <c i="55" r="I164"/>
  <c i="55" r="J164"/>
  <c i="55" r="K164"/>
  <c i="55" r="L164"/>
  <c i="55" r="M164"/>
  <c i="55" r="N164"/>
  <c i="55" r="O164"/>
  <c i="55" r="P164"/>
  <c i="55" r="Q164"/>
  <c i="55" r="R164"/>
  <c i="55" r="S164"/>
  <c i="55" r="T164"/>
  <c i="55" r="U164"/>
  <c i="55" r="V164"/>
  <c i="55" r="W164"/>
  <c i="55" r="X164"/>
  <c i="55" r="Y164"/>
  <c i="55" r="Z164"/>
  <c i="55" r="AA164"/>
  <c i="55" r="AB164"/>
  <c i="55" r="AC164"/>
  <c i="55" r="AD164"/>
  <c i="55" r="AE164"/>
  <c i="55" r="AF164"/>
  <c i="55" r="H165"/>
  <c i="55" r="I165"/>
  <c i="55" r="J165"/>
  <c i="55" r="K165"/>
  <c i="55" r="L165"/>
  <c i="55" r="M165"/>
  <c i="55" r="N165"/>
  <c i="55" r="O165"/>
  <c i="55" r="P165"/>
  <c i="55" r="Q165"/>
  <c i="55" r="R165"/>
  <c i="55" r="S165"/>
  <c i="55" r="T165"/>
  <c i="55" r="U165"/>
  <c i="55" r="V165"/>
  <c i="55" r="W165"/>
  <c i="55" r="X165"/>
  <c i="55" r="Y165"/>
  <c i="55" r="Z165"/>
  <c i="55" r="AA165"/>
  <c i="55" r="AB165"/>
  <c i="55" r="AC165"/>
  <c i="55" r="AD165"/>
  <c i="55" r="AE165"/>
  <c i="55" r="AF165"/>
  <c i="55" r="H166"/>
  <c i="55" r="I166"/>
  <c i="55" r="J166"/>
  <c i="55" r="K166"/>
  <c i="55" r="L166"/>
  <c i="55" r="M166"/>
  <c i="55" r="N166"/>
  <c i="55" r="O166"/>
  <c i="55" r="P166"/>
  <c i="55" r="Q166"/>
  <c i="55" r="R166"/>
  <c i="55" r="S166"/>
  <c i="55" r="T166"/>
  <c i="55" r="U166"/>
  <c i="55" r="V166"/>
  <c i="55" r="W166"/>
  <c i="55" r="X166"/>
  <c i="55" r="Y166"/>
  <c i="55" r="Z166"/>
  <c i="55" r="AA166"/>
  <c i="55" r="AB166"/>
  <c i="55" r="AC166"/>
  <c i="55" r="AD166"/>
  <c i="55" r="AE166"/>
  <c i="55" r="AF166"/>
  <c i="55" r="H167"/>
  <c i="55" r="I167"/>
  <c i="55" r="J167"/>
  <c i="55" r="K167"/>
  <c i="55" r="L167"/>
  <c i="55" r="M167"/>
  <c i="55" r="N167"/>
  <c i="55" r="O167"/>
  <c i="55" r="P167"/>
  <c i="55" r="Q167"/>
  <c i="55" r="R167"/>
  <c i="55" r="S167"/>
  <c i="55" r="T167"/>
  <c i="55" r="U167"/>
  <c i="55" r="V167"/>
  <c i="55" r="W167"/>
  <c i="55" r="X167"/>
  <c i="55" r="Y167"/>
  <c i="55" r="Z167"/>
  <c i="55" r="AA167"/>
  <c i="55" r="AB167"/>
  <c i="55" r="AC167"/>
  <c i="55" r="AD167"/>
  <c i="55" r="AE167"/>
  <c i="55" r="AF167"/>
  <c i="55" r="H168"/>
  <c i="55" r="I168"/>
  <c i="55" r="J168"/>
  <c i="55" r="K168"/>
  <c i="55" r="L168"/>
  <c i="55" r="M168"/>
  <c i="55" r="N168"/>
  <c i="55" r="O168"/>
  <c i="55" r="P168"/>
  <c i="55" r="Q168"/>
  <c i="55" r="R168"/>
  <c i="55" r="S168"/>
  <c i="55" r="T168"/>
  <c i="55" r="U168"/>
  <c i="55" r="V168"/>
  <c i="55" r="W168"/>
  <c i="55" r="X168"/>
  <c i="55" r="Y168"/>
  <c i="55" r="Z168"/>
  <c i="55" r="AA168"/>
  <c i="55" r="AB168"/>
  <c i="55" r="AC168"/>
  <c i="55" r="AD168"/>
  <c i="55" r="AE168"/>
  <c i="55" r="AF168"/>
  <c i="55" r="H169"/>
  <c i="55" r="I169"/>
  <c i="55" r="J169"/>
  <c i="55" r="K169"/>
  <c i="55" r="L169"/>
  <c i="55" r="M169"/>
  <c i="55" r="N169"/>
  <c i="55" r="O169"/>
  <c i="55" r="P169"/>
  <c i="55" r="Q169"/>
  <c i="55" r="R169"/>
  <c i="55" r="S169"/>
  <c i="55" r="T169"/>
  <c i="55" r="U169"/>
  <c i="55" r="V169"/>
  <c i="55" r="W169"/>
  <c i="55" r="X169"/>
  <c i="55" r="Y169"/>
  <c i="55" r="Z169"/>
  <c i="55" r="AA169"/>
  <c i="55" r="AB169"/>
  <c i="55" r="AC169"/>
  <c i="55" r="AD169"/>
  <c i="55" r="AE169"/>
  <c i="55" r="AF169"/>
  <c i="55" r="H170"/>
  <c i="55" r="I170"/>
  <c i="55" r="J170"/>
  <c i="55" r="K170"/>
  <c i="55" r="L170"/>
  <c i="55" r="M170"/>
  <c i="55" r="N170"/>
  <c i="55" r="O170"/>
  <c i="55" r="P170"/>
  <c i="55" r="Q170"/>
  <c i="55" r="R170"/>
  <c i="55" r="S170"/>
  <c i="55" r="T170"/>
  <c i="55" r="U170"/>
  <c i="55" r="V170"/>
  <c i="55" r="W170"/>
  <c i="55" r="X170"/>
  <c i="55" r="Y170"/>
  <c i="55" r="Z170"/>
  <c i="55" r="AA170"/>
  <c i="55" r="AB170"/>
  <c i="55" r="AC170"/>
  <c i="55" r="AD170"/>
  <c i="55" r="AE170"/>
  <c i="55" r="AF170"/>
  <c i="55" r="H171"/>
  <c i="55" r="I171"/>
  <c i="55" r="J171"/>
  <c i="55" r="K171"/>
  <c i="55" r="L171"/>
  <c i="55" r="M171"/>
  <c i="55" r="N171"/>
  <c i="55" r="O171"/>
  <c i="55" r="P171"/>
  <c i="55" r="Q171"/>
  <c i="55" r="R171"/>
  <c i="55" r="S171"/>
  <c i="55" r="T171"/>
  <c i="55" r="U171"/>
  <c i="55" r="V171"/>
  <c i="55" r="W171"/>
  <c i="55" r="X171"/>
  <c i="55" r="Y171"/>
  <c i="55" r="Z171"/>
  <c i="55" r="AA171"/>
  <c i="55" r="AB171"/>
  <c i="55" r="AC171"/>
  <c i="55" r="AD171"/>
  <c i="55" r="AE171"/>
  <c i="55" r="AF171"/>
  <c i="55" r="H172"/>
  <c i="55" r="I172"/>
  <c i="55" r="J172"/>
  <c i="55" r="K172"/>
  <c i="55" r="L172"/>
  <c i="55" r="M172"/>
  <c i="55" r="N172"/>
  <c i="55" r="O172"/>
  <c i="55" r="P172"/>
  <c i="55" r="Q172"/>
  <c i="55" r="R172"/>
  <c i="55" r="S172"/>
  <c i="55" r="T172"/>
  <c i="55" r="U172"/>
  <c i="55" r="V172"/>
  <c i="55" r="W172"/>
  <c i="55" r="X172"/>
  <c i="55" r="Y172"/>
  <c i="55" r="Z172"/>
  <c i="55" r="AA172"/>
  <c i="55" r="AB172"/>
  <c i="55" r="AC172"/>
  <c i="55" r="AD172"/>
  <c i="55" r="AE172"/>
  <c i="55" r="AF172"/>
  <c i="55" r="H173"/>
  <c i="55" r="I173"/>
  <c i="55" r="J173"/>
  <c i="55" r="K173"/>
  <c i="55" r="L173"/>
  <c i="55" r="M173"/>
  <c i="55" r="N173"/>
  <c i="55" r="O173"/>
  <c i="55" r="P173"/>
  <c i="55" r="Q173"/>
  <c i="55" r="R173"/>
  <c i="55" r="S173"/>
  <c i="55" r="T173"/>
  <c i="55" r="U173"/>
  <c i="55" r="V173"/>
  <c i="55" r="W173"/>
  <c i="55" r="X173"/>
  <c i="55" r="Y173"/>
  <c i="55" r="Z173"/>
  <c i="55" r="AA173"/>
  <c i="55" r="AB173"/>
  <c i="55" r="AC173"/>
  <c i="55" r="AD173"/>
  <c i="55" r="AE173"/>
  <c i="55" r="AF173"/>
  <c i="55" r="H174"/>
  <c i="55" r="I174"/>
  <c i="55" r="J174"/>
  <c i="55" r="K174"/>
  <c i="55" r="L174"/>
  <c i="55" r="M174"/>
  <c i="55" r="N174"/>
  <c i="55" r="O174"/>
  <c i="55" r="P174"/>
  <c i="55" r="Q174"/>
  <c i="55" r="R174"/>
  <c i="55" r="S174"/>
  <c i="55" r="T174"/>
  <c i="55" r="U174"/>
  <c i="55" r="V174"/>
  <c i="55" r="W174"/>
  <c i="55" r="X174"/>
  <c i="55" r="Y174"/>
  <c i="55" r="Z174"/>
  <c i="55" r="AA174"/>
  <c i="55" r="AB174"/>
  <c i="55" r="AC174"/>
  <c i="55" r="AD174"/>
  <c i="55" r="AE174"/>
  <c i="55" r="AF174"/>
  <c i="55" r="H175"/>
  <c i="55" r="I175"/>
  <c i="55" r="J175"/>
  <c i="55" r="K175"/>
  <c i="55" r="L175"/>
  <c i="55" r="M175"/>
  <c i="55" r="N175"/>
  <c i="55" r="O175"/>
  <c i="55" r="P175"/>
  <c i="55" r="Q175"/>
  <c i="55" r="R175"/>
  <c i="55" r="S175"/>
  <c i="55" r="T175"/>
  <c i="55" r="U175"/>
  <c i="55" r="V175"/>
  <c i="55" r="W175"/>
  <c i="55" r="X175"/>
  <c i="55" r="Y175"/>
  <c i="55" r="Z175"/>
  <c i="55" r="AA175"/>
  <c i="55" r="AB175"/>
  <c i="55" r="AC175"/>
  <c i="55" r="AD175"/>
  <c i="55" r="AE175"/>
  <c i="55" r="AF175"/>
  <c i="55" r="H176"/>
  <c i="55" r="I176"/>
  <c i="55" r="J176"/>
  <c i="55" r="K176"/>
  <c i="55" r="L176"/>
  <c i="55" r="M176"/>
  <c i="55" r="N176"/>
  <c i="55" r="O176"/>
  <c i="55" r="P176"/>
  <c i="55" r="Q176"/>
  <c i="55" r="R176"/>
  <c i="55" r="S176"/>
  <c i="55" r="T176"/>
  <c i="55" r="U176"/>
  <c i="55" r="V176"/>
  <c i="55" r="W176"/>
  <c i="55" r="X176"/>
  <c i="55" r="Y176"/>
  <c i="55" r="Z176"/>
  <c i="55" r="AA176"/>
  <c i="55" r="AB176"/>
  <c i="55" r="AC176"/>
  <c i="55" r="AD176"/>
  <c i="55" r="AE176"/>
  <c i="55" r="AF176"/>
  <c i="55" r="H177"/>
  <c i="55" r="I177"/>
  <c i="55" r="J177"/>
  <c i="55" r="K177"/>
  <c i="55" r="L177"/>
  <c i="55" r="M177"/>
  <c i="55" r="N177"/>
  <c i="55" r="O177"/>
  <c i="55" r="P177"/>
  <c i="55" r="Q177"/>
  <c i="55" r="R177"/>
  <c i="55" r="S177"/>
  <c i="55" r="T177"/>
  <c i="55" r="U177"/>
  <c i="55" r="V177"/>
  <c i="55" r="W177"/>
  <c i="55" r="X177"/>
  <c i="55" r="Y177"/>
  <c i="55" r="Z177"/>
  <c i="55" r="AA177"/>
  <c i="55" r="AB177"/>
  <c i="55" r="AC177"/>
  <c i="55" r="AD177"/>
  <c i="55" r="AE177"/>
  <c i="55" r="AF177"/>
  <c i="55" r="H178"/>
  <c i="55" r="I178"/>
  <c i="55" r="J178"/>
  <c i="55" r="K178"/>
  <c i="55" r="L178"/>
  <c i="55" r="M178"/>
  <c i="55" r="N178"/>
  <c i="55" r="O178"/>
  <c i="55" r="P178"/>
  <c i="55" r="Q178"/>
  <c i="55" r="R178"/>
  <c i="55" r="S178"/>
  <c i="55" r="T178"/>
  <c i="55" r="U178"/>
  <c i="55" r="V178"/>
  <c i="55" r="W178"/>
  <c i="55" r="X178"/>
  <c i="55" r="Y178"/>
  <c i="55" r="Z178"/>
  <c i="55" r="AA178"/>
  <c i="55" r="AB178"/>
  <c i="55" r="AC178"/>
  <c i="55" r="AD178"/>
  <c i="55" r="AE178"/>
  <c i="55" r="AF178"/>
  <c i="55" r="H179"/>
  <c i="55" r="I179"/>
  <c i="55" r="J179"/>
  <c i="55" r="K179"/>
  <c i="55" r="L179"/>
  <c i="55" r="M179"/>
  <c i="55" r="N179"/>
  <c i="55" r="O179"/>
  <c i="55" r="P179"/>
  <c i="55" r="Q179"/>
  <c i="55" r="R179"/>
  <c i="55" r="S179"/>
  <c i="55" r="T179"/>
  <c i="55" r="U179"/>
  <c i="55" r="V179"/>
  <c i="55" r="W179"/>
  <c i="55" r="X179"/>
  <c i="55" r="Y179"/>
  <c i="55" r="Z179"/>
  <c i="55" r="AA179"/>
  <c i="55" r="AB179"/>
  <c i="55" r="AC179"/>
  <c i="55" r="AD179"/>
  <c i="55" r="AE179"/>
  <c i="55" r="AF179"/>
  <c i="55" r="H180"/>
  <c i="55" r="I180"/>
  <c i="55" r="J180"/>
  <c i="55" r="K180"/>
  <c i="55" r="L180"/>
  <c i="55" r="M180"/>
  <c i="55" r="N180"/>
  <c i="55" r="O180"/>
  <c i="55" r="P180"/>
  <c i="55" r="Q180"/>
  <c i="55" r="R180"/>
  <c i="55" r="S180"/>
  <c i="55" r="T180"/>
  <c i="55" r="U180"/>
  <c i="55" r="V180"/>
  <c i="55" r="W180"/>
  <c i="55" r="X180"/>
  <c i="55" r="Y180"/>
  <c i="55" r="Z180"/>
  <c i="55" r="AA180"/>
  <c i="55" r="AB180"/>
  <c i="55" r="AC180"/>
  <c i="55" r="AD180"/>
  <c i="55" r="AE180"/>
  <c i="55" r="AF180"/>
  <c i="55" r="H181"/>
  <c i="55" r="I181"/>
  <c i="55" r="J181"/>
  <c i="55" r="K181"/>
  <c i="55" r="L181"/>
  <c i="55" r="M181"/>
  <c i="55" r="N181"/>
  <c i="55" r="O181"/>
  <c i="55" r="P181"/>
  <c i="55" r="Q181"/>
  <c i="55" r="R181"/>
  <c i="55" r="S181"/>
  <c i="55" r="T181"/>
  <c i="55" r="U181"/>
  <c i="55" r="V181"/>
  <c i="55" r="W181"/>
  <c i="55" r="X181"/>
  <c i="55" r="Y181"/>
  <c i="55" r="Z181"/>
  <c i="55" r="AA181"/>
  <c i="55" r="AB181"/>
  <c i="55" r="AC181"/>
  <c i="55" r="AD181"/>
  <c i="55" r="AE181"/>
  <c i="55" r="AF181"/>
  <c i="55" r="H182"/>
  <c i="55" r="I182"/>
  <c i="55" r="J182"/>
  <c i="55" r="K182"/>
  <c i="55" r="L182"/>
  <c i="55" r="M182"/>
  <c i="55" r="N182"/>
  <c i="55" r="O182"/>
  <c i="55" r="P182"/>
  <c i="55" r="Q182"/>
  <c i="55" r="R182"/>
  <c i="55" r="S182"/>
  <c i="55" r="T182"/>
  <c i="55" r="U182"/>
  <c i="55" r="V182"/>
  <c i="55" r="W182"/>
  <c i="55" r="X182"/>
  <c i="55" r="Y182"/>
  <c i="55" r="Z182"/>
  <c i="55" r="AA182"/>
  <c i="55" r="AB182"/>
  <c i="55" r="AC182"/>
  <c i="55" r="AD182"/>
  <c i="55" r="AE182"/>
  <c i="55" r="AF182"/>
  <c i="55" r="H184"/>
  <c i="55" r="I184"/>
  <c i="55" r="J184"/>
  <c i="55" r="K184"/>
  <c i="55" r="L184"/>
  <c i="55" r="M184"/>
  <c i="55" r="N184"/>
  <c i="55" r="O184"/>
  <c i="55" r="P184"/>
  <c i="55" r="Q184"/>
  <c i="55" r="R184"/>
  <c i="55" r="S184"/>
  <c i="55" r="T184"/>
  <c i="55" r="U184"/>
  <c i="55" r="V184"/>
  <c i="55" r="W184"/>
  <c i="55" r="X184"/>
  <c i="55" r="Y184"/>
  <c i="55" r="Z184"/>
  <c i="55" r="AA184"/>
  <c i="55" r="AB184"/>
  <c i="55" r="AC184"/>
  <c i="55" r="AD184"/>
  <c i="55" r="AE184"/>
  <c i="55" r="AF184"/>
  <c i="55" r="H185"/>
  <c i="55" r="I185"/>
  <c i="55" r="J185"/>
  <c i="55" r="K185"/>
  <c i="55" r="L185"/>
  <c i="55" r="M185"/>
  <c i="55" r="N185"/>
  <c i="55" r="O185"/>
  <c i="55" r="P185"/>
  <c i="55" r="Q185"/>
  <c i="55" r="R185"/>
  <c i="55" r="S185"/>
  <c i="55" r="T185"/>
  <c i="55" r="U185"/>
  <c i="55" r="V185"/>
  <c i="55" r="W185"/>
  <c i="55" r="X185"/>
  <c i="55" r="Y185"/>
  <c i="55" r="Z185"/>
  <c i="55" r="AA185"/>
  <c i="55" r="AB185"/>
  <c i="55" r="AC185"/>
  <c i="55" r="AD185"/>
  <c i="55" r="AE185"/>
  <c i="55" r="AF185"/>
  <c i="55" r="H186"/>
  <c i="55" r="I186"/>
  <c i="55" r="J186"/>
  <c i="55" r="K186"/>
  <c i="55" r="L186"/>
  <c i="55" r="M186"/>
  <c i="55" r="N186"/>
  <c i="55" r="O186"/>
  <c i="55" r="P186"/>
  <c i="55" r="Q186"/>
  <c i="55" r="R186"/>
  <c i="55" r="S186"/>
  <c i="55" r="T186"/>
  <c i="55" r="U186"/>
  <c i="55" r="V186"/>
  <c i="55" r="W186"/>
  <c i="55" r="X186"/>
  <c i="55" r="Y186"/>
  <c i="55" r="Z186"/>
  <c i="55" r="AA186"/>
  <c i="55" r="AB186"/>
  <c i="55" r="AC186"/>
  <c i="55" r="AD186"/>
  <c i="55" r="AE186"/>
  <c i="55" r="AF186"/>
  <c i="55" r="H187"/>
  <c i="55" r="I187"/>
  <c i="55" r="J187"/>
  <c i="55" r="K187"/>
  <c i="55" r="L187"/>
  <c i="55" r="M187"/>
  <c i="55" r="N187"/>
  <c i="55" r="O187"/>
  <c i="55" r="P187"/>
  <c i="55" r="Q187"/>
  <c i="55" r="R187"/>
  <c i="55" r="S187"/>
  <c i="55" r="T187"/>
  <c i="55" r="U187"/>
  <c i="55" r="V187"/>
  <c i="55" r="W187"/>
  <c i="55" r="X187"/>
  <c i="55" r="Y187"/>
  <c i="55" r="Z187"/>
  <c i="55" r="AA187"/>
  <c i="55" r="AB187"/>
  <c i="55" r="AC187"/>
  <c i="55" r="AD187"/>
  <c i="55" r="AE187"/>
  <c i="55" r="AF187"/>
  <c i="55" r="H188"/>
  <c i="55" r="I188"/>
  <c i="55" r="J188"/>
  <c i="55" r="K188"/>
  <c i="55" r="L188"/>
  <c i="55" r="M188"/>
  <c i="55" r="N188"/>
  <c i="55" r="O188"/>
  <c i="55" r="P188"/>
  <c i="55" r="Q188"/>
  <c i="55" r="R188"/>
  <c i="55" r="S188"/>
  <c i="55" r="T188"/>
  <c i="55" r="U188"/>
  <c i="55" r="V188"/>
  <c i="55" r="W188"/>
  <c i="55" r="X188"/>
  <c i="55" r="Y188"/>
  <c i="55" r="Z188"/>
  <c i="55" r="AA188"/>
  <c i="55" r="AB188"/>
  <c i="55" r="AC188"/>
  <c i="55" r="AD188"/>
  <c i="55" r="AE188"/>
  <c i="55" r="AF188"/>
  <c i="55" r="H189"/>
  <c i="55" r="I189"/>
  <c i="55" r="J189"/>
  <c i="55" r="K189"/>
  <c i="55" r="L189"/>
  <c i="55" r="M189"/>
  <c i="55" r="N189"/>
  <c i="55" r="O189"/>
  <c i="55" r="P189"/>
  <c i="55" r="Q189"/>
  <c i="55" r="R189"/>
  <c i="55" r="S189"/>
  <c i="55" r="T189"/>
  <c i="55" r="U189"/>
  <c i="55" r="V189"/>
  <c i="55" r="W189"/>
  <c i="55" r="X189"/>
  <c i="55" r="Y189"/>
  <c i="55" r="Z189"/>
  <c i="55" r="AA189"/>
  <c i="55" r="AB189"/>
  <c i="55" r="AC189"/>
  <c i="55" r="AD189"/>
  <c i="55" r="AE189"/>
  <c i="55" r="AF189"/>
  <c i="55" r="H190"/>
  <c i="55" r="I190"/>
  <c i="55" r="J190"/>
  <c i="55" r="K190"/>
  <c i="55" r="L190"/>
  <c i="55" r="M190"/>
  <c i="55" r="N190"/>
  <c i="55" r="O190"/>
  <c i="55" r="P190"/>
  <c i="55" r="Q190"/>
  <c i="55" r="R190"/>
  <c i="55" r="S190"/>
  <c i="55" r="T190"/>
  <c i="55" r="U190"/>
  <c i="55" r="V190"/>
  <c i="55" r="W190"/>
  <c i="55" r="X190"/>
  <c i="55" r="Y190"/>
  <c i="55" r="Z190"/>
  <c i="55" r="AA190"/>
  <c i="55" r="AB190"/>
  <c i="55" r="AC190"/>
  <c i="55" r="AD190"/>
  <c i="55" r="AE190"/>
  <c i="55" r="AF190"/>
  <c i="55" r="H191"/>
  <c i="55" r="I191"/>
  <c i="55" r="J191"/>
  <c i="55" r="K191"/>
  <c i="55" r="L191"/>
  <c i="55" r="M191"/>
  <c i="55" r="N191"/>
  <c i="55" r="O191"/>
  <c i="55" r="P191"/>
  <c i="55" r="Q191"/>
  <c i="55" r="R191"/>
  <c i="55" r="S191"/>
  <c i="55" r="T191"/>
  <c i="55" r="U191"/>
  <c i="55" r="V191"/>
  <c i="55" r="W191"/>
  <c i="55" r="X191"/>
  <c i="55" r="Y191"/>
  <c i="55" r="Z191"/>
  <c i="55" r="AA191"/>
  <c i="55" r="AB191"/>
  <c i="55" r="AC191"/>
  <c i="55" r="AD191"/>
  <c i="55" r="AE191"/>
  <c i="55" r="AF191"/>
  <c i="55" r="H192"/>
  <c i="55" r="I192"/>
  <c i="55" r="J192"/>
  <c i="55" r="K192"/>
  <c i="55" r="L192"/>
  <c i="55" r="M192"/>
  <c i="55" r="N192"/>
  <c i="55" r="O192"/>
  <c i="55" r="P192"/>
  <c i="55" r="Q192"/>
  <c i="55" r="R192"/>
  <c i="55" r="S192"/>
  <c i="55" r="T192"/>
  <c i="55" r="U192"/>
  <c i="55" r="V192"/>
  <c i="55" r="W192"/>
  <c i="55" r="X192"/>
  <c i="55" r="Y192"/>
  <c i="55" r="Z192"/>
  <c i="55" r="AA192"/>
  <c i="55" r="AB192"/>
  <c i="55" r="AC192"/>
  <c i="55" r="AD192"/>
  <c i="55" r="AE192"/>
  <c i="55" r="AF192"/>
  <c i="55" r="H193"/>
  <c i="55" r="I193"/>
  <c i="55" r="J193"/>
  <c i="55" r="K193"/>
  <c i="55" r="L193"/>
  <c i="55" r="M193"/>
  <c i="55" r="N193"/>
  <c i="55" r="O193"/>
  <c i="55" r="P193"/>
  <c i="55" r="Q193"/>
  <c i="55" r="R193"/>
  <c i="55" r="S193"/>
  <c i="55" r="T193"/>
  <c i="55" r="U193"/>
  <c i="55" r="V193"/>
  <c i="55" r="W193"/>
  <c i="55" r="X193"/>
  <c i="55" r="Y193"/>
  <c i="55" r="Z193"/>
  <c i="55" r="AA193"/>
  <c i="55" r="AB193"/>
  <c i="55" r="AC193"/>
  <c i="55" r="AD193"/>
  <c i="55" r="AE193"/>
  <c i="55" r="AF193"/>
  <c i="55" r="H194"/>
  <c i="55" r="I194"/>
  <c i="55" r="J194"/>
  <c i="55" r="K194"/>
  <c i="55" r="L194"/>
  <c i="55" r="M194"/>
  <c i="55" r="N194"/>
  <c i="55" r="O194"/>
  <c i="55" r="P194"/>
  <c i="55" r="Q194"/>
  <c i="55" r="R194"/>
  <c i="55" r="S194"/>
  <c i="55" r="T194"/>
  <c i="55" r="U194"/>
  <c i="55" r="V194"/>
  <c i="55" r="W194"/>
  <c i="55" r="X194"/>
  <c i="55" r="Y194"/>
  <c i="55" r="Z194"/>
  <c i="55" r="AA194"/>
  <c i="55" r="AB194"/>
  <c i="55" r="AC194"/>
  <c i="55" r="AD194"/>
  <c i="55" r="AE194"/>
  <c i="55" r="AF194"/>
  <c i="55" r="H195"/>
  <c i="55" r="I195"/>
  <c i="55" r="J195"/>
  <c i="55" r="K195"/>
  <c i="55" r="L195"/>
  <c i="55" r="M195"/>
  <c i="55" r="N195"/>
  <c i="55" r="O195"/>
  <c i="55" r="P195"/>
  <c i="55" r="Q195"/>
  <c i="55" r="R195"/>
  <c i="55" r="S195"/>
  <c i="55" r="T195"/>
  <c i="55" r="U195"/>
  <c i="55" r="V195"/>
  <c i="55" r="W195"/>
  <c i="55" r="X195"/>
  <c i="55" r="Y195"/>
  <c i="55" r="Z195"/>
  <c i="55" r="AA195"/>
  <c i="55" r="AB195"/>
  <c i="55" r="AC195"/>
  <c i="55" r="AD195"/>
  <c i="55" r="AE195"/>
  <c i="55" r="AF195"/>
  <c i="55" r="H196"/>
  <c i="55" r="I196"/>
  <c i="55" r="J196"/>
  <c i="55" r="K196"/>
  <c i="55" r="L196"/>
  <c i="55" r="M196"/>
  <c i="55" r="N196"/>
  <c i="55" r="O196"/>
  <c i="55" r="P196"/>
  <c i="55" r="Q196"/>
  <c i="55" r="R196"/>
  <c i="55" r="S196"/>
  <c i="55" r="T196"/>
  <c i="55" r="U196"/>
  <c i="55" r="V196"/>
  <c i="55" r="W196"/>
  <c i="55" r="X196"/>
  <c i="55" r="Y196"/>
  <c i="55" r="Z196"/>
  <c i="55" r="AA196"/>
  <c i="55" r="AB196"/>
  <c i="55" r="AC196"/>
  <c i="55" r="AD196"/>
  <c i="55" r="AE196"/>
  <c i="55" r="AF196"/>
  <c i="55" r="H197"/>
  <c i="55" r="I197"/>
  <c i="55" r="J197"/>
  <c i="55" r="K197"/>
  <c i="55" r="L197"/>
  <c i="55" r="M197"/>
  <c i="55" r="N197"/>
  <c i="55" r="O197"/>
  <c i="55" r="P197"/>
  <c i="55" r="Q197"/>
  <c i="55" r="R197"/>
  <c i="55" r="S197"/>
  <c i="55" r="T197"/>
  <c i="55" r="U197"/>
  <c i="55" r="V197"/>
  <c i="55" r="W197"/>
  <c i="55" r="X197"/>
  <c i="55" r="Y197"/>
  <c i="55" r="Z197"/>
  <c i="55" r="AA197"/>
  <c i="55" r="AB197"/>
  <c i="55" r="AC197"/>
  <c i="55" r="AD197"/>
  <c i="55" r="AE197"/>
  <c i="55" r="AF197"/>
  <c i="55" r="H198"/>
  <c i="55" r="I198"/>
  <c i="55" r="J198"/>
  <c i="55" r="K198"/>
  <c i="55" r="L198"/>
  <c i="55" r="M198"/>
  <c i="55" r="N198"/>
  <c i="55" r="O198"/>
  <c i="55" r="P198"/>
  <c i="55" r="Q198"/>
  <c i="55" r="R198"/>
  <c i="55" r="S198"/>
  <c i="55" r="T198"/>
  <c i="55" r="U198"/>
  <c i="55" r="V198"/>
  <c i="55" r="W198"/>
  <c i="55" r="X198"/>
  <c i="55" r="Y198"/>
  <c i="55" r="Z198"/>
  <c i="55" r="AA198"/>
  <c i="55" r="AB198"/>
  <c i="55" r="AC198"/>
  <c i="55" r="AD198"/>
  <c i="55" r="AE198"/>
  <c i="55" r="AF198"/>
  <c i="55" r="H199"/>
  <c i="55" r="I199"/>
  <c i="55" r="J199"/>
  <c i="55" r="K199"/>
  <c i="55" r="L199"/>
  <c i="55" r="M199"/>
  <c i="55" r="N199"/>
  <c i="55" r="O199"/>
  <c i="55" r="P199"/>
  <c i="55" r="Q199"/>
  <c i="55" r="R199"/>
  <c i="55" r="S199"/>
  <c i="55" r="T199"/>
  <c i="55" r="U199"/>
  <c i="55" r="V199"/>
  <c i="55" r="W199"/>
  <c i="55" r="X199"/>
  <c i="55" r="Y199"/>
  <c i="55" r="Z199"/>
  <c i="55" r="AA199"/>
  <c i="55" r="AB199"/>
  <c i="55" r="AC199"/>
  <c i="55" r="AD199"/>
  <c i="55" r="AE199"/>
  <c i="55" r="AF199"/>
  <c i="55" r="H200"/>
  <c i="55" r="I200"/>
  <c i="55" r="J200"/>
  <c i="55" r="K200"/>
  <c i="55" r="L200"/>
  <c i="55" r="M200"/>
  <c i="55" r="N200"/>
  <c i="55" r="O200"/>
  <c i="55" r="P200"/>
  <c i="55" r="Q200"/>
  <c i="55" r="R200"/>
  <c i="55" r="S200"/>
  <c i="55" r="T200"/>
  <c i="55" r="U200"/>
  <c i="55" r="V200"/>
  <c i="55" r="W200"/>
  <c i="55" r="X200"/>
  <c i="55" r="Y200"/>
  <c i="55" r="Z200"/>
  <c i="55" r="AA200"/>
  <c i="55" r="AB200"/>
  <c i="55" r="AC200"/>
  <c i="55" r="AD200"/>
  <c i="55" r="AE200"/>
  <c i="55" r="AF200"/>
  <c i="55" r="H201"/>
  <c i="55" r="I201"/>
  <c i="55" r="J201"/>
  <c i="55" r="K201"/>
  <c i="55" r="L201"/>
  <c i="55" r="M201"/>
  <c i="55" r="N201"/>
  <c i="55" r="O201"/>
  <c i="55" r="P201"/>
  <c i="55" r="Q201"/>
  <c i="55" r="R201"/>
  <c i="55" r="S201"/>
  <c i="55" r="T201"/>
  <c i="55" r="U201"/>
  <c i="55" r="V201"/>
  <c i="55" r="W201"/>
  <c i="55" r="X201"/>
  <c i="55" r="Y201"/>
  <c i="55" r="Z201"/>
  <c i="55" r="AA201"/>
  <c i="55" r="AB201"/>
  <c i="55" r="AC201"/>
  <c i="55" r="AD201"/>
  <c i="55" r="AE201"/>
  <c i="55" r="AF201"/>
  <c i="55" r="H202"/>
  <c i="55" r="I202"/>
  <c i="55" r="J202"/>
  <c i="55" r="K202"/>
  <c i="55" r="L202"/>
  <c i="55" r="M202"/>
  <c i="55" r="N202"/>
  <c i="55" r="O202"/>
  <c i="55" r="P202"/>
  <c i="55" r="Q202"/>
  <c i="55" r="R202"/>
  <c i="55" r="S202"/>
  <c i="55" r="T202"/>
  <c i="55" r="U202"/>
  <c i="55" r="V202"/>
  <c i="55" r="W202"/>
  <c i="55" r="X202"/>
  <c i="55" r="Y202"/>
  <c i="55" r="Z202"/>
  <c i="55" r="AA202"/>
  <c i="55" r="AB202"/>
  <c i="55" r="AC202"/>
  <c i="55" r="AD202"/>
  <c i="55" r="AE202"/>
  <c i="55" r="AF202"/>
  <c i="55" r="H203"/>
  <c i="55" r="I203"/>
  <c i="55" r="J203"/>
  <c i="55" r="K203"/>
  <c i="55" r="L203"/>
  <c i="55" r="M203"/>
  <c i="55" r="N203"/>
  <c i="55" r="O203"/>
  <c i="55" r="P203"/>
  <c i="55" r="Q203"/>
  <c i="55" r="R203"/>
  <c i="55" r="S203"/>
  <c i="55" r="T203"/>
  <c i="55" r="U203"/>
  <c i="55" r="V203"/>
  <c i="55" r="W203"/>
  <c i="55" r="X203"/>
  <c i="55" r="Y203"/>
  <c i="55" r="Z203"/>
  <c i="55" r="AA203"/>
  <c i="55" r="AB203"/>
  <c i="55" r="AC203"/>
  <c i="55" r="AD203"/>
  <c i="55" r="AE203"/>
  <c i="55" r="AF203"/>
  <c i="55" r="H204"/>
  <c i="55" r="I204"/>
  <c i="55" r="J204"/>
  <c i="55" r="K204"/>
  <c i="55" r="L204"/>
  <c i="55" r="M204"/>
  <c i="55" r="N204"/>
  <c i="55" r="O204"/>
  <c i="55" r="P204"/>
  <c i="55" r="Q204"/>
  <c i="55" r="R204"/>
  <c i="55" r="S204"/>
  <c i="55" r="T204"/>
  <c i="55" r="U204"/>
  <c i="55" r="V204"/>
  <c i="55" r="W204"/>
  <c i="55" r="X204"/>
  <c i="55" r="Y204"/>
  <c i="55" r="Z204"/>
  <c i="55" r="AA204"/>
  <c i="55" r="AB204"/>
  <c i="55" r="AC204"/>
  <c i="55" r="AD204"/>
  <c i="55" r="AE204"/>
  <c i="55" r="AF204"/>
  <c i="55" r="H205"/>
  <c i="55" r="I205"/>
  <c i="55" r="J205"/>
  <c i="55" r="K205"/>
  <c i="55" r="L205"/>
  <c i="55" r="M205"/>
  <c i="55" r="N205"/>
  <c i="55" r="O205"/>
  <c i="55" r="P205"/>
  <c i="55" r="Q205"/>
  <c i="55" r="R205"/>
  <c i="55" r="S205"/>
  <c i="55" r="T205"/>
  <c i="55" r="U205"/>
  <c i="55" r="V205"/>
  <c i="55" r="W205"/>
  <c i="55" r="X205"/>
  <c i="55" r="Y205"/>
  <c i="55" r="Z205"/>
  <c i="55" r="AA205"/>
  <c i="55" r="AB205"/>
  <c i="55" r="AC205"/>
  <c i="55" r="AD205"/>
  <c i="55" r="AE205"/>
  <c i="55" r="AF205"/>
  <c i="55" r="H206"/>
  <c i="55" r="I206"/>
  <c i="55" r="J206"/>
  <c i="55" r="K206"/>
  <c i="55" r="L206"/>
  <c i="55" r="M206"/>
  <c i="55" r="N206"/>
  <c i="55" r="O206"/>
  <c i="55" r="P206"/>
  <c i="55" r="Q206"/>
  <c i="55" r="R206"/>
  <c i="55" r="S206"/>
  <c i="55" r="T206"/>
  <c i="55" r="U206"/>
  <c i="55" r="V206"/>
  <c i="55" r="W206"/>
  <c i="55" r="X206"/>
  <c i="55" r="Y206"/>
  <c i="55" r="Z206"/>
  <c i="55" r="AA206"/>
  <c i="55" r="AB206"/>
  <c i="55" r="AC206"/>
  <c i="55" r="AD206"/>
  <c i="55" r="AE206"/>
  <c i="55" r="AF206"/>
  <c i="55" r="H207"/>
  <c i="55" r="I207"/>
  <c i="55" r="J207"/>
  <c i="55" r="K207"/>
  <c i="55" r="L207"/>
  <c i="55" r="M207"/>
  <c i="55" r="N207"/>
  <c i="55" r="O207"/>
  <c i="55" r="P207"/>
  <c i="55" r="Q207"/>
  <c i="55" r="R207"/>
  <c i="55" r="S207"/>
  <c i="55" r="T207"/>
  <c i="55" r="U207"/>
  <c i="55" r="V207"/>
  <c i="55" r="W207"/>
  <c i="55" r="X207"/>
  <c i="55" r="Y207"/>
  <c i="55" r="Z207"/>
  <c i="55" r="AA207"/>
  <c i="55" r="AB207"/>
  <c i="55" r="AC207"/>
  <c i="55" r="AD207"/>
  <c i="55" r="AE207"/>
  <c i="55" r="AF207"/>
  <c i="55" r="H208"/>
  <c i="55" r="I208"/>
  <c i="55" r="J208"/>
  <c i="55" r="K208"/>
  <c i="55" r="L208"/>
  <c i="55" r="M208"/>
  <c i="55" r="N208"/>
  <c i="55" r="O208"/>
  <c i="55" r="P208"/>
  <c i="55" r="Q208"/>
  <c i="55" r="R208"/>
  <c i="55" r="S208"/>
  <c i="55" r="T208"/>
  <c i="55" r="U208"/>
  <c i="55" r="V208"/>
  <c i="55" r="W208"/>
  <c i="55" r="X208"/>
  <c i="55" r="Y208"/>
  <c i="55" r="Z208"/>
  <c i="55" r="AA208"/>
  <c i="55" r="AB208"/>
  <c i="55" r="AC208"/>
  <c i="55" r="AD208"/>
  <c i="55" r="AE208"/>
  <c i="55" r="AF208"/>
  <c i="55" r="H209"/>
  <c i="55" r="I209"/>
  <c i="55" r="J209"/>
  <c i="55" r="K209"/>
  <c i="55" r="L209"/>
  <c i="55" r="M209"/>
  <c i="55" r="N209"/>
  <c i="55" r="O209"/>
  <c i="55" r="P209"/>
  <c i="55" r="Q209"/>
  <c i="55" r="R209"/>
  <c i="55" r="S209"/>
  <c i="55" r="T209"/>
  <c i="55" r="U209"/>
  <c i="55" r="V209"/>
  <c i="55" r="W209"/>
  <c i="55" r="X209"/>
  <c i="55" r="Y209"/>
  <c i="55" r="Z209"/>
  <c i="55" r="AA209"/>
  <c i="55" r="AB209"/>
  <c i="55" r="AC209"/>
  <c i="55" r="AD209"/>
  <c i="55" r="AE209"/>
  <c i="55" r="AF209"/>
  <c i="55" r="H210"/>
  <c i="55" r="I210"/>
  <c i="55" r="J210"/>
  <c i="55" r="K210"/>
  <c i="55" r="L210"/>
  <c i="55" r="M210"/>
  <c i="55" r="N210"/>
  <c i="55" r="O210"/>
  <c i="55" r="P210"/>
  <c i="55" r="Q210"/>
  <c i="55" r="R210"/>
  <c i="55" r="S210"/>
  <c i="55" r="T210"/>
  <c i="55" r="U210"/>
  <c i="55" r="V210"/>
  <c i="55" r="W210"/>
  <c i="55" r="X210"/>
  <c i="55" r="Y210"/>
  <c i="55" r="Z210"/>
  <c i="55" r="AA210"/>
  <c i="55" r="AB210"/>
  <c i="55" r="AC210"/>
  <c i="55" r="AD210"/>
  <c i="55" r="AE210"/>
  <c i="55" r="AF210"/>
  <c i="55" r="H211"/>
  <c i="55" r="I211"/>
  <c i="55" r="J211"/>
  <c i="55" r="K211"/>
  <c i="55" r="L211"/>
  <c i="55" r="M211"/>
  <c i="55" r="N211"/>
  <c i="55" r="O211"/>
  <c i="55" r="P211"/>
  <c i="55" r="Q211"/>
  <c i="55" r="R211"/>
  <c i="55" r="S211"/>
  <c i="55" r="T211"/>
  <c i="55" r="U211"/>
  <c i="55" r="V211"/>
  <c i="55" r="W211"/>
  <c i="55" r="X211"/>
  <c i="55" r="Y211"/>
  <c i="55" r="Z211"/>
  <c i="55" r="AA211"/>
  <c i="55" r="AB211"/>
  <c i="55" r="AC211"/>
  <c i="55" r="AD211"/>
  <c i="55" r="AE211"/>
  <c i="55" r="AF211"/>
  <c i="55" r="H212"/>
  <c i="55" r="I212"/>
  <c i="55" r="J212"/>
  <c i="55" r="K212"/>
  <c i="55" r="L212"/>
  <c i="55" r="M212"/>
  <c i="55" r="N212"/>
  <c i="55" r="O212"/>
  <c i="55" r="P212"/>
  <c i="55" r="Q212"/>
  <c i="55" r="R212"/>
  <c i="55" r="S212"/>
  <c i="55" r="T212"/>
  <c i="55" r="U212"/>
  <c i="55" r="V212"/>
  <c i="55" r="W212"/>
  <c i="55" r="X212"/>
  <c i="55" r="Y212"/>
  <c i="55" r="Z212"/>
  <c i="55" r="AA212"/>
  <c i="55" r="AB212"/>
  <c i="55" r="AC212"/>
  <c i="55" r="AD212"/>
  <c i="55" r="AE212"/>
  <c i="55" r="AF212"/>
  <c i="55" r="H213"/>
  <c i="55" r="I213"/>
  <c i="55" r="J213"/>
  <c i="55" r="K213"/>
  <c i="55" r="L213"/>
  <c i="55" r="M213"/>
  <c i="55" r="N213"/>
  <c i="55" r="O213"/>
  <c i="55" r="P213"/>
  <c i="55" r="Q213"/>
  <c i="55" r="R213"/>
  <c i="55" r="S213"/>
  <c i="55" r="T213"/>
  <c i="55" r="U213"/>
  <c i="55" r="V213"/>
  <c i="55" r="W213"/>
  <c i="55" r="X213"/>
  <c i="55" r="Y213"/>
  <c i="55" r="Z213"/>
  <c i="55" r="AA213"/>
  <c i="55" r="AB213"/>
  <c i="55" r="AC213"/>
  <c i="55" r="AD213"/>
  <c i="55" r="AE213"/>
  <c i="55" r="AF213"/>
  <c i="55" l="1" r="AB25"/>
  <c i="55" l="1" r="H15"/>
  <c i="55" r="H13"/>
  <c i="55" r="H25"/>
  <c i="55" r="H12" s="1"/>
  <c i="55" r="H14"/>
  <c i="1" r="BI59"/>
  <c i="1" r="BI58"/>
  <c i="1" r="BI57"/>
  <c i="1" r="BI56"/>
  <c i="1" r="BI55"/>
  <c i="1" r="BI54"/>
  <c i="1" r="BI53"/>
  <c i="1" r="BI52"/>
  <c i="1" r="BI51"/>
  <c i="1" r="BI50"/>
  <c i="1" r="BI49"/>
  <c i="1" r="BI48"/>
  <c i="1" r="BI47"/>
  <c i="1" r="BI46"/>
  <c i="1" r="BI45"/>
  <c i="1" r="BI44"/>
  <c i="1" r="BI43"/>
  <c i="1" r="BI42"/>
  <c i="1" r="BI41"/>
  <c i="1" r="BI21"/>
  <c i="1" r="BI22" s="1"/>
  <c i="1" r="BI19"/>
  <c i="1" r="BI20" s="1"/>
  <c i="1" r="BI17"/>
  <c i="1" r="BI18" s="1"/>
  <c i="1" r="BI15"/>
  <c i="1" r="BI16" s="1"/>
  <c i="1" r="BI13"/>
  <c i="1" r="BI14" s="1"/>
  <c i="1" r="BI24"/>
  <c i="1" r="BI30"/>
  <c i="1" r="BI36"/>
  <c i="1" r="BI40"/>
  <c i="1" r="BI61"/>
  <c i="55" l="1" r="H17"/>
  <c i="1" r="BI28"/>
  <c i="1" r="BI26"/>
  <c i="1" r="BI37"/>
  <c i="1" r="BI38"/>
  <c i="1" r="BI27"/>
  <c i="1" r="BI25"/>
  <c i="55" r="I15"/>
  <c i="55" r="I25"/>
  <c i="55" r="I12" s="1"/>
  <c i="55" r="I13"/>
  <c i="1" r="BH59"/>
  <c i="1" r="BH58"/>
  <c i="1" r="BH57"/>
  <c i="1" r="BH56"/>
  <c i="1" r="BH55"/>
  <c i="1" r="BH54"/>
  <c i="1" r="BH53"/>
  <c i="1" r="BH52"/>
  <c i="1" r="BH51"/>
  <c i="1" r="BH50"/>
  <c i="1" r="BH49"/>
  <c i="1" r="BH48"/>
  <c i="1" r="BH47"/>
  <c i="1" r="BH46"/>
  <c i="1" r="BH45"/>
  <c i="1" r="BH44"/>
  <c i="1" r="BH43"/>
  <c i="1" r="BH42"/>
  <c i="1" r="BH41"/>
  <c i="1" r="BH21"/>
  <c i="1" r="BH22" s="1"/>
  <c i="1" r="BH28" s="1"/>
  <c i="1" r="BH19"/>
  <c i="1" r="BH20" s="1"/>
  <c i="1" r="BH17"/>
  <c i="1" r="BH18" s="1"/>
  <c i="1" r="BH15"/>
  <c i="1" r="BH16" s="1"/>
  <c i="1" r="BH13"/>
  <c i="1" r="BH14" s="1"/>
  <c i="1" r="BH24"/>
  <c i="1" r="BH30"/>
  <c i="1" r="BH36"/>
  <c i="1" r="BH40"/>
  <c i="55" l="1" r="I14"/>
  <c i="1" r="BI33"/>
  <c i="55" r="I17"/>
  <c i="1" r="BH61"/>
  <c i="1" r="BH26"/>
  <c i="1" r="BH37"/>
  <c i="1" r="BH25"/>
  <c i="1" r="BH38"/>
  <c i="1" r="BH27"/>
  <c i="55" r="J25"/>
  <c i="55" r="J12" s="1"/>
  <c i="1" r="BG59"/>
  <c i="1" r="BG58"/>
  <c i="1" r="BG57"/>
  <c i="1" r="BG56"/>
  <c i="1" r="BG55"/>
  <c i="1" r="BG54"/>
  <c i="1" r="BG53"/>
  <c i="1" r="BG52"/>
  <c i="1" r="BG51"/>
  <c i="1" r="BG50"/>
  <c i="1" r="BG49"/>
  <c i="1" r="BG48"/>
  <c i="1" r="BG47"/>
  <c i="1" r="BG46"/>
  <c i="1" r="BG45"/>
  <c i="1" r="BG44"/>
  <c i="1" r="BG43"/>
  <c i="1" r="BG42"/>
  <c i="1" r="BG41"/>
  <c i="1" r="BG21"/>
  <c i="1" r="BG22" s="1"/>
  <c i="1" r="BG19"/>
  <c i="1" r="BG20" s="1"/>
  <c i="1" r="BG27" s="1"/>
  <c i="1" r="BG17"/>
  <c i="1" r="BG18" s="1"/>
  <c i="1" r="BG15"/>
  <c i="1" r="BG16" s="1"/>
  <c i="1" r="BG13"/>
  <c i="1" r="BG14" s="1"/>
  <c i="1" r="BE24"/>
  <c i="1" r="BF24"/>
  <c i="1" r="BG24"/>
  <c i="1" r="BG30"/>
  <c i="1" r="BG36"/>
  <c i="1" r="BG40"/>
  <c i="55" l="1" r="J15"/>
  <c i="55" r="J14"/>
  <c i="55" r="J13"/>
  <c i="1" r="BH33"/>
  <c i="1" r="BG61"/>
  <c i="55" r="J17"/>
  <c i="1" r="BG38"/>
  <c i="1" r="BG25"/>
  <c i="1" r="BG37"/>
  <c i="1" r="BG28"/>
  <c i="1" r="BG26"/>
  <c i="1" r="BF40"/>
  <c i="1" r="BE40"/>
  <c i="1" r="BD40"/>
  <c i="1" r="BC40"/>
  <c i="55" r="K25"/>
  <c i="1" r="BF59"/>
  <c i="1" r="BF58"/>
  <c i="1" r="BF57"/>
  <c i="1" r="BF56"/>
  <c i="1" r="BF55"/>
  <c i="1" r="BF54"/>
  <c i="1" r="BF53"/>
  <c i="1" r="BF52"/>
  <c i="1" r="BF51"/>
  <c i="1" r="BF50"/>
  <c i="1" r="BF49"/>
  <c i="1" r="BF48"/>
  <c i="1" r="BF47"/>
  <c i="1" r="BF46"/>
  <c i="1" r="BF45"/>
  <c i="1" r="BF44"/>
  <c i="1" r="BF43"/>
  <c i="1" r="BF42"/>
  <c i="1" r="BF41"/>
  <c i="1" r="BF21"/>
  <c i="1" r="BF22" s="1"/>
  <c i="1" r="BF19"/>
  <c i="1" r="BF20" s="1"/>
  <c i="1" r="BF17"/>
  <c i="1" r="BF18" s="1"/>
  <c i="1" r="BF15"/>
  <c i="1" r="BF16" s="1"/>
  <c i="1" r="BF13"/>
  <c i="1" r="BF14" s="1"/>
  <c i="55" l="1" r="K14"/>
  <c i="55" r="K15"/>
  <c i="55" r="K12"/>
  <c i="1" r="BG33"/>
  <c i="55" r="K13"/>
  <c i="55" r="K17"/>
  <c i="1" r="BF27"/>
  <c i="1" r="BF30"/>
  <c i="1" r="BF36"/>
  <c i="1" r="BF61"/>
  <c i="1" l="1" r="BF38"/>
  <c i="1" r="BF25"/>
  <c i="1" r="BF37"/>
  <c i="1" r="BF28"/>
  <c i="1" r="BF26"/>
  <c i="1" r="BB49"/>
  <c i="1" r="BC49"/>
  <c i="1" r="BD49"/>
  <c i="1" r="BE49"/>
  <c i="1" l="1" r="BF33"/>
  <c i="55" r="L15"/>
  <c i="55" r="L25"/>
  <c i="1" r="K71"/>
  <c i="1" r="L71"/>
  <c i="1" r="K70"/>
  <c i="1" r="L70"/>
  <c i="1" r="BE17"/>
  <c i="1" r="BE18" s="1"/>
  <c i="1" r="BE15"/>
  <c i="1" r="BE16" s="1"/>
  <c i="1" r="BE59"/>
  <c i="1" r="BE58"/>
  <c i="1" r="BE57"/>
  <c i="1" r="BE56"/>
  <c i="1" r="BE55"/>
  <c i="1" r="BE54"/>
  <c i="1" r="BE53"/>
  <c i="1" r="BE52"/>
  <c i="1" r="BE51"/>
  <c i="1" r="BE50"/>
  <c i="1" r="BE48"/>
  <c i="1" r="BE47"/>
  <c i="1" r="BE46"/>
  <c i="1" r="BE45"/>
  <c i="1" r="BE44"/>
  <c i="1" r="BE43"/>
  <c i="1" r="BE42"/>
  <c i="1" r="BE41"/>
  <c i="1" r="BE21"/>
  <c i="1" r="BE22" s="1"/>
  <c i="1" r="BE28" s="1"/>
  <c i="1" r="BE19"/>
  <c i="1" r="BE20" s="1"/>
  <c i="1" r="BE13"/>
  <c i="1" r="BE14" s="1"/>
  <c i="1" r="BE30"/>
  <c i="1" r="BE36"/>
  <c i="55" l="1" r="L14"/>
  <c i="55" r="L12"/>
  <c i="55" r="L13"/>
  <c i="1" r="BE61"/>
  <c i="55" r="L17"/>
  <c i="1" r="BE26"/>
  <c i="1" r="BE37"/>
  <c i="1" r="BE38"/>
  <c i="1" r="BE27"/>
  <c i="1" r="BE25"/>
  <c i="55" r="M25"/>
  <c i="1" r="BD59"/>
  <c i="1" r="BD58"/>
  <c i="1" r="BD57"/>
  <c i="1" r="BD56"/>
  <c i="1" r="BD55"/>
  <c i="1" r="BD54"/>
  <c i="1" r="BD53"/>
  <c i="1" r="BD52"/>
  <c i="1" r="BD51"/>
  <c i="1" r="BD50"/>
  <c i="1" r="BD48"/>
  <c i="1" r="BD47"/>
  <c i="1" r="BD46"/>
  <c i="1" r="BD45"/>
  <c i="1" r="BD44"/>
  <c i="1" r="BD43"/>
  <c i="1" r="BD42"/>
  <c i="1" r="BD41"/>
  <c i="1" r="BD21"/>
  <c i="1" r="BD22" s="1"/>
  <c i="1" r="BD28" s="1"/>
  <c i="1" r="BD19"/>
  <c i="1" r="BD20" s="1"/>
  <c i="1" r="BD27" s="1"/>
  <c i="1" r="BD17"/>
  <c i="1" r="BD18" s="1"/>
  <c i="1" r="BD15"/>
  <c i="1" r="BD16" s="1"/>
  <c i="1" r="BD13"/>
  <c i="1" r="BD14" s="1"/>
  <c i="1" r="BD24"/>
  <c i="1" r="BD30"/>
  <c i="1" r="BD36"/>
  <c i="55" r="G3"/>
  <c i="55" r="G7"/>
  <c i="55" r="E9"/>
  <c i="55" r="G9"/>
  <c i="55" r="E8"/>
  <c i="55" r="G6"/>
  <c i="55" r="E7"/>
  <c i="55" r="G8"/>
  <c i="55" r="E6"/>
  <c i="55" l="1" r="M15"/>
  <c i="55" r="M13"/>
  <c i="55" r="M12"/>
  <c i="55" r="M14"/>
  <c i="1" r="BD61"/>
  <c i="1" r="BE33"/>
  <c i="55" r="M17"/>
  <c i="1" r="BD25"/>
  <c i="1" r="BD26"/>
  <c i="1" r="BD38"/>
  <c i="1" r="BD37"/>
  <c i="1" r="BB53"/>
  <c i="1" r="BC53"/>
  <c i="1" r="BB47"/>
  <c i="1" r="BC47"/>
  <c i="1" r="B7"/>
  <c i="1" r="C7" s="1"/>
  <c i="1" r="BC13"/>
  <c i="55" r="E3"/>
  <c i="1" l="1" r="BD33"/>
  <c i="55" l="1" r="N25"/>
  <c i="1" r="K66"/>
  <c i="1" r="L66"/>
  <c i="1" r="M66"/>
  <c i="1" r="M69"/>
  <c i="1" r="M68"/>
  <c i="1" r="M67"/>
  <c i="1" r="M65"/>
  <c i="1" r="L69"/>
  <c i="1" r="L68"/>
  <c i="1" r="L67"/>
  <c i="1" r="L65"/>
  <c i="1" r="K69"/>
  <c i="1" r="K68"/>
  <c i="1" r="K67"/>
  <c i="1" r="K65"/>
  <c i="1" r="J73"/>
  <c i="1" r="J72"/>
  <c i="55" l="1" r="N15"/>
  <c i="1" r="M75"/>
  <c i="55" r="N12"/>
  <c i="55" r="N13"/>
  <c i="55" r="N14"/>
  <c i="55" r="N17"/>
  <c i="1" l="1" r="BB58"/>
  <c i="1" r="BC58"/>
  <c i="1" r="BC59"/>
  <c i="1" r="BC57"/>
  <c i="1" r="BC56"/>
  <c i="1" r="BC55"/>
  <c i="1" r="BC54"/>
  <c i="1" r="BC52"/>
  <c i="1" r="BC51"/>
  <c i="1" r="BC50"/>
  <c i="1" r="BC48"/>
  <c i="1" r="BC46"/>
  <c i="1" r="BC45"/>
  <c i="1" r="BC44"/>
  <c i="1" r="BC43"/>
  <c i="1" r="BC42"/>
  <c i="1" r="BC41"/>
  <c i="1" r="BB59"/>
  <c i="1" r="BB57"/>
  <c i="1" r="BB56"/>
  <c i="1" r="BB55"/>
  <c i="1" r="BB54"/>
  <c i="1" r="BB52"/>
  <c i="1" r="BB51"/>
  <c i="1" r="BB50"/>
  <c i="1" r="BB48"/>
  <c i="1" r="BB46"/>
  <c i="1" r="BB45"/>
  <c i="1" r="BB44"/>
  <c i="1" r="BB43"/>
  <c i="1" r="BB42"/>
  <c i="1" r="BB41"/>
  <c i="1" r="BC21"/>
  <c i="1" r="BC22" s="1"/>
  <c i="1" r="BC28" s="1"/>
  <c i="1" r="BC19"/>
  <c i="1" r="BC20" s="1"/>
  <c i="1" r="BC17"/>
  <c i="1" r="BC18" s="1"/>
  <c i="1" r="BC15"/>
  <c i="1" r="BC16" s="1"/>
  <c i="1" r="BC14"/>
  <c i="1" r="BC24"/>
  <c i="1" r="BC30"/>
  <c i="1" r="BC36"/>
  <c i="1" l="1" r="BC61"/>
  <c i="1" r="BC38"/>
  <c i="1" r="BC26"/>
  <c i="1" r="BC37"/>
  <c i="1" r="BC27"/>
  <c i="1" r="BC25"/>
  <c i="1" r="BB61"/>
  <c i="1" r="AZ13"/>
  <c i="1" r="BA13"/>
  <c i="1" r="BB13"/>
  <c i="1" l="1" r="BC33"/>
  <c i="1" r="BB14"/>
  <c i="55" l="1" r="O25"/>
  <c i="1" r="BB21"/>
  <c i="1" r="BB22" s="1"/>
  <c i="1" r="BB19"/>
  <c i="1" r="BB20" s="1"/>
  <c i="1" r="BB17"/>
  <c i="1" r="BB18" s="1"/>
  <c i="1" r="BB15"/>
  <c i="1" r="BB16" s="1"/>
  <c i="1" r="BB24"/>
  <c i="1" r="BB30"/>
  <c i="1" r="BB36"/>
  <c i="55" l="1" r="O13"/>
  <c i="55" r="F7" s="1"/>
  <c i="55" r="O14"/>
  <c i="55" r="F8" s="1"/>
  <c i="55" r="O15"/>
  <c i="55" r="F9" s="1"/>
  <c i="55" r="O12"/>
  <c i="55" r="F6" s="1"/>
  <c i="1" r="BB26"/>
  <c i="1" r="BB37"/>
  <c i="1" r="BB38"/>
  <c i="1" r="BB28"/>
  <c i="1" r="BB27"/>
  <c i="1" r="BB25"/>
  <c i="1" r="AQ17"/>
  <c i="1" l="1" r="BB33"/>
  <c i="55" r="P25"/>
  <c i="55" r="Q25"/>
  <c i="55" r="R25"/>
  <c i="55" r="S25"/>
  <c i="55" r="T25"/>
  <c i="55" r="U25"/>
  <c i="55" r="V25"/>
  <c i="55" r="W25"/>
  <c i="55" r="X25"/>
  <c i="55" r="Y25"/>
  <c i="55" r="Z25"/>
  <c i="55" r="AA25"/>
  <c i="55" r="AC25"/>
  <c i="55" r="AD25"/>
  <c i="55" r="AE25"/>
  <c i="55" r="AF25"/>
  <c i="55" l="1" r="P13"/>
  <c i="55" r="P12"/>
  <c i="55" r="P15"/>
  <c i="55" r="P14"/>
  <c i="55" l="1" r="P17"/>
  <c i="1" r="AU21"/>
  <c i="1" r="AU22" s="1"/>
  <c i="1" r="AU19"/>
  <c i="1" r="AU20" s="1"/>
  <c i="1" r="AU17"/>
  <c i="1" r="AU18" s="1"/>
  <c i="1" r="AU15"/>
  <c i="1" r="AU16" s="1"/>
  <c i="1" r="AU13"/>
  <c i="1" r="AU14" s="1"/>
  <c i="1" r="AU25" s="1"/>
  <c i="1" r="AU24"/>
  <c i="1" r="AU30"/>
  <c i="1" r="AU31"/>
  <c i="1" r="AU36"/>
  <c i="1" r="AV21"/>
  <c i="1" r="AV22" s="1"/>
  <c i="1" r="AV19"/>
  <c i="1" r="AV20" s="1"/>
  <c i="1" r="AV17"/>
  <c i="1" r="AV18" s="1"/>
  <c i="1" r="AV15"/>
  <c i="1" r="AV16" s="1"/>
  <c i="1" r="AV13"/>
  <c i="1" r="AV14" s="1"/>
  <c i="1" r="AV36"/>
  <c i="1" r="AV31"/>
  <c i="1" r="AV30"/>
  <c i="1" r="AV24"/>
  <c i="1" r="AW21"/>
  <c i="1" r="AW22" s="1"/>
  <c i="1" r="AW19"/>
  <c i="1" r="AW20" s="1"/>
  <c i="1" r="AW17"/>
  <c i="1" r="AW18" s="1"/>
  <c i="1" r="AW15"/>
  <c i="1" r="AW16" s="1"/>
  <c i="1" r="AW13"/>
  <c i="1" r="AW14" s="1"/>
  <c i="1" r="AW24"/>
  <c i="1" r="AW30"/>
  <c i="1" r="AW31"/>
  <c i="1" r="AW36"/>
  <c i="1" r="AX21"/>
  <c i="1" r="AX22" s="1"/>
  <c i="1" r="AX19"/>
  <c i="1" r="AX20" s="1"/>
  <c i="1" r="AX17"/>
  <c i="1" r="AX18" s="1"/>
  <c i="1" r="AX15"/>
  <c i="1" r="AX16" s="1"/>
  <c i="1" r="AX13"/>
  <c i="1" r="AX14" s="1"/>
  <c i="1" r="AX25" s="1"/>
  <c i="1" r="AX24"/>
  <c i="1" r="AX30"/>
  <c i="1" r="AX31"/>
  <c i="1" r="AX36"/>
  <c i="1" r="AY21"/>
  <c i="1" r="AY22" s="1"/>
  <c i="1" r="AY19"/>
  <c i="1" r="AY20" s="1"/>
  <c i="1" r="AY17"/>
  <c i="1" r="AY18" s="1"/>
  <c i="1" r="AY15"/>
  <c i="1" r="AY16" s="1"/>
  <c i="1" r="AY13"/>
  <c i="1" r="AY14" s="1"/>
  <c i="1" r="BA21"/>
  <c i="1" r="BA22" s="1"/>
  <c i="1" r="BA19"/>
  <c i="1" r="BA20" s="1"/>
  <c i="1" r="BA17"/>
  <c i="1" r="BA18" s="1"/>
  <c i="1" r="BA15"/>
  <c i="1" r="BA16" s="1"/>
  <c i="1" r="BA14"/>
  <c i="1" r="AZ21"/>
  <c i="1" r="AZ22" s="1"/>
  <c i="1" r="AZ19"/>
  <c i="1" r="AZ20" s="1"/>
  <c i="1" r="AZ15"/>
  <c i="1" r="AZ16" s="1"/>
  <c i="1" r="AY24"/>
  <c i="1" r="AY30"/>
  <c i="1" r="AY31"/>
  <c i="1" r="AY36"/>
  <c i="1" r="AZ17"/>
  <c i="1" r="AZ18" s="1"/>
  <c i="1" r="AZ14"/>
  <c i="1" r="AZ24"/>
  <c i="1" r="AZ30"/>
  <c i="1" r="AZ31"/>
  <c i="1" r="AZ36"/>
  <c i="1" r="BA24"/>
  <c i="1" r="BA30"/>
  <c i="1" r="BA31"/>
  <c i="1" r="BA36"/>
  <c i="1" l="1" r="AU37"/>
  <c i="1" r="AU26"/>
  <c i="1" r="AU38"/>
  <c i="1" r="AU28"/>
  <c i="1" r="AU27"/>
  <c i="1" r="AV38"/>
  <c i="1" r="AV26"/>
  <c i="1" r="AV37"/>
  <c i="1" r="AV28"/>
  <c i="1" r="AV25"/>
  <c i="1" r="AW26"/>
  <c i="1" r="AW27"/>
  <c i="1" r="AW25"/>
  <c i="1" r="AW28"/>
  <c i="1" r="AW38"/>
  <c i="1" r="AX37"/>
  <c i="1" r="AX26"/>
  <c i="1" r="AX38"/>
  <c i="1" r="AX28"/>
  <c i="1" r="AX27"/>
  <c i="1" r="AY25"/>
  <c i="1" r="BA25"/>
  <c i="1" r="BA27"/>
  <c i="1" r="BA28"/>
  <c i="1" r="BA26"/>
  <c i="1" r="BA38"/>
  <c i="1" r="AY26"/>
  <c i="1" r="AY27"/>
  <c i="1" r="AY28"/>
  <c i="1" r="AY38"/>
  <c i="1" r="AZ26"/>
  <c i="1" r="AZ37"/>
  <c i="1" r="AZ38"/>
  <c i="1" r="AZ28"/>
  <c i="1" r="AZ27"/>
  <c i="1" r="AZ25"/>
  <c i="1" r="B11"/>
  <c i="1" r="C11" s="1"/>
  <c i="1" r="H7"/>
  <c i="1" r="I7" s="1"/>
  <c i="1" r="F7"/>
  <c i="1" r="G7" s="1"/>
  <c i="1" r="AH36"/>
  <c i="1" r="AH30"/>
  <c i="1" r="AH24"/>
  <c i="1" r="AT22"/>
  <c i="1" r="AS22"/>
  <c i="1" r="AR22"/>
  <c i="1" r="AQ22"/>
  <c i="1" r="AP22"/>
  <c i="1" r="AO22"/>
  <c i="1" r="AN22"/>
  <c i="1" r="AM22"/>
  <c i="1" r="AL22"/>
  <c i="1" r="AK22"/>
  <c i="1" r="AJ22"/>
  <c i="1" r="AI22"/>
  <c i="1" r="AH22"/>
  <c i="1" r="AG22"/>
  <c i="1" r="AF22"/>
  <c i="1" r="AE22"/>
  <c i="1" r="AD22"/>
  <c i="1" r="AC22"/>
  <c i="1" r="AB22"/>
  <c i="1" r="AA22"/>
  <c i="1" r="Z22"/>
  <c i="1" r="Y22"/>
  <c i="1" r="AT21"/>
  <c i="1" r="AS21"/>
  <c i="1" r="AR21"/>
  <c i="1" r="AQ21"/>
  <c i="1" r="AP21"/>
  <c i="1" r="AO21"/>
  <c i="1" r="AN21"/>
  <c i="1" r="AM21"/>
  <c i="1" r="AL21"/>
  <c i="1" r="AK21"/>
  <c i="1" r="AJ21"/>
  <c i="1" r="AI21"/>
  <c i="1" r="AH21"/>
  <c i="1" r="AH28" s="1"/>
  <c i="1" r="AG21"/>
  <c i="1" r="AF21"/>
  <c i="1" r="AE21"/>
  <c i="1" r="AD21"/>
  <c i="1" r="AC21"/>
  <c i="1" r="AB21"/>
  <c i="1" r="AA21"/>
  <c i="1" r="Z21"/>
  <c i="1" r="Y21"/>
  <c i="1" r="AT20"/>
  <c i="1" r="AS20"/>
  <c i="1" r="AR20"/>
  <c i="1" r="AQ20"/>
  <c i="1" r="AP20"/>
  <c i="1" r="AO20"/>
  <c i="1" r="AN20"/>
  <c i="1" r="AM20"/>
  <c i="1" r="AL20"/>
  <c i="1" r="AK20"/>
  <c i="1" r="AJ20"/>
  <c i="1" r="AI20"/>
  <c i="1" r="AH20"/>
  <c i="1" r="AG20"/>
  <c i="1" r="AF20"/>
  <c i="1" r="AE20"/>
  <c i="1" r="AD20"/>
  <c i="1" r="AC20"/>
  <c i="1" r="AB20"/>
  <c i="1" r="AA20"/>
  <c i="1" r="Z20"/>
  <c i="1" r="Y20"/>
  <c i="1" r="X20"/>
  <c i="1" r="W20"/>
  <c i="1" r="V20"/>
  <c i="1" r="U20"/>
  <c i="1" r="T20"/>
  <c i="1" r="S20"/>
  <c i="1" r="R20"/>
  <c i="1" r="Q20"/>
  <c i="1" r="P20"/>
  <c i="1" r="O20"/>
  <c i="1" r="N20"/>
  <c i="1" r="M20"/>
  <c i="1" r="L20"/>
  <c i="1" r="K20"/>
  <c i="1" r="J20"/>
  <c i="1" r="AT19"/>
  <c i="1" r="AS19"/>
  <c i="1" r="AR19"/>
  <c i="1" r="AQ19"/>
  <c i="1" r="AP19"/>
  <c i="1" r="AO19"/>
  <c i="1" r="AN19"/>
  <c i="1" r="AM19"/>
  <c i="1" r="AL19"/>
  <c i="1" r="AK19"/>
  <c i="1" r="AJ19"/>
  <c i="1" r="AI19"/>
  <c i="1" r="AH19"/>
  <c i="1" r="AH27" s="1"/>
  <c i="1" r="AG19"/>
  <c i="1" r="AF19"/>
  <c i="1" r="AE19"/>
  <c i="1" r="AD19"/>
  <c i="1" r="AC19"/>
  <c i="1" r="AB19"/>
  <c i="1" r="AA19"/>
  <c i="1" r="Z19"/>
  <c i="1" r="Y19"/>
  <c i="1" r="X19"/>
  <c i="1" r="W19"/>
  <c i="1" r="V19"/>
  <c i="1" r="U19"/>
  <c i="1" r="T19"/>
  <c i="1" r="S19"/>
  <c i="1" r="R19"/>
  <c i="1" r="Q19"/>
  <c i="1" r="P19"/>
  <c i="1" r="O19"/>
  <c i="1" r="N19"/>
  <c i="1" r="M19"/>
  <c i="1" r="L19"/>
  <c i="1" r="K19"/>
  <c i="1" r="J19"/>
  <c i="1" r="Q17"/>
  <c i="1" r="P17"/>
  <c i="1" r="O17"/>
  <c i="1" r="N17"/>
  <c i="1" r="M17"/>
  <c i="1" r="L17"/>
  <c i="1" r="K17"/>
  <c i="1" r="J17"/>
  <c i="1" r="AT16"/>
  <c i="1" r="AS16"/>
  <c i="1" r="AR16"/>
  <c i="1" r="AQ16"/>
  <c i="1" r="AP16"/>
  <c i="1" r="AO16"/>
  <c i="1" r="AN16"/>
  <c i="1" r="AM16"/>
  <c i="1" r="AL16"/>
  <c i="1" r="AK16"/>
  <c i="1" r="AJ16"/>
  <c i="1" r="AI16"/>
  <c i="1" r="AH16"/>
  <c i="1" r="AG16"/>
  <c i="1" r="AF16"/>
  <c i="1" r="AE16"/>
  <c i="1" r="AD16"/>
  <c i="1" r="AC16"/>
  <c i="1" r="AB16"/>
  <c i="1" r="AA16"/>
  <c i="1" r="Z16"/>
  <c i="1" r="Y16"/>
  <c i="1" r="X16"/>
  <c i="1" r="W16"/>
  <c i="1" r="V16"/>
  <c i="1" r="U16"/>
  <c i="1" r="T16"/>
  <c i="1" r="S16"/>
  <c i="1" r="R16"/>
  <c i="1" r="Q16"/>
  <c i="1" r="P16"/>
  <c i="1" r="O16"/>
  <c i="1" r="N16"/>
  <c i="1" r="M16"/>
  <c i="1" r="L16"/>
  <c i="1" r="K16"/>
  <c i="1" r="J16"/>
  <c i="1" r="AT15"/>
  <c i="1" r="AS15"/>
  <c i="1" r="AR15"/>
  <c i="1" r="AQ15"/>
  <c i="1" r="AP15"/>
  <c i="1" r="AO15"/>
  <c i="1" r="AN15"/>
  <c i="1" r="AM15"/>
  <c i="1" r="AL15"/>
  <c i="1" r="AK15"/>
  <c i="1" r="AJ15"/>
  <c i="1" r="AI15"/>
  <c i="1" r="AH15"/>
  <c i="1" r="AG15"/>
  <c i="1" r="AF15"/>
  <c i="1" r="AE15"/>
  <c i="1" r="AD15"/>
  <c i="1" r="AC15"/>
  <c i="1" r="AB15"/>
  <c i="1" r="AA15"/>
  <c i="1" r="Z15"/>
  <c i="1" r="Y15"/>
  <c i="1" r="X15"/>
  <c i="1" r="W15"/>
  <c i="1" r="V15"/>
  <c i="1" r="U15"/>
  <c i="1" r="T15"/>
  <c i="1" r="S15"/>
  <c i="1" r="R15"/>
  <c i="1" r="Q15"/>
  <c i="1" r="P15"/>
  <c i="1" r="O15"/>
  <c i="1" r="N15"/>
  <c i="1" r="M15"/>
  <c i="1" r="L15"/>
  <c i="1" r="K15"/>
  <c i="1" r="J15"/>
  <c i="1" r="U13"/>
  <c i="1" r="T13"/>
  <c i="1" r="S13"/>
  <c i="1" r="R13"/>
  <c i="1" r="Q13"/>
  <c i="1" r="P13"/>
  <c i="1" r="O13"/>
  <c i="1" r="N13"/>
  <c i="1" r="M13"/>
  <c i="1" r="L13"/>
  <c i="1" r="K13"/>
  <c i="1" r="J13"/>
  <c i="1" l="1" r="AU33"/>
  <c i="1" r="AV27"/>
  <c i="1" r="AV33" s="1"/>
  <c i="1" r="AW33"/>
  <c i="1" r="AW37"/>
  <c i="1" r="AX33"/>
  <c i="1" r="BA33"/>
  <c i="1" r="BA37"/>
  <c i="1" r="AZ33"/>
  <c i="1" r="AY33"/>
  <c i="1" r="AY37"/>
  <c i="55" l="1" r="T13"/>
  <c i="55" l="1" r="T14"/>
  <c i="55" r="T15"/>
  <c i="55" r="Q13"/>
  <c i="55" r="T12"/>
  <c i="55" r="T17"/>
  <c i="55" r="Q12"/>
  <c i="55" r="Q15"/>
  <c i="55" r="Q14"/>
  <c i="55" r="Q17"/>
  <c i="55" l="1" r="R13"/>
  <c i="55" r="R12"/>
  <c i="55" r="R15"/>
  <c i="55" r="R14"/>
  <c i="55" r="R17"/>
  <c i="55" l="1" r="S12"/>
  <c i="55" r="S13"/>
  <c i="55" r="S14"/>
  <c i="55" r="S15"/>
  <c i="55" r="S17"/>
  <c i="55" l="1" r="U15"/>
  <c i="55" r="U14"/>
  <c i="55" r="U13"/>
  <c i="55" r="U12"/>
  <c i="55" r="U17"/>
  <c i="55" l="1" r="V13"/>
  <c i="55" r="V14"/>
  <c i="55" r="V15"/>
  <c i="55" r="V12"/>
  <c i="55" r="V17"/>
  <c i="1" r="AT18"/>
  <c i="1" r="AT17"/>
  <c i="1" r="AT14"/>
  <c i="1" r="AT13"/>
  <c i="1" r="AT24"/>
  <c i="1" r="AT28"/>
  <c i="1" r="AT30"/>
  <c i="1" r="AT31"/>
  <c i="1" r="AT36"/>
  <c i="1" l="1" r="AT25"/>
  <c i="1" r="AT37"/>
  <c i="1" r="AT26"/>
  <c i="1" r="AT27"/>
  <c i="55" r="W13"/>
  <c i="55" r="W15"/>
  <c i="1" r="AT38"/>
  <c i="55" r="W12"/>
  <c i="55" r="W14"/>
  <c i="55" r="W17"/>
  <c i="1" r="AS28"/>
  <c i="1" r="AS18"/>
  <c i="1" r="AS17"/>
  <c i="1" r="AS14"/>
  <c i="1" r="AS13"/>
  <c i="1" r="AS24"/>
  <c i="1" r="AS30"/>
  <c i="1" r="AS31"/>
  <c i="1" r="AS36"/>
  <c i="1" l="1" r="AS37"/>
  <c i="1" r="AT33"/>
  <c i="1" r="AS25"/>
  <c i="55" r="X14"/>
  <c i="55" r="X15"/>
  <c i="1" r="AS26"/>
  <c i="1" r="AS27"/>
  <c i="55" r="X13"/>
  <c i="55" r="X12"/>
  <c i="55" r="X17"/>
  <c i="1" r="AS38"/>
  <c i="1" r="AR18"/>
  <c i="1" r="AR17"/>
  <c i="1" r="AR14"/>
  <c i="1" r="AR13"/>
  <c i="1" r="AR24"/>
  <c i="1" r="AR30"/>
  <c i="1" r="AR31"/>
  <c i="1" r="AR36"/>
  <c i="1" l="1" r="AR25"/>
  <c i="1" r="AS33"/>
  <c i="1" r="AR37"/>
  <c i="1" r="AR28"/>
  <c i="55" r="Y13"/>
  <c i="55" r="Y12"/>
  <c i="55" r="Y15"/>
  <c i="55" r="Y14"/>
  <c i="1" r="AR26"/>
  <c i="1" r="AR27"/>
  <c i="55" r="Y17"/>
  <c i="1" r="AR38"/>
  <c i="1" r="AQ28"/>
  <c i="1" r="AQ18"/>
  <c i="1" r="AQ14"/>
  <c i="1" r="AQ13"/>
  <c i="1" r="AQ24"/>
  <c i="1" r="AQ30"/>
  <c i="1" r="AQ31"/>
  <c i="1" r="AQ36"/>
  <c i="1" l="1" r="AQ25"/>
  <c i="1" r="AQ37"/>
  <c i="1" r="AR33"/>
  <c i="1" r="AQ26"/>
  <c i="1" r="AQ27"/>
  <c i="55" r="Z13"/>
  <c i="55" r="Z14"/>
  <c i="55" r="Z12"/>
  <c i="55" r="Z15"/>
  <c i="55" r="Z17"/>
  <c i="1" r="AQ38"/>
  <c i="1" r="AL31"/>
  <c i="1" r="AM31"/>
  <c i="1" r="AN31"/>
  <c i="1" r="AO31"/>
  <c i="1" r="AP31"/>
  <c i="1" r="AK31"/>
  <c i="1" r="AP18"/>
  <c i="1" r="AP17"/>
  <c i="1" r="AP14"/>
  <c i="1" r="AP13"/>
  <c i="1" r="AO13"/>
  <c i="1" r="AO14"/>
  <c i="1" r="AO17"/>
  <c i="1" r="AO18"/>
  <c i="1" r="AO24"/>
  <c i="1" r="AP24"/>
  <c i="1" r="AO30"/>
  <c i="1" r="AP30"/>
  <c i="1" r="AO36"/>
  <c i="1" r="AP36"/>
  <c i="55" r="AB12"/>
  <c i="55" r="AB13"/>
  <c i="55" r="AB14"/>
  <c i="55" r="AB15"/>
  <c i="55" r="AB17"/>
  <c i="1" l="1" r="AQ33"/>
  <c i="1" r="AP25"/>
  <c i="55" r="AA12"/>
  <c i="55" r="AA13"/>
  <c i="1" r="AP26"/>
  <c i="1" r="AP27"/>
  <c i="55" r="AA14"/>
  <c i="55" r="AA15"/>
  <c i="1" r="AP28"/>
  <c i="55" r="AA17"/>
  <c i="1" r="AO25"/>
  <c i="1" r="AO26"/>
  <c i="1" r="AO27"/>
  <c i="1" r="AO37"/>
  <c i="1" r="AO28"/>
  <c i="1" r="AP37"/>
  <c i="1" r="AP38"/>
  <c i="1" r="AO38"/>
  <c i="1" r="AN28"/>
  <c i="1" r="AN18"/>
  <c i="1" r="AN17"/>
  <c i="1" r="AN14"/>
  <c i="1" r="AN13"/>
  <c i="1" r="AM28"/>
  <c i="1" r="AM18"/>
  <c i="1" r="AM17"/>
  <c i="1" r="AM14"/>
  <c i="1" r="AM13"/>
  <c i="1" r="AM27"/>
  <c i="1" r="AM24"/>
  <c i="1" r="AN24"/>
  <c i="1" r="AM30"/>
  <c i="1" r="AN30"/>
  <c i="1" r="AM36"/>
  <c i="1" r="AN36"/>
  <c i="1" l="1" r="AP33"/>
  <c i="1" r="AN37"/>
  <c i="1" r="AM37"/>
  <c i="1" r="AM26"/>
  <c i="1" r="AN25"/>
  <c i="1" r="AN27"/>
  <c i="55" r="Z19"/>
  <c i="55" r="Z20"/>
  <c i="1" r="AN26"/>
  <c i="1" r="AO33"/>
  <c i="1" r="AM25"/>
  <c i="1" r="AN38"/>
  <c i="1" r="AM38"/>
  <c i="55" r="AC14"/>
  <c i="55" r="AC13"/>
  <c i="55" r="AC12"/>
  <c i="55" r="AC15"/>
  <c i="55" r="AC17"/>
  <c i="1" l="1" r="AM33"/>
  <c i="1" r="AN33"/>
  <c i="55" r="Y20"/>
  <c i="55" r="Y19"/>
  <c i="55" r="AD17"/>
  <c i="55" r="AD14"/>
  <c i="55" r="AD12"/>
  <c i="55" r="AD13"/>
  <c i="55" r="AD15"/>
  <c i="1" r="AL18"/>
  <c i="1" r="AL17"/>
  <c i="1" r="AL14"/>
  <c i="1" r="AL37" s="1"/>
  <c i="1" r="AL13"/>
  <c i="1" r="AL28"/>
  <c i="1" r="AL24"/>
  <c i="1" r="AL30"/>
  <c i="1" r="AL36"/>
  <c i="1" l="1" r="AL25"/>
  <c i="55" r="X20"/>
  <c i="55" r="X19"/>
  <c i="1" r="AL26"/>
  <c i="1" r="AL27"/>
  <c i="1" r="AL38"/>
  <c i="1" l="1" r="AL33"/>
  <c i="55" r="W19"/>
  <c i="55" r="W20"/>
  <c i="55" l="1" r="V19"/>
  <c i="55" r="V20"/>
  <c i="55" r="AE13"/>
  <c i="55" r="AE15"/>
  <c i="55" r="AE14"/>
  <c i="55" r="AE12"/>
  <c i="55" r="AE17"/>
  <c i="55" l="1" r="U19"/>
  <c i="55" r="U20"/>
  <c i="55" r="AF13"/>
  <c i="55" r="AF14"/>
  <c i="55" r="AF12"/>
  <c i="55" r="AF15"/>
  <c i="55" r="AF17"/>
  <c i="1" r="AK18"/>
  <c i="1" r="AK17"/>
  <c i="1" r="AK14"/>
  <c i="1" r="AK13"/>
  <c i="1" r="AK24"/>
  <c i="1" r="AK30"/>
  <c i="1" r="AK36"/>
  <c i="1" l="1" r="AK25"/>
  <c i="55" r="T19"/>
  <c i="55" r="T20"/>
  <c i="55" r="S19"/>
  <c i="55" r="S20"/>
  <c i="1" r="AK27"/>
  <c i="1" r="AK37"/>
  <c i="1" r="AK28"/>
  <c i="1" r="AK26"/>
  <c i="1" r="AK38"/>
  <c i="1" r="AJ18"/>
  <c i="1" r="AJ17"/>
  <c i="1" r="AJ14"/>
  <c i="1" r="AJ37" s="1"/>
  <c i="1" r="AJ13"/>
  <c i="1" r="AJ24"/>
  <c i="1" r="AJ30"/>
  <c i="1" r="AJ36"/>
  <c i="1" l="1" r="AJ25"/>
  <c i="55" r="R19"/>
  <c i="55" r="R20"/>
  <c i="1" r="AJ26"/>
  <c i="1" r="AJ28"/>
  <c i="1" r="AJ27"/>
  <c i="1" r="AK33"/>
  <c i="1" r="AJ38"/>
  <c i="1" r="AI18"/>
  <c i="1" r="AI17"/>
  <c i="1" r="AI14"/>
  <c i="1" r="AI13"/>
  <c i="1" r="AI24"/>
  <c i="1" r="AI30"/>
  <c i="1" r="AI36"/>
  <c i="1" l="1" r="AJ33"/>
  <c i="1" r="AI25"/>
  <c i="55" r="Q19"/>
  <c i="55" r="Q20"/>
  <c i="1" r="AI27"/>
  <c i="1" r="AI37"/>
  <c i="1" r="AI28"/>
  <c i="1" r="AI26"/>
  <c i="1" r="AI38"/>
  <c i="1" r="AH18"/>
  <c i="1" r="AH17"/>
  <c i="1" r="AH14"/>
  <c i="1" r="AH37" s="1"/>
  <c i="1" r="AH13"/>
  <c i="1" l="1" r="AI33"/>
  <c i="55" r="P20"/>
  <c i="55" r="P19"/>
  <c i="1" r="AH25"/>
  <c i="1" r="AH38"/>
  <c i="1" r="AH26"/>
  <c i="1" r="AH33" s="1"/>
  <c i="1" r="AG18"/>
  <c i="1" r="AG17"/>
  <c i="1" r="AG14"/>
  <c i="1" r="AG13"/>
  <c i="1" r="AG24"/>
  <c i="1" r="AG30"/>
  <c i="1" r="AG36"/>
  <c i="1" l="1" r="AG25"/>
  <c i="55" r="O17"/>
  <c i="55" r="F3" s="1"/>
  <c i="55" r="O19"/>
  <c i="55" r="O20"/>
  <c i="1" r="AG37"/>
  <c i="1" r="AG26"/>
  <c i="1" r="AG27"/>
  <c i="1" r="AG28"/>
  <c i="1" r="AG38"/>
  <c i="1" r="AF18"/>
  <c i="1" r="AF17"/>
  <c i="1" r="AF14"/>
  <c i="1" r="AF13"/>
  <c i="1" r="AF24"/>
  <c i="1" r="AF28"/>
  <c i="1" r="AF30"/>
  <c i="1" r="AF36"/>
  <c i="1" l="1" r="AF25"/>
  <c i="1" r="AG33"/>
  <c i="1" r="AF37"/>
  <c i="1" r="AF26"/>
  <c i="1" r="AF27"/>
  <c i="1" r="AF38"/>
  <c i="1" r="AE18"/>
  <c i="1" r="AE17"/>
  <c i="1" r="AE14"/>
  <c i="1" r="AE13"/>
  <c i="1" r="AE24"/>
  <c i="1" r="AE28"/>
  <c i="1" r="AE30"/>
  <c i="1" r="AE36"/>
  <c i="1" l="1" r="AF33"/>
  <c i="1" r="AE25"/>
  <c i="1" r="AE37"/>
  <c i="1" r="AE26"/>
  <c i="1" r="AE27"/>
  <c i="1" r="AE38"/>
  <c i="1" r="AD18"/>
  <c i="1" r="AD17"/>
  <c i="1" r="AD14"/>
  <c i="1" r="AD13"/>
  <c i="1" r="AD24"/>
  <c i="1" r="AD28"/>
  <c i="1" r="AD30"/>
  <c i="1" r="AD36"/>
  <c i="1" l="1" r="AD25"/>
  <c i="1" r="AE33"/>
  <c i="1" r="AD37"/>
  <c i="1" r="AD26"/>
  <c i="1" r="AD27"/>
  <c i="1" r="AD38"/>
  <c i="1" r="AC18"/>
  <c i="1" r="AC17"/>
  <c i="1" r="AC14"/>
  <c i="1" r="AC13"/>
  <c i="1" l="1" r="AD33"/>
  <c i="1" r="AC37"/>
  <c i="1" r="AC38"/>
  <c i="1" r="AB18"/>
  <c i="1" r="AB17"/>
  <c i="1" r="AB14"/>
  <c i="1" r="AB37" s="1"/>
  <c i="1" r="AB13"/>
  <c i="1" r="AB38" s="1"/>
  <c i="1" l="1" r="AB28"/>
  <c i="1" r="AC28"/>
  <c i="1" r="AA28"/>
  <c i="1" r="AA18"/>
  <c i="1" r="AA17"/>
  <c i="1" r="AA14"/>
  <c i="1" r="AA13"/>
  <c i="1" r="AA38" s="1"/>
  <c i="1" l="1" r="AA37"/>
  <c i="1" r="Y28"/>
  <c i="1" r="Z28"/>
  <c i="1" r="Z18"/>
  <c i="1" r="Z17"/>
  <c i="1" r="Z14"/>
  <c i="1" r="Z37" s="1"/>
  <c i="1" r="Z13"/>
  <c i="1" l="1" r="Z38"/>
  <c i="1" r="Y18"/>
  <c i="1" r="Y17"/>
  <c i="1" r="Y14"/>
  <c i="1" r="Y13"/>
  <c i="1" r="Y38" s="1"/>
  <c i="1" r="Z25"/>
  <c i="1" r="AA25"/>
  <c i="1" r="AB25"/>
  <c i="1" r="AC25"/>
  <c i="1" r="Z26"/>
  <c i="1" r="AA26"/>
  <c i="1" r="AB26"/>
  <c i="1" r="AC26"/>
  <c i="1" r="Z27"/>
  <c i="1" r="AA27"/>
  <c i="1" r="AB27"/>
  <c i="1" r="AC27"/>
  <c i="1" l="1" r="AC33"/>
  <c i="1" r="AA33"/>
  <c i="1" r="Y37"/>
  <c i="1" r="AB33"/>
  <c i="1" r="Y26"/>
  <c i="1" r="Z33"/>
  <c i="1" r="Y25"/>
  <c i="1" r="Y27"/>
  <c i="1" r="X36"/>
  <c i="1" r="Y36"/>
  <c i="1" r="Z36"/>
  <c i="1" r="AA36"/>
  <c i="1" r="AB36"/>
  <c i="1" r="AC36"/>
  <c i="1" r="X30"/>
  <c i="1" r="Y30"/>
  <c i="1" r="Z30"/>
  <c i="1" r="AA30"/>
  <c i="1" r="AB30"/>
  <c i="1" r="AC30"/>
  <c i="1" r="X24"/>
  <c i="1" r="Y24"/>
  <c i="1" r="Z24"/>
  <c i="1" r="AA24"/>
  <c i="1" r="AB24"/>
  <c i="1" r="AC24"/>
  <c i="1" r="X18"/>
  <c i="1" r="X17"/>
  <c i="1" r="X14"/>
  <c i="1" r="X13"/>
  <c i="1" l="1" r="X27"/>
  <c i="1" r="Y33"/>
  <c i="1" r="X37"/>
  <c i="1" r="X26"/>
  <c i="1" r="X38"/>
  <c i="1" r="X25"/>
  <c i="1" r="W18"/>
  <c i="1" r="W17"/>
  <c i="1" r="W14"/>
  <c i="1" r="W13"/>
  <c i="1" l="1" r="X33"/>
  <c i="1" r="V14"/>
  <c i="1" r="V13"/>
  <c i="1" r="V18"/>
  <c i="1" r="V17"/>
  <c i="1" l="1" r="U18"/>
  <c i="1" r="U17"/>
  <c i="1" r="U14"/>
  <c i="1" l="1" r="T18"/>
  <c i="1" r="T17"/>
  <c i="1" r="T14"/>
  <c i="1" r="E2"/>
  <c i="1" l="1" r="S18"/>
  <c i="1" r="S17"/>
  <c i="1" r="S14"/>
  <c i="1" l="1" r="R17"/>
  <c i="1" r="R18"/>
  <c i="1" r="R14"/>
  <c i="1" l="1" r="Q18"/>
  <c i="1" r="Q14"/>
  <c i="1" l="1" r="P18"/>
  <c i="1" r="P14"/>
  <c i="1" l="1" r="O18"/>
  <c i="1" r="O14"/>
  <c i="1" l="1" r="N18"/>
  <c i="1" r="N14"/>
  <c i="1" l="1" r="M18"/>
  <c i="1" r="M14"/>
  <c i="1" l="1" r="L18"/>
  <c i="1" r="L14"/>
  <c i="1" l="1" r="K18"/>
  <c i="1" r="K14"/>
  <c i="1" l="1" r="J18"/>
  <c i="1" r="J14"/>
  <c i="1" l="1" r="K36"/>
  <c i="1" r="J36"/>
  <c i="1" l="1" r="M30"/>
  <c i="1" r="N30"/>
  <c i="1" r="O30"/>
  <c i="1" r="P30"/>
  <c i="1" r="Q30"/>
  <c i="1" r="R30"/>
  <c i="1" r="S30"/>
  <c i="1" r="T30"/>
  <c i="1" r="U30"/>
  <c i="1" r="V30"/>
  <c i="1" r="W30"/>
  <c i="1" r="N24"/>
  <c i="1" r="O24"/>
  <c i="1" r="P24"/>
  <c i="1" r="Q24"/>
  <c i="1" r="R24"/>
  <c i="1" r="S24"/>
  <c i="1" r="T24"/>
  <c i="1" r="U24"/>
  <c i="1" r="V24"/>
  <c i="1" r="W24"/>
  <c i="1" r="M24"/>
  <c i="1" r="K30"/>
  <c i="1" r="J30"/>
  <c i="1" r="K24"/>
  <c i="1" r="J24"/>
  <c i="1" l="1" r="M36"/>
  <c i="1" r="N36"/>
  <c i="1" r="O36"/>
  <c i="1" r="P36"/>
  <c i="1" r="Q36"/>
  <c i="1" r="R36"/>
  <c i="1" r="S36"/>
  <c i="1" r="T36"/>
  <c i="1" r="U36"/>
  <c i="1" r="V36"/>
  <c i="1" r="W36"/>
  <c i="1" r="L36"/>
  <c i="1" r="L30"/>
  <c i="1" r="L24"/>
  <c i="1" l="1" r="L38"/>
  <c i="1" r="M38"/>
  <c i="1" r="N38"/>
  <c i="1" r="O38"/>
  <c i="1" r="P38"/>
  <c i="1" r="Q38"/>
  <c i="1" r="R38"/>
  <c i="1" r="S38"/>
  <c i="1" r="T38"/>
  <c i="1" r="U38"/>
  <c i="1" r="V38"/>
  <c i="1" r="W38"/>
  <c i="1" r="L37"/>
  <c i="1" r="M37"/>
  <c i="1" r="N37"/>
  <c i="1" r="O37"/>
  <c i="1" r="P37"/>
  <c i="1" r="Q37"/>
  <c i="1" r="R37"/>
  <c i="1" r="S37"/>
  <c i="1" r="T37"/>
  <c i="1" r="U37"/>
  <c i="1" r="V37"/>
  <c i="1" r="W37"/>
  <c i="1" r="J38"/>
  <c i="1" r="L25"/>
  <c i="1" r="K38"/>
  <c i="1" r="M25"/>
  <c i="1" r="N25"/>
  <c i="1" r="O25"/>
  <c i="1" r="P25"/>
  <c i="1" r="Q25"/>
  <c i="1" r="R25"/>
  <c i="1" r="S25"/>
  <c i="1" r="T25"/>
  <c i="1" r="U25"/>
  <c i="1" r="V25"/>
  <c i="1" r="W25"/>
  <c i="1" r="L26"/>
  <c i="1" r="M26"/>
  <c i="1" r="N26"/>
  <c i="1" r="O26"/>
  <c i="1" r="P26"/>
  <c i="1" r="Q26"/>
  <c i="1" r="R26"/>
  <c i="1" r="S26"/>
  <c i="1" r="T26"/>
  <c i="1" r="U26"/>
  <c i="1" r="V26"/>
  <c i="1" r="W26"/>
  <c i="1" r="L27"/>
  <c i="1" r="M27"/>
  <c i="1" r="N27"/>
  <c i="1" r="O27"/>
  <c i="1" r="P27"/>
  <c i="1" r="Q27"/>
  <c i="1" r="R27"/>
  <c i="1" r="S27"/>
  <c i="1" r="T27"/>
  <c i="1" r="U27"/>
  <c i="1" r="V27"/>
  <c i="1" r="W27"/>
  <c i="1" r="K37"/>
  <c i="1" r="J37"/>
  <c i="1" l="1" r="P33"/>
  <c i="1" r="V33"/>
  <c i="1" r="T33"/>
  <c i="1" r="O33"/>
  <c i="1" r="N33"/>
  <c i="1" r="L33"/>
  <c i="1" r="K27"/>
  <c i="1" r="K25"/>
  <c i="1" r="W33"/>
  <c i="1" r="S33"/>
  <c i="1" r="R33"/>
  <c i="1" r="J27"/>
  <c i="1" r="U33"/>
  <c i="1" r="Q33"/>
  <c i="1" r="M33"/>
  <c i="1" r="K26"/>
  <c i="1" r="J26"/>
  <c i="1" r="J25"/>
  <c i="1" l="1" r="K33"/>
  <c i="1" r="J33"/>
  <c i="55" r="N19"/>
  <c i="55" r="N20"/>
  <c i="55" l="1" r="M19"/>
  <c i="55" r="M20"/>
  <c i="55" l="1" r="L20"/>
  <c i="55" r="L19"/>
  <c i="55" l="1" r="K19"/>
  <c i="55" r="K20"/>
  <c i="55" l="1" r="J19"/>
  <c i="55" r="J20"/>
  <c i="55" l="1" r="I19"/>
  <c i="55" r="I20"/>
  <c i="55" r="E4"/>
  <c i="55" r="E5"/>
  <c i="55" l="1" r="H19"/>
  <c i="55" r="H20"/>
  <c i="55" r="AG213"/>
  <c i="55" r="AG212"/>
  <c i="55" r="AG211"/>
  <c i="55" r="AG210"/>
  <c i="55" r="AG209"/>
  <c i="55" r="AG208"/>
  <c i="55" r="AG207"/>
  <c i="55" r="AG206"/>
  <c i="55" r="AG205"/>
  <c i="55" r="AG204"/>
  <c i="55" r="AG203"/>
  <c i="55" r="AG202"/>
  <c i="55" r="AG201"/>
  <c i="55" r="AG200"/>
  <c i="55" r="AG199"/>
  <c i="55" r="AG198"/>
  <c i="55" r="AG197"/>
  <c i="55" r="AG196"/>
  <c i="55" r="AG195"/>
  <c i="55" r="AG194"/>
  <c i="55" r="AG193"/>
  <c i="55" r="AG192"/>
  <c i="55" r="AG190"/>
  <c i="55" r="AG189"/>
  <c i="55" r="AG188"/>
  <c i="55" r="AG187"/>
  <c i="55" r="AG186"/>
  <c i="55" r="AG185"/>
  <c i="55" r="AG184"/>
  <c i="55" r="AG182"/>
  <c i="55" r="AG181"/>
  <c i="55" r="AG180"/>
  <c i="55" r="AG179"/>
  <c i="55" r="AG178"/>
  <c i="55" r="AG177"/>
  <c i="55" r="AG176"/>
  <c i="55" r="AG175"/>
  <c i="55" r="AG174"/>
  <c i="55" r="AG173"/>
  <c i="55" r="AG172"/>
  <c i="55" r="AG171"/>
  <c i="55" r="AG170"/>
  <c i="55" r="AG169"/>
  <c i="55" r="AG168"/>
  <c i="55" r="AG167"/>
  <c i="55" r="AG166"/>
  <c i="55" r="AG165"/>
  <c i="55" r="AG164"/>
  <c i="55" r="AG163"/>
  <c i="55" r="AG162"/>
  <c i="55" r="AG161"/>
  <c i="55" r="AG160"/>
  <c i="55" r="AG159"/>
  <c i="55" r="AG158"/>
  <c i="55" r="AG157"/>
  <c i="55" r="AG156"/>
  <c i="55" r="AG155"/>
  <c i="55" r="AG154"/>
  <c i="55" r="AG153"/>
  <c i="55" r="AG152"/>
  <c i="55" r="AG151"/>
  <c i="55" r="AG150"/>
  <c i="55" r="AG149"/>
  <c i="55" r="AG148"/>
  <c i="55" r="AG147"/>
  <c i="55" r="AG146"/>
  <c i="55" r="AG145"/>
  <c i="55" r="AG144"/>
  <c i="55" r="AG143"/>
  <c i="55" r="AG142"/>
  <c i="55" r="AG141"/>
  <c i="55" r="AG140"/>
  <c i="55" r="AG139"/>
  <c i="55" r="AG138"/>
  <c i="55" r="AG137"/>
  <c i="55" r="AG136"/>
  <c i="55" r="AG135"/>
  <c i="55" r="AG134"/>
  <c i="55" r="AG133"/>
  <c i="55" r="AG132"/>
  <c i="55" r="AG131"/>
  <c i="55" r="AG130"/>
  <c i="55" r="AG129"/>
  <c i="55" r="AG128"/>
  <c i="55" r="AG127"/>
  <c i="55" r="AG126"/>
  <c i="55" r="AG125"/>
  <c i="55" r="AG124"/>
  <c i="55" r="AG123"/>
  <c i="55" r="AG122"/>
  <c i="55" r="AG121"/>
  <c i="55" r="AG120"/>
  <c i="55" r="AG119"/>
  <c i="55" r="AG118"/>
  <c i="55" r="AG117"/>
  <c i="55" r="AG116"/>
  <c i="55" r="AG115"/>
  <c i="55" r="AG114"/>
  <c i="55" r="AG113"/>
  <c i="55" r="AG112"/>
  <c i="55" r="AG111"/>
  <c i="55" r="AG110"/>
  <c i="55" r="AG109"/>
  <c i="55" r="AG108"/>
  <c i="55" r="AG107"/>
  <c i="55" r="AG106"/>
  <c i="55" r="AG105"/>
  <c i="55" r="AG104"/>
  <c i="55" r="AG103"/>
  <c i="55" r="AG102"/>
  <c i="55" r="AG101"/>
  <c i="55" r="AG100"/>
  <c i="55" r="AG99"/>
  <c i="55" r="AG98"/>
  <c i="55" r="AG97"/>
  <c i="55" r="AG96"/>
  <c i="55" r="AG95"/>
  <c i="55" r="AG94"/>
  <c i="55" r="AG93"/>
  <c i="55" r="AG92"/>
  <c i="55" r="AG91"/>
  <c i="55" r="AG90"/>
  <c i="55" r="AG89"/>
  <c i="55" r="AG88"/>
  <c i="55" r="AG87"/>
  <c i="55" r="AG86"/>
  <c i="55" r="AG85"/>
  <c i="55" r="AG84"/>
  <c i="55" r="AG83"/>
  <c i="55" r="AG82"/>
  <c i="55" r="AG81"/>
  <c i="55" r="AG80"/>
  <c i="55" r="AG79"/>
  <c i="55" r="AG78"/>
  <c i="55" r="AG77"/>
  <c i="55" r="AG76"/>
  <c i="55" r="AG75"/>
  <c i="55" r="AG74"/>
  <c i="55" r="AG73"/>
  <c i="55" r="AG72"/>
  <c i="55" r="AG71"/>
  <c i="55" r="AG70"/>
  <c i="55" r="AG69"/>
  <c i="55" r="AG68"/>
  <c i="55" r="AG67"/>
  <c i="55" r="AG66"/>
  <c i="55" r="AG65"/>
  <c i="55" r="AG64"/>
  <c i="55" r="AG63"/>
  <c i="55" r="AG62"/>
  <c i="55" r="AG61"/>
  <c i="55" r="AG60"/>
  <c i="55" r="AG59"/>
  <c i="55" r="AG58"/>
  <c i="55" r="AG57"/>
  <c i="55" r="AG56"/>
  <c i="55" r="AG55"/>
  <c i="55" r="AG54"/>
  <c i="55" r="AG53"/>
  <c i="55" r="AG52"/>
  <c i="55" r="AG51"/>
  <c i="55" r="AG50"/>
  <c i="55" r="AG49"/>
  <c i="55" r="AG48"/>
  <c i="55" r="AG47"/>
  <c i="55" r="AG46"/>
  <c i="55" r="AG45"/>
  <c i="55" r="AG44"/>
  <c i="55" r="AG43"/>
  <c i="55" r="AG42"/>
  <c i="55" r="AG41"/>
  <c i="55" r="AG40"/>
  <c i="55" r="AG39"/>
  <c i="55" r="AG38"/>
  <c i="55" r="AG37"/>
  <c i="55" r="AG36"/>
  <c i="55" r="AG35"/>
  <c i="55" r="AG34"/>
  <c i="55" r="AG33"/>
  <c i="55" r="AG32"/>
  <c i="55" r="AG31"/>
  <c i="55" r="AG30"/>
  <c i="55" r="AG29"/>
  <c i="55" r="AG28"/>
  <c i="55" r="AG27"/>
  <c i="55" r="AG26"/>
  <c i="55" r="AG25"/>
  <c i="1" r="BJ61"/>
  <c i="1" r="BJ59"/>
  <c i="1" r="BJ58"/>
  <c i="1" r="BJ57"/>
  <c i="1" r="BJ56"/>
  <c i="1" r="BJ55"/>
  <c i="1" r="BJ54"/>
  <c i="1" r="BJ53"/>
  <c i="1" r="BJ52"/>
  <c i="1" r="BJ51"/>
  <c i="1" r="BJ50"/>
  <c i="1" r="BJ49"/>
  <c i="1" r="BJ48"/>
  <c i="1" r="BJ47"/>
  <c i="1" r="BJ46"/>
  <c i="1" r="BJ45"/>
  <c i="1" r="BJ44"/>
  <c i="1" r="BJ43"/>
  <c i="1" r="BJ42"/>
  <c i="1" r="BJ41"/>
  <c i="1" r="BJ38"/>
  <c i="1" r="BJ37"/>
  <c i="1" r="BJ33"/>
  <c i="1" r="BJ31"/>
  <c i="1" r="BJ28"/>
  <c i="1" r="BJ27"/>
  <c i="1" r="BJ26"/>
  <c i="1" r="BJ25"/>
  <c i="1" r="BJ22"/>
  <c i="1" r="BJ21"/>
  <c i="1" r="BJ20"/>
  <c i="1" r="BJ19"/>
  <c i="1" r="BJ18"/>
  <c i="1" r="BJ17"/>
  <c i="1" r="BJ16"/>
  <c i="1" r="BJ15"/>
  <c i="1" r="BJ14"/>
  <c i="1" r="BJ13"/>
  <c i="55" r="AH213"/>
  <c i="55" r="AH212"/>
  <c i="55" r="AH211"/>
  <c i="55" r="AH210"/>
  <c i="55" r="AH209"/>
  <c i="55" r="AH208"/>
  <c i="55" r="AH207"/>
  <c i="55" r="AH206"/>
  <c i="55" r="AH205"/>
  <c i="55" r="AH204"/>
  <c i="55" r="AH203"/>
  <c i="55" r="AH202"/>
  <c i="55" r="AH201"/>
  <c i="55" r="AH200"/>
  <c i="55" r="AH199"/>
  <c i="55" r="AH198"/>
  <c i="55" r="AH197"/>
  <c i="55" r="AH196"/>
  <c i="55" r="AH195"/>
  <c i="55" r="AH194"/>
  <c i="55" r="AH193"/>
  <c i="55" r="AH192"/>
  <c i="55" r="AG191"/>
  <c i="55" r="AH190"/>
  <c i="55" r="AH189"/>
  <c i="55" r="AH188"/>
  <c i="55" r="AH187"/>
  <c i="55" r="AH186"/>
  <c i="55" r="AH185"/>
  <c i="55" r="AH184"/>
  <c i="55" r="AH183"/>
  <c i="55" r="AH182"/>
  <c i="55" r="AH181"/>
  <c i="55" r="AH180"/>
  <c i="55" r="AH179"/>
  <c i="55" r="AH178"/>
  <c i="55" r="AH177"/>
  <c i="55" r="AH176"/>
  <c i="55" r="AH175"/>
  <c i="55" r="AH174"/>
  <c i="55" r="AH173"/>
  <c i="55" r="AH172"/>
  <c i="55" r="AH171"/>
  <c i="55" r="AH170"/>
  <c i="55" r="AH169"/>
  <c i="55" r="AH168"/>
  <c i="55" r="AH167"/>
  <c i="55" r="AH166"/>
  <c i="55" r="AH165"/>
  <c i="55" r="AH164"/>
  <c i="55" r="AH163"/>
  <c i="55" r="AH162"/>
  <c i="55" r="AH161"/>
  <c i="55" r="AH160"/>
  <c i="55" r="AH159"/>
  <c i="55" r="AH158"/>
  <c i="55" r="AH157"/>
  <c i="55" r="AH156"/>
  <c i="55" r="AH155"/>
  <c i="55" r="AH154"/>
  <c i="55" r="AH153"/>
  <c i="55" r="AH152"/>
  <c i="55" r="AH151"/>
  <c i="55" r="AH150"/>
  <c i="55" r="AH149"/>
  <c i="55" r="AH148"/>
  <c i="55" r="AH147"/>
  <c i="55" r="AH146"/>
  <c i="55" r="AH145"/>
  <c i="55" r="AH144"/>
  <c i="55" r="AH143"/>
  <c i="55" r="AH142"/>
  <c i="55" r="AH141"/>
  <c i="55" r="AH140"/>
  <c i="55" r="AH139"/>
  <c i="55" r="AH138"/>
  <c i="55" r="AH137"/>
  <c i="55" r="AH136"/>
  <c i="55" r="AH135"/>
  <c i="55" r="AH134"/>
  <c i="55" r="AH133"/>
  <c i="55" r="AH132"/>
  <c i="55" r="AH131"/>
  <c i="55" r="AH130"/>
  <c i="55" r="AH129"/>
  <c i="55" r="AH128"/>
  <c i="55" r="AH127"/>
  <c i="55" r="AH126"/>
  <c i="55" r="AH125"/>
  <c i="55" r="AH124"/>
  <c i="55" r="AH123"/>
  <c i="55" r="AH122"/>
  <c i="55" r="AH121"/>
  <c i="55" r="AH120"/>
  <c i="55" r="AH119"/>
  <c i="55" r="AH118"/>
  <c i="55" r="AH117"/>
  <c i="55" r="AH116"/>
  <c i="55" r="AH115"/>
  <c i="55" r="AH114"/>
  <c i="55" r="AH113"/>
  <c i="55" r="AH112"/>
  <c i="55" r="AH111"/>
  <c i="55" r="AH110"/>
  <c i="55" r="AH109"/>
  <c i="55" r="AH108"/>
  <c i="55" r="AH107"/>
  <c i="55" r="AH106"/>
  <c i="55" r="AH105"/>
  <c i="55" r="AH104"/>
  <c i="55" r="AH103"/>
  <c i="55" r="AH102"/>
  <c i="55" r="AH101"/>
  <c i="55" r="AH100"/>
  <c i="55" r="AH99"/>
  <c i="55" r="AH98"/>
  <c i="55" r="AH97"/>
  <c i="55" r="AH96"/>
  <c i="55" r="AH95"/>
  <c i="55" r="AH94"/>
  <c i="55" r="AH93"/>
  <c i="55" r="AH92"/>
  <c i="55" r="AH91"/>
  <c i="55" r="AH90"/>
  <c i="55" r="AH89"/>
  <c i="55" r="AH88"/>
  <c i="55" r="AH87"/>
  <c i="55" r="AH86"/>
  <c i="55" r="AH85"/>
  <c i="55" r="AH84"/>
  <c i="55" r="AH83"/>
  <c i="55" r="AH82"/>
  <c i="55" r="AH81"/>
  <c i="55" r="AH80"/>
  <c i="55" r="AH79"/>
  <c i="55" r="AH78"/>
  <c i="55" r="AH77"/>
  <c i="55" r="AH76"/>
  <c i="55" r="AH75"/>
  <c i="55" r="AH74"/>
  <c i="55" r="AH73"/>
  <c i="55" r="AH72"/>
  <c i="55" r="AH71"/>
  <c i="55" r="AH70"/>
  <c i="55" r="AH69"/>
  <c i="55" r="AH68"/>
  <c i="55" r="AH67"/>
  <c i="55" r="AH66"/>
  <c i="55" r="AH65"/>
  <c i="55" r="AH64"/>
  <c i="55" r="AH63"/>
  <c i="55" r="AH62"/>
  <c i="55" r="AH61"/>
  <c i="55" r="AH60"/>
  <c i="55" r="AH59"/>
  <c i="55" r="AH58"/>
  <c i="55" r="AH57"/>
  <c i="55" r="AH56"/>
  <c i="55" r="AH55"/>
  <c i="55" r="AH54"/>
  <c i="55" r="AH53"/>
  <c i="55" r="AH52"/>
  <c i="55" r="AH51"/>
  <c i="55" r="AH50"/>
  <c i="55" r="AH49"/>
  <c i="55" r="AH48"/>
  <c i="55" r="AH47"/>
  <c i="55" r="AH46"/>
  <c i="55" r="AH45"/>
  <c i="55" r="AH44"/>
  <c i="55" r="AH43"/>
  <c i="55" r="AH42"/>
  <c i="55" r="AH41"/>
  <c i="55" r="AH40"/>
  <c i="55" r="AH39"/>
  <c i="55" r="AH38"/>
  <c i="55" r="AH37"/>
  <c i="55" r="AH36"/>
  <c i="55" r="AH35"/>
  <c i="55" r="AH34"/>
  <c i="55" r="AH33"/>
  <c i="55" r="AH32"/>
  <c i="55" r="AH31"/>
  <c i="55" r="AH30"/>
  <c i="55" r="AH29"/>
  <c i="55" r="AH28"/>
  <c i="55" r="AH27"/>
  <c i="55" r="AH26"/>
  <c i="55" r="AH25"/>
  <c i="1" r="BK59"/>
  <c i="1" r="BK58"/>
  <c i="1" r="BK57"/>
  <c i="1" r="BK56"/>
  <c i="1" r="BK55"/>
  <c i="1" r="BK54"/>
  <c i="1" r="BK53"/>
  <c i="1" r="BK52"/>
  <c i="1" r="BK51"/>
  <c i="1" r="BK50"/>
  <c i="1" r="BK49"/>
  <c i="1" r="BK48"/>
  <c i="1" r="BK47"/>
  <c i="1" r="BK46"/>
  <c i="1" r="BK45"/>
  <c i="1" r="BK44"/>
  <c i="1" r="BK43"/>
  <c i="1" r="BK42"/>
  <c i="1" r="BK41"/>
  <c i="1" r="BK31"/>
  <c i="1" r="BK21"/>
  <c i="1" r="BK19"/>
  <c i="1" r="BK20" s="1"/>
  <c i="1" r="BK17"/>
  <c i="1" r="BK18" s="1"/>
  <c i="1" r="BK15"/>
  <c i="1" r="BK13"/>
  <c i="55" r="G5"/>
  <c i="55" r="G4"/>
  <c i="1" l="1" r="BK38"/>
  <c i="1" r="BK61"/>
  <c i="1" r="BK27"/>
  <c i="1" r="BK14"/>
  <c i="1" r="BK16"/>
  <c i="1" r="BK26" s="1"/>
  <c i="1" r="BK22"/>
  <c i="1" r="BK28" s="1"/>
  <c i="1" l="1" r="BK37"/>
  <c i="1" r="BK25"/>
  <c i="1" r="BK33" s="1"/>
  <c i="55" r="AI213"/>
  <c i="55" r="AI212"/>
  <c i="55" r="AI211"/>
  <c i="55" r="AI210"/>
  <c i="55" r="AI209"/>
  <c i="55" r="AI208"/>
  <c i="55" r="AI207"/>
  <c i="55" r="AI206"/>
  <c i="55" r="AI205"/>
  <c i="55" r="AI204"/>
  <c i="55" r="AI203"/>
  <c i="55" r="AI202"/>
  <c i="55" r="AI201"/>
  <c i="55" r="AI200"/>
  <c i="55" r="AI199"/>
  <c i="55" r="AI198"/>
  <c i="55" r="AI197"/>
  <c i="55" r="AI196"/>
  <c i="55" r="AI195"/>
  <c i="55" r="AI194"/>
  <c i="55" r="AI193"/>
  <c i="55" r="AI192"/>
  <c i="55" r="AH191"/>
  <c i="55" r="AI190"/>
  <c i="55" r="AI189"/>
  <c i="55" r="AI188"/>
  <c i="55" r="AI187"/>
  <c i="55" r="AI186"/>
  <c i="55" r="AI185"/>
  <c i="55" r="AI184"/>
  <c i="55" r="AI183"/>
  <c i="55" r="AI182"/>
  <c i="55" r="AI181"/>
  <c i="55" r="AI180"/>
  <c i="55" r="AI179"/>
  <c i="55" r="AI178"/>
  <c i="55" r="AI177"/>
  <c i="55" r="AI176"/>
  <c i="55" r="AI175"/>
  <c i="55" r="AI174"/>
  <c i="55" r="AI173"/>
  <c i="55" r="AI172"/>
  <c i="55" r="AI171"/>
  <c i="55" r="AI170"/>
  <c i="55" r="AI169"/>
  <c i="55" r="AI168"/>
  <c i="55" r="AI167"/>
  <c i="55" r="AI166"/>
  <c i="55" r="AI165"/>
  <c i="55" r="AI164"/>
  <c i="55" r="AI163"/>
  <c i="55" r="AI162"/>
  <c i="55" r="AI161"/>
  <c i="55" r="AI160"/>
  <c i="55" r="AI159"/>
  <c i="55" r="AI158"/>
  <c i="55" r="AI157"/>
  <c i="55" r="AI156"/>
  <c i="55" r="AI155"/>
  <c i="55" r="AI154"/>
  <c i="55" r="AI153"/>
  <c i="55" r="AI152"/>
  <c i="55" r="AI151"/>
  <c i="55" r="AI150"/>
  <c i="55" r="AI149"/>
  <c i="55" r="AI148"/>
  <c i="55" r="AI147"/>
  <c i="55" r="AI146"/>
  <c i="55" r="AI145"/>
  <c i="55" r="AI144"/>
  <c i="55" r="AI143"/>
  <c i="55" r="AI142"/>
  <c i="55" r="AI141"/>
  <c i="55" r="AI140"/>
  <c i="55" r="AI139"/>
  <c i="55" r="AI138"/>
  <c i="55" r="AI137"/>
  <c i="55" r="AI136"/>
  <c i="55" r="AI135"/>
  <c i="55" r="AI134"/>
  <c i="55" r="AI133"/>
  <c i="55" r="AI132"/>
  <c i="55" r="AI131"/>
  <c i="55" r="AI130"/>
  <c i="55" r="AI129"/>
  <c i="55" r="AI128"/>
  <c i="55" r="AI127"/>
  <c i="55" r="AI126"/>
  <c i="55" r="AI125"/>
  <c i="55" r="AI124"/>
  <c i="55" r="AI123"/>
  <c i="55" r="AI122"/>
  <c i="55" r="AI121"/>
  <c i="55" r="AI120"/>
  <c i="55" r="AI119"/>
  <c i="55" r="AI118"/>
  <c i="55" r="AI117"/>
  <c i="55" r="AI116"/>
  <c i="55" r="AI115"/>
  <c i="55" r="AI114"/>
  <c i="55" r="AI113"/>
  <c i="55" r="AI112"/>
  <c i="55" r="AI111"/>
  <c i="55" r="AI110"/>
  <c i="55" r="AI109"/>
  <c i="55" r="AI108"/>
  <c i="55" r="AI107"/>
  <c i="55" r="AI106"/>
  <c i="55" r="AI105"/>
  <c i="55" r="AI104"/>
  <c i="55" r="AI103"/>
  <c i="55" r="AI102"/>
  <c i="55" r="AI101"/>
  <c i="55" r="AI100"/>
  <c i="55" r="AI99"/>
  <c i="55" r="AI98"/>
  <c i="55" r="AI97"/>
  <c i="55" r="AI96"/>
  <c i="55" r="AI95"/>
  <c i="55" r="AI94"/>
  <c i="55" r="AI93"/>
  <c i="55" r="AI92"/>
  <c i="55" r="AI91"/>
  <c i="55" r="AI90"/>
  <c i="55" r="AI89"/>
  <c i="55" r="AI88"/>
  <c i="55" r="AI87"/>
  <c i="55" r="AI86"/>
  <c i="55" r="AI85"/>
  <c i="55" r="AI84"/>
  <c i="55" r="AI83"/>
  <c i="55" r="AI82"/>
  <c i="55" r="AI81"/>
  <c i="55" r="AI80"/>
  <c i="55" r="AI79"/>
  <c i="55" r="AI78"/>
  <c i="55" r="AI77"/>
  <c i="55" r="AI76"/>
  <c i="55" r="AI75"/>
  <c i="55" r="AI74"/>
  <c i="55" r="AI73"/>
  <c i="55" r="AI72"/>
  <c i="55" r="AI71"/>
  <c i="55" r="AI70"/>
  <c i="55" r="AI69"/>
  <c i="55" r="AI68"/>
  <c i="55" r="AI67"/>
  <c i="55" r="AI66"/>
  <c i="55" r="AI65"/>
  <c i="55" r="AI64"/>
  <c i="55" r="AI63"/>
  <c i="55" r="AI62"/>
  <c i="55" r="AI61"/>
  <c i="55" r="AI60"/>
  <c i="55" r="AI59"/>
  <c i="55" r="AI58"/>
  <c i="55" r="AI57"/>
  <c i="55" r="AI56"/>
  <c i="55" r="AI55"/>
  <c i="55" r="AI54"/>
  <c i="55" r="AI53"/>
  <c i="55" r="AI52"/>
  <c i="55" r="AI51"/>
  <c i="55" r="AI50"/>
  <c i="55" r="AI49"/>
  <c i="55" r="AI48"/>
  <c i="55" r="AI47"/>
  <c i="55" r="AI46"/>
  <c i="55" r="AI45"/>
  <c i="55" r="AI44"/>
  <c i="55" r="AI43"/>
  <c i="55" r="AI42"/>
  <c i="55" r="AI41"/>
  <c i="55" r="AI40"/>
  <c i="55" r="AI39"/>
  <c i="55" r="AI38"/>
  <c i="55" r="AI37"/>
  <c i="55" r="AI36"/>
  <c i="55" r="AI35"/>
  <c i="55" r="AI34"/>
  <c i="55" r="AI33"/>
  <c i="55" r="AI32"/>
  <c i="55" r="AI31"/>
  <c i="55" r="AI30"/>
  <c i="55" r="AI29"/>
  <c i="55" r="AI28"/>
  <c i="55" r="AI27"/>
  <c i="55" r="AI26"/>
  <c i="55" r="AI25"/>
  <c i="1" r="BL59"/>
  <c i="1" r="BL58"/>
  <c i="1" r="BL57"/>
  <c i="1" r="BL56"/>
  <c i="1" r="BL55"/>
  <c i="1" r="BL54"/>
  <c i="1" r="BL53"/>
  <c i="1" r="BL52"/>
  <c i="1" r="BL51"/>
  <c i="1" r="BL50"/>
  <c i="1" r="BL49"/>
  <c i="1" r="BL48"/>
  <c i="1" r="BL47"/>
  <c i="1" r="BL46"/>
  <c i="1" r="BL45"/>
  <c i="1" r="BL44"/>
  <c i="1" r="BL43"/>
  <c i="1" r="BL42"/>
  <c i="1" r="BL41"/>
  <c i="1" r="BL31"/>
  <c i="1" r="BL21"/>
  <c i="1" r="BL19"/>
  <c i="1" r="BL20" s="1"/>
  <c i="1" r="BL17"/>
  <c i="1" r="BL18" s="1"/>
  <c i="1" r="BL15"/>
  <c i="1" r="BL13"/>
  <c i="1" l="1" r="BL38"/>
  <c i="1" r="BL61"/>
  <c i="1" r="BL27"/>
  <c i="1" r="BL14"/>
  <c i="1" r="BL16"/>
  <c i="1" r="BL26" s="1"/>
  <c i="1" r="BL22"/>
  <c i="1" r="BL28" s="1"/>
  <c i="1" l="1" r="BL37"/>
  <c i="1" r="BL25"/>
  <c i="1" r="BL33" s="1"/>
  <c i="55" r="AJ213"/>
  <c i="55" r="AJ212"/>
  <c i="55" r="AJ211"/>
  <c i="55" r="AJ210"/>
  <c i="55" r="AJ209"/>
  <c i="55" r="AJ208"/>
  <c i="55" r="AJ207"/>
  <c i="55" r="AJ206"/>
  <c i="55" r="AJ205"/>
  <c i="55" r="AJ204"/>
  <c i="55" r="AJ203"/>
  <c i="55" r="AJ202"/>
  <c i="55" r="AJ201"/>
  <c i="55" r="AJ200"/>
  <c i="55" r="AJ199"/>
  <c i="55" r="AJ198"/>
  <c i="55" r="AJ197"/>
  <c i="55" r="AJ196"/>
  <c i="55" r="AJ195"/>
  <c i="55" r="AJ194"/>
  <c i="55" r="AJ193"/>
  <c i="55" r="AJ192"/>
  <c i="55" r="AI191"/>
  <c i="55" r="AJ190"/>
  <c i="55" r="AJ189"/>
  <c i="55" r="AJ188"/>
  <c i="55" r="AJ187"/>
  <c i="55" r="AJ186"/>
  <c i="55" r="AJ185"/>
  <c i="55" r="AJ184"/>
  <c i="55" r="AJ183"/>
  <c i="55" r="AJ182"/>
  <c i="55" r="AJ181"/>
  <c i="55" r="AJ180"/>
  <c i="55" r="AJ179"/>
  <c i="55" r="AJ178"/>
  <c i="55" r="AJ177"/>
  <c i="55" r="AJ176"/>
  <c i="55" r="AJ175"/>
  <c i="55" r="AJ174"/>
  <c i="55" r="AJ173"/>
  <c i="55" r="AJ172"/>
  <c i="55" r="AJ171"/>
  <c i="55" r="AJ170"/>
  <c i="55" r="AJ169"/>
  <c i="55" r="AJ168"/>
  <c i="55" r="AJ167"/>
  <c i="55" r="AJ166"/>
  <c i="55" r="AJ165"/>
  <c i="55" r="AJ164"/>
  <c i="55" r="AJ163"/>
  <c i="55" r="AJ162"/>
  <c i="55" r="AJ161"/>
  <c i="55" r="AJ160"/>
  <c i="55" r="AJ159"/>
  <c i="55" r="AJ158"/>
  <c i="55" r="AJ157"/>
  <c i="55" r="AJ156"/>
  <c i="55" r="AJ155"/>
  <c i="55" r="AJ154"/>
  <c i="55" r="AJ153"/>
  <c i="55" r="AJ152"/>
  <c i="55" r="AJ151"/>
  <c i="55" r="AJ150"/>
  <c i="55" r="AJ149"/>
  <c i="55" r="AJ148"/>
  <c i="55" r="AJ147"/>
  <c i="55" r="AJ146"/>
  <c i="55" r="AJ145"/>
  <c i="55" r="AJ144"/>
  <c i="55" r="AJ143"/>
  <c i="55" r="AJ142"/>
  <c i="55" r="AJ141"/>
  <c i="55" r="AJ140"/>
  <c i="55" r="AJ139"/>
  <c i="55" r="AJ138"/>
  <c i="55" r="AJ137"/>
  <c i="55" r="AJ136"/>
  <c i="55" r="AJ135"/>
  <c i="55" r="AJ134"/>
  <c i="55" r="AJ133"/>
  <c i="55" r="AJ132"/>
  <c i="55" r="AJ131"/>
  <c i="55" r="AJ130"/>
  <c i="55" r="AJ129"/>
  <c i="55" r="AJ128"/>
  <c i="55" r="AJ127"/>
  <c i="55" r="AJ126"/>
  <c i="55" r="AJ125"/>
  <c i="55" r="AJ124"/>
  <c i="55" r="AJ123"/>
  <c i="55" r="AJ122"/>
  <c i="55" r="AJ121"/>
  <c i="55" r="AJ120"/>
  <c i="55" r="AJ119"/>
  <c i="55" r="AJ118"/>
  <c i="55" r="AJ117"/>
  <c i="55" r="AJ116"/>
  <c i="55" r="AJ115"/>
  <c i="55" r="AJ114"/>
  <c i="55" r="AJ113"/>
  <c i="55" r="AJ112"/>
  <c i="55" r="AJ111"/>
  <c i="55" r="AJ110"/>
  <c i="55" r="AJ109"/>
  <c i="55" r="AJ108"/>
  <c i="55" r="AJ107"/>
  <c i="55" r="AJ106"/>
  <c i="55" r="AJ105"/>
  <c i="55" r="AJ104"/>
  <c i="55" r="AJ103"/>
  <c i="55" r="AJ102"/>
  <c i="55" r="AJ101"/>
  <c i="55" r="AJ100"/>
  <c i="55" r="AJ99"/>
  <c i="55" r="AJ98"/>
  <c i="55" r="AJ97"/>
  <c i="55" r="AJ96"/>
  <c i="55" r="AJ95"/>
  <c i="55" r="AJ94"/>
  <c i="55" r="AJ93"/>
  <c i="55" r="AJ92"/>
  <c i="55" r="AJ91"/>
  <c i="55" r="AJ90"/>
  <c i="55" r="AJ89"/>
  <c i="55" r="AJ88"/>
  <c i="55" r="AJ87"/>
  <c i="55" r="AJ86"/>
  <c i="55" r="AJ85"/>
  <c i="55" r="AJ84"/>
  <c i="55" r="AJ83"/>
  <c i="55" r="AJ82"/>
  <c i="55" r="AJ81"/>
  <c i="55" r="AJ80"/>
  <c i="55" r="AJ79"/>
  <c i="55" r="AJ78"/>
  <c i="55" r="AJ77"/>
  <c i="55" r="AJ76"/>
  <c i="55" r="AJ75"/>
  <c i="55" r="AJ74"/>
  <c i="55" r="AJ73"/>
  <c i="55" r="AJ72"/>
  <c i="55" r="AJ71"/>
  <c i="55" r="AJ70"/>
  <c i="55" r="AJ69"/>
  <c i="55" r="AJ68"/>
  <c i="55" r="AJ67"/>
  <c i="55" r="AJ66"/>
  <c i="55" r="AJ65"/>
  <c i="55" r="AJ64"/>
  <c i="55" r="AJ63"/>
  <c i="55" r="AJ62"/>
  <c i="55" r="AJ61"/>
  <c i="55" r="AJ60"/>
  <c i="55" r="AJ59"/>
  <c i="55" r="AJ58"/>
  <c i="55" r="AJ57"/>
  <c i="55" r="AJ56"/>
  <c i="55" r="AJ55"/>
  <c i="55" r="AJ54"/>
  <c i="55" r="AJ53"/>
  <c i="55" r="AJ52"/>
  <c i="55" r="AJ51"/>
  <c i="55" r="AJ50"/>
  <c i="55" r="AJ49"/>
  <c i="55" r="AJ48"/>
  <c i="55" r="AJ47"/>
  <c i="55" r="AJ46"/>
  <c i="55" r="AJ45"/>
  <c i="55" r="AJ44"/>
  <c i="55" r="AJ43"/>
  <c i="55" r="AJ42"/>
  <c i="55" r="AJ41"/>
  <c i="55" r="AJ40"/>
  <c i="55" r="AJ39"/>
  <c i="55" r="AJ38"/>
  <c i="55" r="AJ37"/>
  <c i="55" r="AJ36"/>
  <c i="55" r="AJ35"/>
  <c i="55" r="AJ34"/>
  <c i="55" r="AJ33"/>
  <c i="55" r="AJ32"/>
  <c i="55" r="AJ31"/>
  <c i="55" r="AJ30"/>
  <c i="55" r="AJ29"/>
  <c i="55" r="AJ28"/>
  <c i="55" r="AJ27"/>
  <c i="55" r="AJ26"/>
  <c i="55" r="AJ25"/>
  <c i="1" r="BM59"/>
  <c i="1" r="BM58"/>
  <c i="1" r="BM57"/>
  <c i="1" r="BM56"/>
  <c i="1" r="BM55"/>
  <c i="1" r="BM54"/>
  <c i="1" r="BM53"/>
  <c i="1" r="BM52"/>
  <c i="1" r="BM51"/>
  <c i="1" r="BM50"/>
  <c i="1" r="BM49"/>
  <c i="1" r="BM48"/>
  <c i="1" r="BM47"/>
  <c i="1" r="BM46"/>
  <c i="1" r="BM45"/>
  <c i="1" r="BM44"/>
  <c i="1" r="BM43"/>
  <c i="1" r="BM42"/>
  <c i="1" r="BM41"/>
  <c i="1" r="BM31"/>
  <c i="1" r="BM21"/>
  <c i="1" r="BM22" s="1"/>
  <c i="1" r="BM28" s="1"/>
  <c i="1" r="BM19"/>
  <c i="1" r="BM20" s="1"/>
  <c i="1" r="BM17"/>
  <c i="1" r="BM18" s="1"/>
  <c i="1" r="BM15"/>
  <c i="1" r="BM13"/>
  <c i="1" l="1" r="BM61"/>
  <c i="1" r="BM27"/>
  <c i="1" r="BM14"/>
  <c i="1" r="BM16"/>
  <c i="1" r="BM26" s="1"/>
  <c i="1" r="BM38"/>
  <c i="1" l="1" r="BM37"/>
  <c i="1" r="BM25"/>
  <c i="1" r="BM33" s="1"/>
  <c i="55" r="AK213"/>
  <c i="55" r="AK212"/>
  <c i="55" r="AK211"/>
  <c i="55" r="AK210"/>
  <c i="55" r="AK209"/>
  <c i="55" r="AK208"/>
  <c i="55" r="AK207"/>
  <c i="55" r="AK206"/>
  <c i="55" r="AK205"/>
  <c i="55" r="AK204"/>
  <c i="55" r="AK203"/>
  <c i="55" r="AK202"/>
  <c i="55" r="AK201"/>
  <c i="55" r="AK200"/>
  <c i="55" r="AK199"/>
  <c i="55" r="AK198"/>
  <c i="55" r="AK197"/>
  <c i="55" r="AK196"/>
  <c i="55" r="AK195"/>
  <c i="55" r="AK194"/>
  <c i="55" r="AK193"/>
  <c i="55" r="AK192"/>
  <c i="55" r="AJ191"/>
  <c i="55" r="AK190"/>
  <c i="55" r="AK189"/>
  <c i="55" r="AK188"/>
  <c i="55" r="AK187"/>
  <c i="55" r="AK186"/>
  <c i="55" r="AK185"/>
  <c i="55" r="AK184"/>
  <c i="55" r="AK183"/>
  <c i="55" r="AK182"/>
  <c i="55" r="AK181"/>
  <c i="55" r="AK180"/>
  <c i="55" r="AK179"/>
  <c i="55" r="AK178"/>
  <c i="55" r="AK177"/>
  <c i="55" r="AK176"/>
  <c i="55" r="AK175"/>
  <c i="55" r="AK174"/>
  <c i="55" r="AK173"/>
  <c i="55" r="AK172"/>
  <c i="55" r="AK171"/>
  <c i="55" r="AK170"/>
  <c i="55" r="AK169"/>
  <c i="55" r="AK168"/>
  <c i="55" r="AK167"/>
  <c i="55" r="AK166"/>
  <c i="55" r="AK165"/>
  <c i="55" r="AK164"/>
  <c i="55" r="AK163"/>
  <c i="55" r="AK162"/>
  <c i="55" r="AK161"/>
  <c i="55" r="AK160"/>
  <c i="55" r="AK159"/>
  <c i="55" r="AK158"/>
  <c i="55" r="AK157"/>
  <c i="55" r="AK156"/>
  <c i="55" r="AK155"/>
  <c i="55" r="AK154"/>
  <c i="55" r="AK153"/>
  <c i="55" r="AK152"/>
  <c i="55" r="AK151"/>
  <c i="55" r="AK150"/>
  <c i="55" r="AK149"/>
  <c i="55" r="AK148"/>
  <c i="55" r="AK147"/>
  <c i="55" r="AK146"/>
  <c i="55" r="AK145"/>
  <c i="55" r="AK144"/>
  <c i="55" r="AK143"/>
  <c i="55" r="AK142"/>
  <c i="55" r="AK141"/>
  <c i="55" r="AK140"/>
  <c i="55" r="AK139"/>
  <c i="55" r="AK138"/>
  <c i="55" r="AK137"/>
  <c i="55" r="AK136"/>
  <c i="55" r="AK135"/>
  <c i="55" r="AK134"/>
  <c i="55" r="AK133"/>
  <c i="55" r="AK132"/>
  <c i="55" r="AK131"/>
  <c i="55" r="AK130"/>
  <c i="55" r="AK129"/>
  <c i="55" r="AK128"/>
  <c i="55" r="AK127"/>
  <c i="55" r="AK126"/>
  <c i="55" r="AK125"/>
  <c i="55" r="AK124"/>
  <c i="55" r="AK123"/>
  <c i="55" r="AK122"/>
  <c i="55" r="AK121"/>
  <c i="55" r="AK120"/>
  <c i="55" r="AK119"/>
  <c i="55" r="AK118"/>
  <c i="55" r="AK117"/>
  <c i="55" r="AK116"/>
  <c i="55" r="AK115"/>
  <c i="55" r="AK114"/>
  <c i="55" r="AK113"/>
  <c i="55" r="AK112"/>
  <c i="55" r="AK111"/>
  <c i="55" r="AK110"/>
  <c i="55" r="AK109"/>
  <c i="55" r="AK108"/>
  <c i="55" r="AK107"/>
  <c i="55" r="AK106"/>
  <c i="55" r="AK105"/>
  <c i="55" r="AK104"/>
  <c i="55" r="AK103"/>
  <c i="55" r="AK102"/>
  <c i="55" r="AK101"/>
  <c i="55" r="AK100"/>
  <c i="55" r="AK99"/>
  <c i="55" r="AK98"/>
  <c i="55" r="AK97"/>
  <c i="55" r="AK96"/>
  <c i="55" r="AK95"/>
  <c i="55" r="AK94"/>
  <c i="55" r="AK93"/>
  <c i="55" r="AK92"/>
  <c i="55" r="AK91"/>
  <c i="55" r="AK90"/>
  <c i="55" r="AK89"/>
  <c i="55" r="AK88"/>
  <c i="55" r="AK87"/>
  <c i="55" r="AK86"/>
  <c i="55" r="AK85"/>
  <c i="55" r="AK84"/>
  <c i="55" r="AK83"/>
  <c i="55" r="AK82"/>
  <c i="55" r="AK81"/>
  <c i="55" r="AK80"/>
  <c i="55" r="AK79"/>
  <c i="55" r="AK78"/>
  <c i="55" r="AK77"/>
  <c i="55" r="AK76"/>
  <c i="55" r="AK75"/>
  <c i="55" r="AK74"/>
  <c i="55" r="AK73"/>
  <c i="55" r="AK72"/>
  <c i="55" r="AK71"/>
  <c i="55" r="AK70"/>
  <c i="55" r="AK69"/>
  <c i="55" r="AK68"/>
  <c i="55" r="AK67"/>
  <c i="55" r="AK66"/>
  <c i="55" r="AK65"/>
  <c i="55" r="AK64"/>
  <c i="55" r="AK63"/>
  <c i="55" r="AK62"/>
  <c i="55" r="AK61"/>
  <c i="55" r="AK60"/>
  <c i="55" r="AK59"/>
  <c i="55" r="AK58"/>
  <c i="55" r="AK57"/>
  <c i="55" r="AK56"/>
  <c i="55" r="AK55"/>
  <c i="55" r="AK54"/>
  <c i="55" r="AK53"/>
  <c i="55" r="AK52"/>
  <c i="55" r="AK51"/>
  <c i="55" r="AK50"/>
  <c i="55" r="AK49"/>
  <c i="55" r="AK48"/>
  <c i="55" r="AK47"/>
  <c i="55" r="AK46"/>
  <c i="55" r="AK45"/>
  <c i="55" r="AK44"/>
  <c i="55" r="AK43"/>
  <c i="55" r="AK42"/>
  <c i="55" r="AK41"/>
  <c i="55" r="AK40"/>
  <c i="55" r="AK39"/>
  <c i="55" r="AK38"/>
  <c i="55" r="AK37"/>
  <c i="55" r="AK36"/>
  <c i="55" r="AK35"/>
  <c i="55" r="AK34"/>
  <c i="55" r="AK33"/>
  <c i="55" r="AK32"/>
  <c i="55" r="AK31"/>
  <c i="55" r="AK30"/>
  <c i="55" r="AK29"/>
  <c i="55" r="AK28"/>
  <c i="55" r="AK27"/>
  <c i="55" r="AK26"/>
  <c i="55" r="AK25"/>
  <c i="1" r="BN59"/>
  <c i="1" r="BN58"/>
  <c i="1" r="BN57"/>
  <c i="1" r="BN56"/>
  <c i="1" r="BN55"/>
  <c i="1" r="BN54"/>
  <c i="1" r="BN53"/>
  <c i="1" r="BN52"/>
  <c i="1" r="BN51"/>
  <c i="1" r="BN50"/>
  <c i="1" r="BN49"/>
  <c i="1" r="BN48"/>
  <c i="1" r="BN47"/>
  <c i="1" r="BN46"/>
  <c i="1" r="BN45"/>
  <c i="1" r="BN44"/>
  <c i="1" r="BN43"/>
  <c i="1" r="BN42"/>
  <c i="1" r="BN41"/>
  <c i="1" r="BN31"/>
  <c i="1" r="BN21"/>
  <c i="1" r="BN19"/>
  <c i="1" r="BN20" s="1"/>
  <c i="1" r="BN17"/>
  <c i="1" r="BN18" s="1"/>
  <c i="1" r="BN15"/>
  <c i="1" r="BN13"/>
  <c i="1" l="1" r="BN38"/>
  <c i="1" r="BN61"/>
  <c i="1" r="BN27"/>
  <c i="1" r="BN14"/>
  <c i="1" r="BN16"/>
  <c i="1" r="BN26" s="1"/>
  <c i="1" r="BN22"/>
  <c i="1" r="BN28" s="1"/>
  <c i="1" l="1" r="BN37"/>
  <c i="1" r="BN25"/>
  <c i="1" r="BN33" s="1"/>
  <c i="55" r="AL213"/>
  <c i="55" r="AL212"/>
  <c i="55" r="AL211"/>
  <c i="55" r="AL210"/>
  <c i="55" r="AL209"/>
  <c i="55" r="AL208"/>
  <c i="55" r="AL207"/>
  <c i="55" r="AL206"/>
  <c i="55" r="AL205"/>
  <c i="55" r="AL204"/>
  <c i="55" r="AL203"/>
  <c i="55" r="AL202"/>
  <c i="55" r="AL201"/>
  <c i="55" r="AL200"/>
  <c i="55" r="AL199"/>
  <c i="55" r="AL198"/>
  <c i="55" r="AL197"/>
  <c i="55" r="AL196"/>
  <c i="55" r="AL195"/>
  <c i="55" r="AL194"/>
  <c i="55" r="AL193"/>
  <c i="55" r="AL192"/>
  <c i="55" r="AK191"/>
  <c i="55" r="AL190"/>
  <c i="55" r="AL189"/>
  <c i="55" r="AL188"/>
  <c i="55" r="AL187"/>
  <c i="55" r="AL186"/>
  <c i="55" r="AL185"/>
  <c i="55" r="AL184"/>
  <c i="55" r="AL183"/>
  <c i="55" r="AL182"/>
  <c i="55" r="AL181"/>
  <c i="55" r="AL180"/>
  <c i="55" r="AL179"/>
  <c i="55" r="AL178"/>
  <c i="55" r="AL177"/>
  <c i="55" r="AL176"/>
  <c i="55" r="AL175"/>
  <c i="55" r="AL174"/>
  <c i="55" r="AL173"/>
  <c i="55" r="AL172"/>
  <c i="55" r="AL171"/>
  <c i="55" r="AL170"/>
  <c i="55" r="AL169"/>
  <c i="55" r="AL168"/>
  <c i="55" r="AL167"/>
  <c i="55" r="AL166"/>
  <c i="55" r="AL165"/>
  <c i="55" r="AL164"/>
  <c i="55" r="AL163"/>
  <c i="55" r="AL162"/>
  <c i="55" r="AL161"/>
  <c i="55" r="AL160"/>
  <c i="55" r="AL159"/>
  <c i="55" r="AL158"/>
  <c i="55" r="AL157"/>
  <c i="55" r="AL156"/>
  <c i="55" r="AL155"/>
  <c i="55" r="AL154"/>
  <c i="55" r="AL153"/>
  <c i="55" r="AL152"/>
  <c i="55" r="AL151"/>
  <c i="55" r="AL150"/>
  <c i="55" r="AL149"/>
  <c i="55" r="AL148"/>
  <c i="55" r="AL147"/>
  <c i="55" r="AL146"/>
  <c i="55" r="AL145"/>
  <c i="55" r="AL144"/>
  <c i="55" r="AL143"/>
  <c i="55" r="AL142"/>
  <c i="55" r="AL141"/>
  <c i="55" r="AL140"/>
  <c i="55" r="AL139"/>
  <c i="55" r="AL138"/>
  <c i="55" r="AL137"/>
  <c i="55" r="AL136"/>
  <c i="55" r="AL135"/>
  <c i="55" r="AL134"/>
  <c i="55" r="AL133"/>
  <c i="55" r="AL132"/>
  <c i="55" r="AL131"/>
  <c i="55" r="AL130"/>
  <c i="55" r="AL129"/>
  <c i="55" r="AL128"/>
  <c i="55" r="AL127"/>
  <c i="55" r="AL126"/>
  <c i="55" r="AL125"/>
  <c i="55" r="AL124"/>
  <c i="55" r="AL123"/>
  <c i="55" r="AL122"/>
  <c i="55" r="AL121"/>
  <c i="55" r="AL120"/>
  <c i="55" r="AL119"/>
  <c i="55" r="AL118"/>
  <c i="55" r="AL117"/>
  <c i="55" r="AL116"/>
  <c i="55" r="AL115"/>
  <c i="55" r="AL114"/>
  <c i="55" r="AL113"/>
  <c i="55" r="AL112"/>
  <c i="55" r="AL111"/>
  <c i="55" r="AL110"/>
  <c i="55" r="AL109"/>
  <c i="55" r="AL108"/>
  <c i="55" r="AL107"/>
  <c i="55" r="AL106"/>
  <c i="55" r="AL105"/>
  <c i="55" r="AL104"/>
  <c i="55" r="AL103"/>
  <c i="55" r="AL102"/>
  <c i="55" r="AL101"/>
  <c i="55" r="AL100"/>
  <c i="55" r="AL99"/>
  <c i="55" r="AL98"/>
  <c i="55" r="AL97"/>
  <c i="55" r="AL96"/>
  <c i="55" r="AL95"/>
  <c i="55" r="AL94"/>
  <c i="55" r="AL93"/>
  <c i="55" r="AL92"/>
  <c i="55" r="AL91"/>
  <c i="55" r="AL90"/>
  <c i="55" r="AL89"/>
  <c i="55" r="AL88"/>
  <c i="55" r="AL87"/>
  <c i="55" r="AL86"/>
  <c i="55" r="AL85"/>
  <c i="55" r="AL84"/>
  <c i="55" r="AL83"/>
  <c i="55" r="AL82"/>
  <c i="55" r="AL81"/>
  <c i="55" r="AL80"/>
  <c i="55" r="AL79"/>
  <c i="55" r="AL78"/>
  <c i="55" r="AL77"/>
  <c i="55" r="AL76"/>
  <c i="55" r="AL75"/>
  <c i="55" r="AL74"/>
  <c i="55" r="AL73"/>
  <c i="55" r="AL72"/>
  <c i="55" r="AL71"/>
  <c i="55" r="AL70"/>
  <c i="55" r="AL69"/>
  <c i="55" r="AL68"/>
  <c i="55" r="AL67"/>
  <c i="55" r="AL66"/>
  <c i="55" r="AL65"/>
  <c i="55" r="AL64"/>
  <c i="55" r="AL63"/>
  <c i="55" r="AL62"/>
  <c i="55" r="AL61"/>
  <c i="55" r="AL60"/>
  <c i="55" r="AL59"/>
  <c i="55" r="AL58"/>
  <c i="55" r="AL57"/>
  <c i="55" r="AL56"/>
  <c i="55" r="AL55"/>
  <c i="55" r="AL54"/>
  <c i="55" r="AL53"/>
  <c i="55" r="AL52"/>
  <c i="55" r="AL51"/>
  <c i="55" r="AL50"/>
  <c i="55" r="AL49"/>
  <c i="55" r="AL48"/>
  <c i="55" r="AL47"/>
  <c i="55" r="AL46"/>
  <c i="55" r="AL45"/>
  <c i="55" r="AL44"/>
  <c i="55" r="AL43"/>
  <c i="55" r="AL42"/>
  <c i="55" r="AL41"/>
  <c i="55" r="AL40"/>
  <c i="55" r="AL39"/>
  <c i="55" r="AL38"/>
  <c i="55" r="AL37"/>
  <c i="55" r="AL36"/>
  <c i="55" r="AL35"/>
  <c i="55" r="AL34"/>
  <c i="55" r="AL33"/>
  <c i="55" r="AL32"/>
  <c i="55" r="AL31"/>
  <c i="55" r="AL30"/>
  <c i="55" r="AL29"/>
  <c i="55" r="AL28"/>
  <c i="55" r="AL27"/>
  <c i="55" r="AL26"/>
  <c i="55" r="AL25"/>
  <c i="1" r="BO59"/>
  <c i="1" r="BO58"/>
  <c i="1" r="BO57"/>
  <c i="1" r="BO56"/>
  <c i="1" r="BO55"/>
  <c i="1" r="BO54"/>
  <c i="1" r="BO53"/>
  <c i="1" r="BO52"/>
  <c i="1" r="BO51"/>
  <c i="1" r="BO50"/>
  <c i="1" r="BO49"/>
  <c i="1" r="BO48"/>
  <c i="1" r="BO47"/>
  <c i="1" r="BO46"/>
  <c i="1" r="BO45"/>
  <c i="1" r="BO44"/>
  <c i="1" r="BO43"/>
  <c i="1" r="BO42"/>
  <c i="1" r="BO41"/>
  <c i="1" r="BO31"/>
  <c i="1" r="BO21"/>
  <c i="1" r="BO19"/>
  <c i="1" r="BO20" s="1"/>
  <c i="1" r="BO17"/>
  <c i="1" r="BO18" s="1"/>
  <c i="1" r="BO15"/>
  <c i="1" r="BO13"/>
  <c i="1" l="1" r="BO38"/>
  <c i="1" r="BO61"/>
  <c i="1" r="BO27"/>
  <c i="1" r="BO14"/>
  <c i="1" r="BO16"/>
  <c i="1" r="BO26" s="1"/>
  <c i="1" r="BO22"/>
  <c i="1" r="BO28" s="1"/>
  <c i="1" l="1" r="BO37"/>
  <c i="1" r="BO25"/>
  <c i="1" r="BO33" s="1"/>
  <c i="55" r="AM213"/>
  <c i="55" r="AM212"/>
  <c i="55" r="AM211"/>
  <c i="55" r="AM210"/>
  <c i="55" r="AM209"/>
  <c i="55" r="AM208"/>
  <c i="55" r="AM207"/>
  <c i="55" r="AM206"/>
  <c i="55" r="AM205"/>
  <c i="55" r="AM204"/>
  <c i="55" r="AM203"/>
  <c i="55" r="AM202"/>
  <c i="55" r="AM201"/>
  <c i="55" r="AM200"/>
  <c i="55" r="AM199"/>
  <c i="55" r="AM198"/>
  <c i="55" r="AM197"/>
  <c i="55" r="AM196"/>
  <c i="55" r="AM195"/>
  <c i="55" r="AM194"/>
  <c i="55" r="AM193"/>
  <c i="55" r="AM192"/>
  <c i="55" r="AL191"/>
  <c i="55" r="AM190"/>
  <c i="55" r="AM189"/>
  <c i="55" r="AM188"/>
  <c i="55" r="AM187"/>
  <c i="55" r="AM186"/>
  <c i="55" r="AM185"/>
  <c i="55" r="AM184"/>
  <c i="55" r="AM183"/>
  <c i="55" r="AM182"/>
  <c i="55" r="AM181"/>
  <c i="55" r="AM180"/>
  <c i="55" r="AM179"/>
  <c i="55" r="AM178"/>
  <c i="55" r="AM177"/>
  <c i="55" r="AM176"/>
  <c i="55" r="AM175"/>
  <c i="55" r="AM174"/>
  <c i="55" r="AM173"/>
  <c i="55" r="AM172"/>
  <c i="55" r="AM171"/>
  <c i="55" r="AM170"/>
  <c i="55" r="AM169"/>
  <c i="55" r="AM168"/>
  <c i="55" r="AM167"/>
  <c i="55" r="AM166"/>
  <c i="55" r="AM165"/>
  <c i="55" r="AM164"/>
  <c i="55" r="AM163"/>
  <c i="55" r="AM162"/>
  <c i="55" r="AM161"/>
  <c i="55" r="AM160"/>
  <c i="55" r="AM159"/>
  <c i="55" r="AM158"/>
  <c i="55" r="AM157"/>
  <c i="55" r="AM156"/>
  <c i="55" r="AM155"/>
  <c i="55" r="AM154"/>
  <c i="55" r="AM153"/>
  <c i="55" r="AM152"/>
  <c i="55" r="AM151"/>
  <c i="55" r="AM150"/>
  <c i="55" r="AM149"/>
  <c i="55" r="AM148"/>
  <c i="55" r="AM147"/>
  <c i="55" r="AM146"/>
  <c i="55" r="AM145"/>
  <c i="55" r="AM144"/>
  <c i="55" r="AM143"/>
  <c i="55" r="AM142"/>
  <c i="55" r="AM141"/>
  <c i="55" r="AM140"/>
  <c i="55" r="AM139"/>
  <c i="55" r="AM138"/>
  <c i="55" r="AM137"/>
  <c i="55" r="AM136"/>
  <c i="55" r="AM135"/>
  <c i="55" r="AM134"/>
  <c i="55" r="AM133"/>
  <c i="55" r="AM132"/>
  <c i="55" r="AM131"/>
  <c i="55" r="AM130"/>
  <c i="55" r="AM129"/>
  <c i="55" r="AM128"/>
  <c i="55" r="AM127"/>
  <c i="55" r="AM126"/>
  <c i="55" r="AM125"/>
  <c i="55" r="AM124"/>
  <c i="55" r="AM123"/>
  <c i="55" r="AM122"/>
  <c i="55" r="AM121"/>
  <c i="55" r="AM120"/>
  <c i="55" r="AM119"/>
  <c i="55" r="AM118"/>
  <c i="55" r="AM117"/>
  <c i="55" r="AM116"/>
  <c i="55" r="AM115"/>
  <c i="55" r="AM114"/>
  <c i="55" r="AM113"/>
  <c i="55" r="AM112"/>
  <c i="55" r="AM111"/>
  <c i="55" r="AM110"/>
  <c i="55" r="AM109"/>
  <c i="55" r="AM108"/>
  <c i="55" r="AM107"/>
  <c i="55" r="AM106"/>
  <c i="55" r="AM105"/>
  <c i="55" r="AM104"/>
  <c i="55" r="AM103"/>
  <c i="55" r="AM102"/>
  <c i="55" r="AM101"/>
  <c i="55" r="AM100"/>
  <c i="55" r="AM99"/>
  <c i="55" r="AM98"/>
  <c i="55" r="AM97"/>
  <c i="55" r="AM96"/>
  <c i="55" r="AM95"/>
  <c i="55" r="AM94"/>
  <c i="55" r="AM93"/>
  <c i="55" r="AM92"/>
  <c i="55" r="AM91"/>
  <c i="55" r="AM90"/>
  <c i="55" r="AM89"/>
  <c i="55" r="AM88"/>
  <c i="55" r="AM87"/>
  <c i="55" r="AM86"/>
  <c i="55" r="AM85"/>
  <c i="55" r="AM84"/>
  <c i="55" r="AM83"/>
  <c i="55" r="AM82"/>
  <c i="55" r="AM81"/>
  <c i="55" r="AM80"/>
  <c i="55" r="AM79"/>
  <c i="55" r="AM78"/>
  <c i="55" r="AM77"/>
  <c i="55" r="AM76"/>
  <c i="55" r="AM75"/>
  <c i="55" r="AM74"/>
  <c i="55" r="AM73"/>
  <c i="55" r="AM72"/>
  <c i="55" r="AM71"/>
  <c i="55" r="AM70"/>
  <c i="55" r="AM69"/>
  <c i="55" r="AM68"/>
  <c i="55" r="AM67"/>
  <c i="55" r="AM66"/>
  <c i="55" r="AM65"/>
  <c i="55" r="AM64"/>
  <c i="55" r="AM63"/>
  <c i="55" r="AM62"/>
  <c i="55" r="AM61"/>
  <c i="55" r="AM60"/>
  <c i="55" r="AM59"/>
  <c i="55" r="AM58"/>
  <c i="55" r="AM57"/>
  <c i="55" r="AM56"/>
  <c i="55" r="AM55"/>
  <c i="55" r="AM54"/>
  <c i="55" r="AM53"/>
  <c i="55" r="AM52"/>
  <c i="55" r="AM51"/>
  <c i="55" r="AM50"/>
  <c i="55" r="AM49"/>
  <c i="55" r="AM48"/>
  <c i="55" r="AM47"/>
  <c i="55" r="AM46"/>
  <c i="55" r="AM45"/>
  <c i="55" r="AM44"/>
  <c i="55" r="AM43"/>
  <c i="55" r="AM42"/>
  <c i="55" r="AM41"/>
  <c i="55" r="AM40"/>
  <c i="55" r="AM39"/>
  <c i="55" r="AM38"/>
  <c i="55" r="AM37"/>
  <c i="55" r="AM36"/>
  <c i="55" r="AM35"/>
  <c i="55" r="AM34"/>
  <c i="55" r="AM33"/>
  <c i="55" r="AM32"/>
  <c i="55" r="AM31"/>
  <c i="55" r="AM30"/>
  <c i="55" r="AM29"/>
  <c i="55" r="AM28"/>
  <c i="55" r="AM27"/>
  <c i="55" r="AM26"/>
  <c i="55" r="AM25"/>
  <c i="1" r="BP59"/>
  <c i="1" r="BP58"/>
  <c i="1" r="BP57"/>
  <c i="1" r="BP56"/>
  <c i="1" r="BP55"/>
  <c i="1" r="BP54"/>
  <c i="1" r="BP53"/>
  <c i="1" r="BP52"/>
  <c i="1" r="BP51"/>
  <c i="1" r="BP50"/>
  <c i="1" r="BP49"/>
  <c i="1" r="BP48"/>
  <c i="1" r="BP47"/>
  <c i="1" r="BP46"/>
  <c i="1" r="BP45"/>
  <c i="1" r="BP44"/>
  <c i="1" r="BP43"/>
  <c i="1" r="BP42"/>
  <c i="1" r="BP41"/>
  <c i="1" r="BP31"/>
  <c i="1" r="BP21"/>
  <c i="1" r="BP22" s="1"/>
  <c i="1" r="BP28" s="1"/>
  <c i="1" r="BP19"/>
  <c i="1" r="BP20" s="1"/>
  <c i="1" r="BP17"/>
  <c i="1" r="BP18" s="1"/>
  <c i="1" r="BP13"/>
  <c i="1" l="1" r="BP61"/>
  <c i="1" r="BP27"/>
  <c i="1" r="BP14"/>
  <c i="1" r="BP16"/>
  <c i="1" r="BP26" s="1"/>
  <c i="1" r="BP38"/>
  <c i="1" l="1" r="BP37"/>
  <c i="1" r="BP25"/>
  <c i="1" r="BP33" s="1"/>
  <c i="55" r="AN213"/>
  <c i="55" r="AN212"/>
  <c i="55" r="AN211"/>
  <c i="55" r="AN210"/>
  <c i="55" r="AN209"/>
  <c i="55" r="AN208"/>
  <c i="55" r="AN207"/>
  <c i="55" r="AN206"/>
  <c i="55" r="AN205"/>
  <c i="55" r="AN204"/>
  <c i="55" r="AN203"/>
  <c i="55" r="AN202"/>
  <c i="55" r="AN201"/>
  <c i="55" r="AN200"/>
  <c i="55" r="AN199"/>
  <c i="55" r="AN198"/>
  <c i="55" r="AN197"/>
  <c i="55" r="AN196"/>
  <c i="55" r="AN195"/>
  <c i="55" r="AN194"/>
  <c i="55" r="AN193"/>
  <c i="55" r="AN192"/>
  <c i="55" r="AM191"/>
  <c i="55" r="AN190"/>
  <c i="55" r="AN189"/>
  <c i="55" r="AN188"/>
  <c i="55" r="AN187"/>
  <c i="55" r="AN186"/>
  <c i="55" r="AN185"/>
  <c i="55" r="AN184"/>
  <c i="55" r="AN183"/>
  <c i="55" r="AN182"/>
  <c i="55" r="AN181"/>
  <c i="55" r="AN180"/>
  <c i="55" r="AN179"/>
  <c i="55" r="AN178"/>
  <c i="55" r="AN177"/>
  <c i="55" r="AN176"/>
  <c i="55" r="AN175"/>
  <c i="55" r="AN174"/>
  <c i="55" r="AN173"/>
  <c i="55" r="AN172"/>
  <c i="55" r="AN171"/>
  <c i="55" r="AN170"/>
  <c i="55" r="AN169"/>
  <c i="55" r="AN168"/>
  <c i="55" r="AN167"/>
  <c i="55" r="AN166"/>
  <c i="55" r="AN165"/>
  <c i="55" r="AN164"/>
  <c i="55" r="AN163"/>
  <c i="55" r="AN162"/>
  <c i="55" r="AN161"/>
  <c i="55" r="AN160"/>
  <c i="55" r="AN159"/>
  <c i="55" r="AN158"/>
  <c i="55" r="AN157"/>
  <c i="55" r="AN156"/>
  <c i="55" r="AN155"/>
  <c i="55" r="AN154"/>
  <c i="55" r="AN153"/>
  <c i="55" r="AN152"/>
  <c i="55" r="AN151"/>
  <c i="55" r="AN150"/>
  <c i="55" r="AN149"/>
  <c i="55" r="AN148"/>
  <c i="55" r="AN147"/>
  <c i="55" r="AN146"/>
  <c i="55" r="AN145"/>
  <c i="55" r="AN144"/>
  <c i="55" r="AN143"/>
  <c i="55" r="AN142"/>
  <c i="55" r="AN141"/>
  <c i="55" r="AN140"/>
  <c i="55" r="AN139"/>
  <c i="55" r="AN138"/>
  <c i="55" r="AN137"/>
  <c i="55" r="AN136"/>
  <c i="55" r="AN135"/>
  <c i="55" r="AN134"/>
  <c i="55" r="AN133"/>
  <c i="55" r="AN132"/>
  <c i="55" r="AN131"/>
  <c i="55" r="AN130"/>
  <c i="55" r="AN129"/>
  <c i="55" r="AN128"/>
  <c i="55" r="AN127"/>
  <c i="55" r="AN126"/>
  <c i="55" r="AN125"/>
  <c i="55" r="AN124"/>
  <c i="55" r="AN123"/>
  <c i="55" r="AN122"/>
  <c i="55" r="AN121"/>
  <c i="55" r="AN120"/>
  <c i="55" r="AN119"/>
  <c i="55" r="AN118"/>
  <c i="55" r="AN117"/>
  <c i="55" r="AN116"/>
  <c i="55" r="AN115"/>
  <c i="55" r="AN114"/>
  <c i="55" r="AN113"/>
  <c i="55" r="AN112"/>
  <c i="55" r="AN111"/>
  <c i="55" r="AN110"/>
  <c i="55" r="AN109"/>
  <c i="55" r="AN108"/>
  <c i="55" r="AN107"/>
  <c i="55" r="AN106"/>
  <c i="55" r="AN105"/>
  <c i="55" r="AN104"/>
  <c i="55" r="AN103"/>
  <c i="55" r="AN102"/>
  <c i="55" r="AN101"/>
  <c i="55" r="AN100"/>
  <c i="55" r="AN99"/>
  <c i="55" r="AN98"/>
  <c i="55" r="AN97"/>
  <c i="55" r="AN96"/>
  <c i="55" r="AN95"/>
  <c i="55" r="AN94"/>
  <c i="55" r="AN93"/>
  <c i="55" r="AN92"/>
  <c i="55" r="AN91"/>
  <c i="55" r="AN90"/>
  <c i="55" r="AN89"/>
  <c i="55" r="AN88"/>
  <c i="55" r="AN87"/>
  <c i="55" r="AN86"/>
  <c i="55" r="AN85"/>
  <c i="55" r="AN84"/>
  <c i="55" r="AN83"/>
  <c i="55" r="AN82"/>
  <c i="55" r="AN81"/>
  <c i="55" r="AN80"/>
  <c i="55" r="AN79"/>
  <c i="55" r="AN78"/>
  <c i="55" r="AN77"/>
  <c i="55" r="AN76"/>
  <c i="55" r="AN75"/>
  <c i="55" r="AN74"/>
  <c i="55" r="AN73"/>
  <c i="55" r="AN72"/>
  <c i="55" r="AN71"/>
  <c i="55" r="AN70"/>
  <c i="55" r="AN69"/>
  <c i="55" r="AN68"/>
  <c i="55" r="AN67"/>
  <c i="55" r="AN66"/>
  <c i="55" r="AN65"/>
  <c i="55" r="AN64"/>
  <c i="55" r="AN63"/>
  <c i="55" r="AN62"/>
  <c i="55" r="AN61"/>
  <c i="55" r="AN60"/>
  <c i="55" r="AN59"/>
  <c i="55" r="AN58"/>
  <c i="55" r="AN57"/>
  <c i="55" r="AN56"/>
  <c i="55" r="AN55"/>
  <c i="55" r="AN54"/>
  <c i="55" r="AN53"/>
  <c i="55" r="AN52"/>
  <c i="55" r="AN51"/>
  <c i="55" r="AN50"/>
  <c i="55" r="AN49"/>
  <c i="55" r="AN48"/>
  <c i="55" r="AN47"/>
  <c i="55" r="AN46"/>
  <c i="55" r="AN45"/>
  <c i="55" r="AN44"/>
  <c i="55" r="AN43"/>
  <c i="55" r="AN42"/>
  <c i="55" r="AN41"/>
  <c i="55" r="AN40"/>
  <c i="55" r="AN39"/>
  <c i="55" r="AN38"/>
  <c i="55" r="AN37"/>
  <c i="55" r="AN36"/>
  <c i="55" r="AN35"/>
  <c i="55" r="AN34"/>
  <c i="55" r="AN33"/>
  <c i="55" r="AN32"/>
  <c i="55" r="AN31"/>
  <c i="55" r="AN30"/>
  <c i="55" r="AN29"/>
  <c i="55" r="AN28"/>
  <c i="55" r="AN27"/>
  <c i="55" r="AN26"/>
  <c i="55" r="AN25"/>
  <c i="1" r="BQ59"/>
  <c i="1" r="BQ58"/>
  <c i="1" r="BQ57"/>
  <c i="1" r="BQ56"/>
  <c i="1" r="BQ55"/>
  <c i="1" r="BQ54"/>
  <c i="1" r="BQ53"/>
  <c i="1" r="BQ52"/>
  <c i="1" r="BQ51"/>
  <c i="1" r="BQ50"/>
  <c i="1" r="BQ49"/>
  <c i="1" r="BQ48"/>
  <c i="1" r="BQ47"/>
  <c i="1" r="BQ46"/>
  <c i="1" r="BQ45"/>
  <c i="1" r="BQ44"/>
  <c i="1" r="BQ43"/>
  <c i="1" r="BQ42"/>
  <c i="1" r="BQ41"/>
  <c i="1" r="BQ31"/>
  <c i="1" r="BQ21"/>
  <c i="1" r="BQ19"/>
  <c i="1" r="BQ20" s="1"/>
  <c i="1" r="BQ17"/>
  <c i="1" r="BQ18" s="1"/>
  <c i="1" r="BQ15"/>
  <c i="1" r="BQ13"/>
  <c i="1" l="1" r="BQ38"/>
  <c i="1" r="BQ61"/>
  <c i="1" r="BQ27"/>
  <c i="1" r="BQ14"/>
  <c i="1" r="BQ16"/>
  <c i="1" r="BQ26" s="1"/>
  <c i="1" r="BQ22"/>
  <c i="1" r="BQ28" s="1"/>
  <c i="1" l="1" r="BQ37"/>
  <c i="1" r="BQ25"/>
  <c i="1" r="BQ33" s="1"/>
  <c i="55" r="AO213"/>
  <c i="55" r="AO212"/>
  <c i="55" r="AO211"/>
  <c i="55" r="AO210"/>
  <c i="55" r="AO209"/>
  <c i="55" r="AO208"/>
  <c i="55" r="AO207"/>
  <c i="55" r="AO206"/>
  <c i="55" r="AO205"/>
  <c i="55" r="AO204"/>
  <c i="55" r="AO203"/>
  <c i="55" r="AO202"/>
  <c i="55" r="AO201"/>
  <c i="55" r="AO200"/>
  <c i="55" r="AO199"/>
  <c i="55" r="AO198"/>
  <c i="55" r="AO197"/>
  <c i="55" r="AO196"/>
  <c i="55" r="AO195"/>
  <c i="55" r="AO194"/>
  <c i="55" r="AO193"/>
  <c i="55" r="AO192"/>
  <c i="55" r="AN191"/>
  <c i="55" r="AO190"/>
  <c i="55" r="AO189"/>
  <c i="55" r="AO188"/>
  <c i="55" r="AO187"/>
  <c i="55" r="AO186"/>
  <c i="55" r="AO185"/>
  <c i="55" r="AO184"/>
  <c i="55" r="AO183"/>
  <c i="55" r="AO182"/>
  <c i="55" r="AO181"/>
  <c i="55" r="AO180"/>
  <c i="55" r="AO179"/>
  <c i="55" r="AO178"/>
  <c i="55" r="AO177"/>
  <c i="55" r="AO176"/>
  <c i="55" r="AO175"/>
  <c i="55" r="AO174"/>
  <c i="55" r="AO173"/>
  <c i="55" r="AO172"/>
  <c i="55" r="AO171"/>
  <c i="55" r="AO170"/>
  <c i="55" r="AO169"/>
  <c i="55" r="AO168"/>
  <c i="55" r="AO167"/>
  <c i="55" r="AO166"/>
  <c i="55" r="AO165"/>
  <c i="55" r="AO164"/>
  <c i="55" r="AO163"/>
  <c i="55" r="AO162"/>
  <c i="55" r="AO161"/>
  <c i="55" r="AO160"/>
  <c i="55" r="AO159"/>
  <c i="55" r="AO158"/>
  <c i="55" r="AO157"/>
  <c i="55" r="AO156"/>
  <c i="55" r="AO155"/>
  <c i="55" r="AO154"/>
  <c i="55" r="AO153"/>
  <c i="55" r="AO152"/>
  <c i="55" r="AO151"/>
  <c i="55" r="AO150"/>
  <c i="55" r="AO149"/>
  <c i="55" r="AO148"/>
  <c i="55" r="AO147"/>
  <c i="55" r="AO146"/>
  <c i="55" r="AO145"/>
  <c i="55" r="AO144"/>
  <c i="55" r="AO143"/>
  <c i="55" r="AO142"/>
  <c i="55" r="AO141"/>
  <c i="55" r="AO140"/>
  <c i="55" r="AO139"/>
  <c i="55" r="AO138"/>
  <c i="55" r="AO137"/>
  <c i="55" r="AO136"/>
  <c i="55" r="AO135"/>
  <c i="55" r="AO134"/>
  <c i="55" r="AO133"/>
  <c i="55" r="AO132"/>
  <c i="55" r="AO131"/>
  <c i="55" r="AO130"/>
  <c i="55" r="AO129"/>
  <c i="55" r="AO128"/>
  <c i="55" r="AO127"/>
  <c i="55" r="AO126"/>
  <c i="55" r="AO125"/>
  <c i="55" r="AO124"/>
  <c i="55" r="AO123"/>
  <c i="55" r="AO122"/>
  <c i="55" r="AO121"/>
  <c i="55" r="AO120"/>
  <c i="55" r="AO119"/>
  <c i="55" r="AO118"/>
  <c i="55" r="AO117"/>
  <c i="55" r="AO116"/>
  <c i="55" r="AO115"/>
  <c i="55" r="AO114"/>
  <c i="55" r="AO113"/>
  <c i="55" r="AO112"/>
  <c i="55" r="AO111"/>
  <c i="55" r="AO110"/>
  <c i="55" r="AO109"/>
  <c i="55" r="AO108"/>
  <c i="55" r="AO107"/>
  <c i="55" r="AO106"/>
  <c i="55" r="AO105"/>
  <c i="55" r="AO104"/>
  <c i="55" r="AO103"/>
  <c i="55" r="AO102"/>
  <c i="55" r="AO101"/>
  <c i="55" r="AO100"/>
  <c i="55" r="AO99"/>
  <c i="55" r="AO98"/>
  <c i="55" r="AO97"/>
  <c i="55" r="AO96"/>
  <c i="55" r="AO95"/>
  <c i="55" r="AO94"/>
  <c i="55" r="AO93"/>
  <c i="55" r="AO92"/>
  <c i="55" r="AO91"/>
  <c i="55" r="AO90"/>
  <c i="55" r="AO89"/>
  <c i="55" r="AO88"/>
  <c i="55" r="AO87"/>
  <c i="55" r="AO86"/>
  <c i="55" r="AO85"/>
  <c i="55" r="AO84"/>
  <c i="55" r="AO83"/>
  <c i="55" r="AO82"/>
  <c i="55" r="AO81"/>
  <c i="55" r="AO80"/>
  <c i="55" r="AO79"/>
  <c i="55" r="AO78"/>
  <c i="55" r="AO77"/>
  <c i="55" r="AO76"/>
  <c i="55" r="AO75"/>
  <c i="55" r="AO74"/>
  <c i="55" r="AO73"/>
  <c i="55" r="AO72"/>
  <c i="55" r="AO71"/>
  <c i="55" r="AO70"/>
  <c i="55" r="AO69"/>
  <c i="55" r="AO68"/>
  <c i="55" r="AO67"/>
  <c i="55" r="AO66"/>
  <c i="55" r="AO65"/>
  <c i="55" r="AO64"/>
  <c i="55" r="AO63"/>
  <c i="55" r="AO62"/>
  <c i="55" r="AO61"/>
  <c i="55" r="AO60"/>
  <c i="55" r="AO59"/>
  <c i="55" r="AO58"/>
  <c i="55" r="AO57"/>
  <c i="55" r="AO56"/>
  <c i="55" r="AO55"/>
  <c i="55" r="AO54"/>
  <c i="55" r="AO53"/>
  <c i="55" r="AO52"/>
  <c i="55" r="AO51"/>
  <c i="55" r="AO50"/>
  <c i="55" r="AO49"/>
  <c i="55" r="AO48"/>
  <c i="55" r="AO47"/>
  <c i="55" r="AO46"/>
  <c i="55" r="AO45"/>
  <c i="55" r="AO44"/>
  <c i="55" r="AO43"/>
  <c i="55" r="AO42"/>
  <c i="55" r="AO41"/>
  <c i="55" r="AO40"/>
  <c i="55" r="AO39"/>
  <c i="55" r="AO38"/>
  <c i="55" r="AO37"/>
  <c i="55" r="AO36"/>
  <c i="55" r="AO35"/>
  <c i="55" r="AO34"/>
  <c i="55" r="AO33"/>
  <c i="55" r="AO32"/>
  <c i="55" r="AO31"/>
  <c i="55" r="AO30"/>
  <c i="55" r="AO29"/>
  <c i="55" r="AO28"/>
  <c i="55" r="AO27"/>
  <c i="55" r="AO26"/>
  <c i="55" r="AO25"/>
  <c i="1" r="BR59"/>
  <c i="1" r="BR58"/>
  <c i="1" r="BR57"/>
  <c i="1" r="BR56"/>
  <c i="1" r="BR55"/>
  <c i="1" r="BR54"/>
  <c i="1" r="BR53"/>
  <c i="1" r="BR52"/>
  <c i="1" r="BR51"/>
  <c i="1" r="BR50"/>
  <c i="1" r="BR49"/>
  <c i="1" r="BR48"/>
  <c i="1" r="BR47"/>
  <c i="1" r="BR46"/>
  <c i="1" r="BR45"/>
  <c i="1" r="BR44"/>
  <c i="1" r="BR43"/>
  <c i="1" r="BR42"/>
  <c i="1" r="BR41"/>
  <c i="1" r="BR31"/>
  <c i="1" r="BR21"/>
  <c i="1" r="BR19"/>
  <c i="1" r="BR17"/>
  <c i="1" r="BR18" s="1"/>
  <c i="1" r="BR15"/>
  <c i="1" r="BR13"/>
  <c i="1" l="1" r="BR61"/>
  <c i="1" r="BR14"/>
  <c i="1" r="BR16"/>
  <c i="1" r="BR26" s="1"/>
  <c i="1" r="BR20"/>
  <c i="1" r="BR27" s="1"/>
  <c i="1" r="BR22"/>
  <c i="1" r="BR28" s="1"/>
  <c i="1" r="BR38"/>
  <c i="1" l="1" r="BR37"/>
  <c i="1" r="BR25"/>
  <c i="1" r="BR33" s="1"/>
  <c i="55" r="AP213"/>
  <c i="55" r="AP212"/>
  <c i="55" r="AP211"/>
  <c i="55" r="AP210"/>
  <c i="55" r="AP209"/>
  <c i="55" r="AP208"/>
  <c i="55" r="AP207"/>
  <c i="55" r="AP206"/>
  <c i="55" r="AP205"/>
  <c i="55" r="AP204"/>
  <c i="55" r="AP203"/>
  <c i="55" r="AP202"/>
  <c i="55" r="AP201"/>
  <c i="55" r="AP200"/>
  <c i="55" r="AP199"/>
  <c i="55" r="AP198"/>
  <c i="55" r="AP197"/>
  <c i="55" r="AP196"/>
  <c i="55" r="AP195"/>
  <c i="55" r="AP194"/>
  <c i="55" r="AP193"/>
  <c i="55" r="AP192"/>
  <c i="55" r="AO191"/>
  <c i="55" r="AP190"/>
  <c i="55" r="AP189"/>
  <c i="55" r="AP188"/>
  <c i="55" r="AP187"/>
  <c i="55" r="AP186"/>
  <c i="55" r="AP185"/>
  <c i="55" r="AP184"/>
  <c i="55" r="AP183"/>
  <c i="55" r="AP182"/>
  <c i="55" r="AP181"/>
  <c i="55" r="AP180"/>
  <c i="55" r="AP179"/>
  <c i="55" r="AP178"/>
  <c i="55" r="AP177"/>
  <c i="55" r="AP176"/>
  <c i="55" r="AP175"/>
  <c i="55" r="AP174"/>
  <c i="55" r="AP173"/>
  <c i="55" r="AP172"/>
  <c i="55" r="AP171"/>
  <c i="55" r="AP170"/>
  <c i="55" r="AP169"/>
  <c i="55" r="AP168"/>
  <c i="55" r="AP167"/>
  <c i="55" r="AP166"/>
  <c i="55" r="AP165"/>
  <c i="55" r="AP164"/>
  <c i="55" r="AP163"/>
  <c i="55" r="AP162"/>
  <c i="55" r="AP161"/>
  <c i="55" r="AP160"/>
  <c i="55" r="AP159"/>
  <c i="55" r="AP158"/>
  <c i="55" r="AP157"/>
  <c i="55" r="AP156"/>
  <c i="55" r="AP155"/>
  <c i="55" r="AP154"/>
  <c i="55" r="AP153"/>
  <c i="55" r="AP152"/>
  <c i="55" r="AP151"/>
  <c i="55" r="AP150"/>
  <c i="55" r="AP149"/>
  <c i="55" r="AP148"/>
  <c i="55" r="AP147"/>
  <c i="55" r="AP146"/>
  <c i="55" r="AP145"/>
  <c i="55" r="AP144"/>
  <c i="55" r="AP143"/>
  <c i="55" r="AP142"/>
  <c i="55" r="AP141"/>
  <c i="55" r="AP140"/>
  <c i="55" r="AP139"/>
  <c i="55" r="AP138"/>
  <c i="55" r="AP137"/>
  <c i="55" r="AP136"/>
  <c i="55" r="AP135"/>
  <c i="55" r="AP134"/>
  <c i="55" r="AP133"/>
  <c i="55" r="AP132"/>
  <c i="55" r="AP131"/>
  <c i="55" r="AP130"/>
  <c i="55" r="AP129"/>
  <c i="55" r="AP128"/>
  <c i="55" r="AP127"/>
  <c i="55" r="AP126"/>
  <c i="55" r="AP125"/>
  <c i="55" r="AP124"/>
  <c i="55" r="AP123"/>
  <c i="55" r="AP122"/>
  <c i="55" r="AP121"/>
  <c i="55" r="AP120"/>
  <c i="55" r="AP119"/>
  <c i="55" r="AP118"/>
  <c i="55" r="AP117"/>
  <c i="55" r="AP116"/>
  <c i="55" r="AP115"/>
  <c i="55" r="AP114"/>
  <c i="55" r="AP113"/>
  <c i="55" r="AP112"/>
  <c i="55" r="AP111"/>
  <c i="55" r="AP110"/>
  <c i="55" r="AP109"/>
  <c i="55" r="AP108"/>
  <c i="55" r="AP107"/>
  <c i="55" r="AP106"/>
  <c i="55" r="AP105"/>
  <c i="55" r="AP104"/>
  <c i="55" r="AP103"/>
  <c i="55" r="AP102"/>
  <c i="55" r="AP101"/>
  <c i="55" r="AP100"/>
  <c i="55" r="AP99"/>
  <c i="55" r="AP98"/>
  <c i="55" r="AP97"/>
  <c i="55" r="AP96"/>
  <c i="55" r="AP95"/>
  <c i="55" r="AP94"/>
  <c i="55" r="AP93"/>
  <c i="55" r="AP92"/>
  <c i="55" r="AP91"/>
  <c i="55" r="AP90"/>
  <c i="55" r="AP89"/>
  <c i="55" r="AP88"/>
  <c i="55" r="AP87"/>
  <c i="55" r="AP86"/>
  <c i="55" r="AP85"/>
  <c i="55" r="AP84"/>
  <c i="55" r="AP83"/>
  <c i="55" r="AP82"/>
  <c i="55" r="AP81"/>
  <c i="55" r="AP80"/>
  <c i="55" r="AP79"/>
  <c i="55" r="AP78"/>
  <c i="55" r="AP77"/>
  <c i="55" r="AP76"/>
  <c i="55" r="AP75"/>
  <c i="55" r="AP74"/>
  <c i="55" r="AP73"/>
  <c i="55" r="AP72"/>
  <c i="55" r="AP71"/>
  <c i="55" r="AP70"/>
  <c i="55" r="AP69"/>
  <c i="55" r="AP68"/>
  <c i="55" r="AP67"/>
  <c i="55" r="AP66"/>
  <c i="55" r="AP65"/>
  <c i="55" r="AP64"/>
  <c i="55" r="AP63"/>
  <c i="55" r="AP62"/>
  <c i="55" r="AP61"/>
  <c i="55" r="AP60"/>
  <c i="55" r="AP59"/>
  <c i="55" r="AP58"/>
  <c i="55" r="AP57"/>
  <c i="55" r="AP56"/>
  <c i="55" r="AP55"/>
  <c i="55" r="AP54"/>
  <c i="55" r="AP53"/>
  <c i="55" r="AP52"/>
  <c i="55" r="AP51"/>
  <c i="55" r="AP50"/>
  <c i="55" r="AP49"/>
  <c i="55" r="AP48"/>
  <c i="55" r="AP47"/>
  <c i="55" r="AP46"/>
  <c i="55" r="AP45"/>
  <c i="55" r="AP44"/>
  <c i="55" r="AP43"/>
  <c i="55" r="AP42"/>
  <c i="55" r="AP41"/>
  <c i="55" r="AP40"/>
  <c i="55" r="AP39"/>
  <c i="55" r="AP38"/>
  <c i="55" r="AP37"/>
  <c i="55" r="AP36"/>
  <c i="55" r="AP35"/>
  <c i="55" r="AP34"/>
  <c i="55" r="AP33"/>
  <c i="55" r="AP32"/>
  <c i="55" r="AP31"/>
  <c i="55" r="AP30"/>
  <c i="55" r="AP29"/>
  <c i="55" r="AP28"/>
  <c i="55" r="AP27"/>
  <c i="55" r="AP26"/>
  <c i="55" r="AP25"/>
  <c i="1" r="BS59"/>
  <c i="1" r="BS58"/>
  <c i="1" r="BS57"/>
  <c i="1" r="BS56"/>
  <c i="1" r="BS55"/>
  <c i="1" r="BS54"/>
  <c i="1" r="BS53"/>
  <c i="1" r="BS52"/>
  <c i="1" r="BS51"/>
  <c i="1" r="BS50"/>
  <c i="1" r="BS49"/>
  <c i="1" r="BS48"/>
  <c i="1" r="BS47"/>
  <c i="1" r="BS46"/>
  <c i="1" r="BS45"/>
  <c i="1" r="BS44"/>
  <c i="1" r="BS43"/>
  <c i="1" r="BS42"/>
  <c i="1" r="BS41"/>
  <c i="1" r="BS31"/>
  <c i="1" r="BS21"/>
  <c i="1" r="BS19"/>
  <c i="1" r="BS17"/>
  <c i="1" r="BS18" s="1"/>
  <c i="1" r="BS15"/>
  <c i="1" r="BS13"/>
  <c i="1" l="1" r="BS61"/>
  <c i="1" r="BS14"/>
  <c i="1" r="BS16"/>
  <c i="1" r="BS26" s="1"/>
  <c i="1" r="BS20"/>
  <c i="1" r="BS27" s="1"/>
  <c i="1" r="BS22"/>
  <c i="1" r="BS28" s="1"/>
  <c i="1" r="BS38"/>
  <c i="1" l="1" r="BS37"/>
  <c i="1" r="BS25"/>
  <c i="1" r="BS33" s="1"/>
  <c i="55" r="AQ213"/>
  <c i="55" r="AQ212"/>
  <c i="55" r="AQ211"/>
  <c i="55" r="AQ210"/>
  <c i="55" r="AQ209"/>
  <c i="55" r="AQ208"/>
  <c i="55" r="AQ207"/>
  <c i="55" r="AQ206"/>
  <c i="55" r="AQ205"/>
  <c i="55" r="AQ204"/>
  <c i="55" r="AQ203"/>
  <c i="55" r="AQ202"/>
  <c i="55" r="AQ201"/>
  <c i="55" r="AQ200"/>
  <c i="55" r="AQ199"/>
  <c i="55" r="AQ198"/>
  <c i="55" r="AQ197"/>
  <c i="55" r="AQ196"/>
  <c i="55" r="AQ195"/>
  <c i="55" r="AQ194"/>
  <c i="55" r="AQ193"/>
  <c i="55" r="AQ192"/>
  <c i="55" r="AP191"/>
  <c i="55" r="AQ190"/>
  <c i="55" r="AQ189"/>
  <c i="55" r="AQ188"/>
  <c i="55" r="AQ187"/>
  <c i="55" r="AQ186"/>
  <c i="55" r="AQ185"/>
  <c i="55" r="AQ184"/>
  <c i="55" r="AQ183"/>
  <c i="55" r="AQ182"/>
  <c i="55" r="AQ181"/>
  <c i="55" r="AQ180"/>
  <c i="55" r="AQ179"/>
  <c i="55" r="AQ178"/>
  <c i="55" r="AQ177"/>
  <c i="55" r="AQ176"/>
  <c i="55" r="AQ175"/>
  <c i="55" r="AQ174"/>
  <c i="55" r="AQ173"/>
  <c i="55" r="AQ172"/>
  <c i="55" r="AQ171"/>
  <c i="55" r="AQ170"/>
  <c i="55" r="AQ169"/>
  <c i="55" r="AQ168"/>
  <c i="55" r="AQ167"/>
  <c i="55" r="AQ166"/>
  <c i="55" r="AQ165"/>
  <c i="55" r="AQ164"/>
  <c i="55" r="AQ163"/>
  <c i="55" r="AQ162"/>
  <c i="55" r="AQ161"/>
  <c i="55" r="AQ160"/>
  <c i="55" r="AQ159"/>
  <c i="55" r="AQ158"/>
  <c i="55" r="AQ157"/>
  <c i="55" r="AQ156"/>
  <c i="55" r="AQ155"/>
  <c i="55" r="AQ154"/>
  <c i="55" r="AQ153"/>
  <c i="55" r="AQ152"/>
  <c i="55" r="AQ151"/>
  <c i="55" r="AQ150"/>
  <c i="55" r="AQ149"/>
  <c i="55" r="AQ148"/>
  <c i="55" r="AQ147"/>
  <c i="55" r="AQ146"/>
  <c i="55" r="AQ145"/>
  <c i="55" r="AQ144"/>
  <c i="55" r="AQ143"/>
  <c i="55" r="AQ142"/>
  <c i="55" r="AQ141"/>
  <c i="55" r="AQ140"/>
  <c i="55" r="AQ139"/>
  <c i="55" r="AQ138"/>
  <c i="55" r="AQ137"/>
  <c i="55" r="AQ136"/>
  <c i="55" r="AQ135"/>
  <c i="55" r="AQ134"/>
  <c i="55" r="AQ133"/>
  <c i="55" r="AQ132"/>
  <c i="55" r="AQ131"/>
  <c i="55" r="AQ130"/>
  <c i="55" r="AQ129"/>
  <c i="55" r="AQ128"/>
  <c i="55" r="AQ127"/>
  <c i="55" r="AQ126"/>
  <c i="55" r="AQ125"/>
  <c i="55" r="AQ124"/>
  <c i="55" r="AQ123"/>
  <c i="55" r="AQ122"/>
  <c i="55" r="AQ121"/>
  <c i="55" r="AQ120"/>
  <c i="55" r="AQ119"/>
  <c i="55" r="AQ118"/>
  <c i="55" r="AQ117"/>
  <c i="55" r="AQ116"/>
  <c i="55" r="AQ115"/>
  <c i="55" r="AQ114"/>
  <c i="55" r="AQ113"/>
  <c i="55" r="AQ112"/>
  <c i="55" r="AQ111"/>
  <c i="55" r="AQ110"/>
  <c i="55" r="AQ109"/>
  <c i="55" r="AQ108"/>
  <c i="55" r="AQ107"/>
  <c i="55" r="AQ106"/>
  <c i="55" r="AQ105"/>
  <c i="55" r="AQ104"/>
  <c i="55" r="AQ103"/>
  <c i="55" r="AQ102"/>
  <c i="55" r="AQ101"/>
  <c i="55" r="AQ100"/>
  <c i="55" r="AQ99"/>
  <c i="55" r="AQ98"/>
  <c i="55" r="AQ97"/>
  <c i="55" r="AQ96"/>
  <c i="55" r="AQ95"/>
  <c i="55" r="AQ94"/>
  <c i="55" r="AQ93"/>
  <c i="55" r="AQ92"/>
  <c i="55" r="AQ91"/>
  <c i="55" r="AQ90"/>
  <c i="55" r="AQ89"/>
  <c i="55" r="AQ88"/>
  <c i="55" r="AQ87"/>
  <c i="55" r="AQ86"/>
  <c i="55" r="AQ85"/>
  <c i="55" r="AQ84"/>
  <c i="55" r="AQ83"/>
  <c i="55" r="AQ82"/>
  <c i="55" r="AQ81"/>
  <c i="55" r="AQ80"/>
  <c i="55" r="AQ79"/>
  <c i="55" r="AQ78"/>
  <c i="55" r="AQ77"/>
  <c i="55" r="AQ76"/>
  <c i="55" r="AQ75"/>
  <c i="55" r="AQ74"/>
  <c i="55" r="AQ73"/>
  <c i="55" r="AQ72"/>
  <c i="55" r="AQ71"/>
  <c i="55" r="AQ70"/>
  <c i="55" r="AQ69"/>
  <c i="55" r="AQ68"/>
  <c i="55" r="AQ67"/>
  <c i="55" r="AQ66"/>
  <c i="55" r="AQ65"/>
  <c i="55" r="AQ64"/>
  <c i="55" r="AQ63"/>
  <c i="55" r="AQ62"/>
  <c i="55" r="AQ61"/>
  <c i="55" r="AQ60"/>
  <c i="55" r="AQ59"/>
  <c i="55" r="AQ58"/>
  <c i="55" r="AQ57"/>
  <c i="55" r="AQ56"/>
  <c i="55" r="AQ55"/>
  <c i="55" r="AQ54"/>
  <c i="55" r="AQ53"/>
  <c i="55" r="AQ52"/>
  <c i="55" r="AQ51"/>
  <c i="55" r="AQ50"/>
  <c i="55" r="AQ49"/>
  <c i="55" r="AQ48"/>
  <c i="55" r="AQ47"/>
  <c i="55" r="AQ46"/>
  <c i="55" r="AQ45"/>
  <c i="55" r="AQ44"/>
  <c i="55" r="AQ43"/>
  <c i="55" r="AQ42"/>
  <c i="55" r="AQ41"/>
  <c i="55" r="AQ40"/>
  <c i="55" r="AQ39"/>
  <c i="55" r="AQ38"/>
  <c i="55" r="AQ37"/>
  <c i="55" r="AQ36"/>
  <c i="55" r="AQ35"/>
  <c i="55" r="AQ34"/>
  <c i="55" r="AQ33"/>
  <c i="55" r="AQ32"/>
  <c i="55" r="AQ31"/>
  <c i="55" r="AQ30"/>
  <c i="55" r="AQ29"/>
  <c i="55" r="AQ28"/>
  <c i="55" r="AQ27"/>
  <c i="55" r="AQ26"/>
  <c i="55" r="AQ25"/>
  <c i="1" r="BT59"/>
  <c i="1" r="BT58"/>
  <c i="1" r="BT57"/>
  <c i="1" r="BT56"/>
  <c i="1" r="BT55"/>
  <c i="1" r="BT54"/>
  <c i="1" r="BT53"/>
  <c i="1" r="BT52"/>
  <c i="1" r="BT51"/>
  <c i="1" r="BT50"/>
  <c i="1" r="BT49"/>
  <c i="1" r="BT48"/>
  <c i="1" r="BT47"/>
  <c i="1" r="BT46"/>
  <c i="1" r="BT45"/>
  <c i="1" r="BT44"/>
  <c i="1" r="BT43"/>
  <c i="1" r="BT42"/>
  <c i="1" r="BT41"/>
  <c i="1" r="BT31"/>
  <c i="1" r="BT21"/>
  <c i="1" r="BT22" s="1"/>
  <c i="1" r="BT28" s="1"/>
  <c i="1" r="BT19"/>
  <c i="1" r="BT20" s="1"/>
  <c i="1" r="BT17"/>
  <c i="1" r="BT18" s="1"/>
  <c i="1" r="BT15"/>
  <c i="1" r="BT13"/>
  <c i="1" l="1" r="BT61"/>
  <c i="1" r="BT27"/>
  <c i="1" r="BT14"/>
  <c i="1" r="BT16"/>
  <c i="1" r="BT26" s="1"/>
  <c i="1" r="BT38"/>
  <c i="1" l="1" r="BT37"/>
  <c i="1" r="BT25"/>
  <c i="1" r="BT33" s="1"/>
  <c i="55" r="AR213"/>
  <c i="55" r="AR212"/>
  <c i="55" r="AR211"/>
  <c i="55" r="AR210"/>
  <c i="55" r="AR209"/>
  <c i="55" r="AR208"/>
  <c i="55" r="AR207"/>
  <c i="55" r="AR206"/>
  <c i="55" r="AR205"/>
  <c i="55" r="AR204"/>
  <c i="55" r="AR203"/>
  <c i="55" r="AR202"/>
  <c i="55" r="AR201"/>
  <c i="55" r="AR200"/>
  <c i="55" r="AR199"/>
  <c i="55" r="AR198"/>
  <c i="55" r="AR197"/>
  <c i="55" r="AR196"/>
  <c i="55" r="AR195"/>
  <c i="55" r="AR194"/>
  <c i="55" r="AR193"/>
  <c i="55" r="AR192"/>
  <c i="55" r="AQ191"/>
  <c i="55" r="AR190"/>
  <c i="55" r="AR189"/>
  <c i="55" r="AR188"/>
  <c i="55" r="AR187"/>
  <c i="55" r="AR186"/>
  <c i="55" r="AR185"/>
  <c i="55" r="AR184"/>
  <c i="55" r="AR183"/>
  <c i="55" r="AR182"/>
  <c i="55" r="AR181"/>
  <c i="55" r="AR180"/>
  <c i="55" r="AR179"/>
  <c i="55" r="AR178"/>
  <c i="55" r="AR177"/>
  <c i="55" r="AR176"/>
  <c i="55" r="AR175"/>
  <c i="55" r="AR174"/>
  <c i="55" r="AR173"/>
  <c i="55" r="AR172"/>
  <c i="55" r="AR171"/>
  <c i="55" r="AR170"/>
  <c i="55" r="AR169"/>
  <c i="55" r="AR168"/>
  <c i="55" r="AR167"/>
  <c i="55" r="AR166"/>
  <c i="55" r="AR165"/>
  <c i="55" r="AR164"/>
  <c i="55" r="AR163"/>
  <c i="55" r="AR162"/>
  <c i="55" r="AR161"/>
  <c i="55" r="AR160"/>
  <c i="55" r="AR159"/>
  <c i="55" r="AR158"/>
  <c i="55" r="AR157"/>
  <c i="55" r="AR156"/>
  <c i="55" r="AR155"/>
  <c i="55" r="AR154"/>
  <c i="55" r="AR153"/>
  <c i="55" r="AR152"/>
  <c i="55" r="AR151"/>
  <c i="55" r="AR150"/>
  <c i="55" r="AR149"/>
  <c i="55" r="AR148"/>
  <c i="55" r="AR147"/>
  <c i="55" r="AR146"/>
  <c i="55" r="AR145"/>
  <c i="55" r="AR144"/>
  <c i="55" r="AR143"/>
  <c i="55" r="AR142"/>
  <c i="55" r="AR141"/>
  <c i="55" r="AR140"/>
  <c i="55" r="AR139"/>
  <c i="55" r="AR138"/>
  <c i="55" r="AR137"/>
  <c i="55" r="AR136"/>
  <c i="55" r="AR135"/>
  <c i="55" r="AR134"/>
  <c i="55" r="AR133"/>
  <c i="55" r="AR132"/>
  <c i="55" r="AR131"/>
  <c i="55" r="AR130"/>
  <c i="55" r="AR129"/>
  <c i="55" r="AR128"/>
  <c i="55" r="AR127"/>
  <c i="55" r="AR126"/>
  <c i="55" r="AR125"/>
  <c i="55" r="AR124"/>
  <c i="55" r="AR123"/>
  <c i="55" r="AR122"/>
  <c i="55" r="AR121"/>
  <c i="55" r="AR120"/>
  <c i="55" r="AR119"/>
  <c i="55" r="AR118"/>
  <c i="55" r="AR117"/>
  <c i="55" r="AR116"/>
  <c i="55" r="AR115"/>
  <c i="55" r="AR114"/>
  <c i="55" r="AR113"/>
  <c i="55" r="AR112"/>
  <c i="55" r="AR111"/>
  <c i="55" r="AR110"/>
  <c i="55" r="AR109"/>
  <c i="55" r="AR108"/>
  <c i="55" r="AR107"/>
  <c i="55" r="AR106"/>
  <c i="55" r="AR105"/>
  <c i="55" r="AR104"/>
  <c i="55" r="AR103"/>
  <c i="55" r="AR102"/>
  <c i="55" r="AR101"/>
  <c i="55" r="AR100"/>
  <c i="55" r="AR99"/>
  <c i="55" r="AR98"/>
  <c i="55" r="AR97"/>
  <c i="55" r="AR96"/>
  <c i="55" r="AR95"/>
  <c i="55" r="AR94"/>
  <c i="55" r="AR93"/>
  <c i="55" r="AR92"/>
  <c i="55" r="AR91"/>
  <c i="55" r="AR90"/>
  <c i="55" r="AR89"/>
  <c i="55" r="AR88"/>
  <c i="55" r="AR87"/>
  <c i="55" r="AR86"/>
  <c i="55" r="AR85"/>
  <c i="55" r="AR84"/>
  <c i="55" r="AR83"/>
  <c i="55" r="AR82"/>
  <c i="55" r="AR81"/>
  <c i="55" r="AR80"/>
  <c i="55" r="AR79"/>
  <c i="55" r="AR78"/>
  <c i="55" r="AR77"/>
  <c i="55" r="AR76"/>
  <c i="55" r="AR75"/>
  <c i="55" r="AR74"/>
  <c i="55" r="AR73"/>
  <c i="55" r="AR72"/>
  <c i="55" r="AR71"/>
  <c i="55" r="AR70"/>
  <c i="55" r="AR69"/>
  <c i="55" r="AR68"/>
  <c i="55" r="AR67"/>
  <c i="55" r="AR66"/>
  <c i="55" r="AR65"/>
  <c i="55" r="AR64"/>
  <c i="55" r="AR63"/>
  <c i="55" r="AR62"/>
  <c i="55" r="AR61"/>
  <c i="55" r="AR60"/>
  <c i="55" r="AR59"/>
  <c i="55" r="AR58"/>
  <c i="55" r="AR57"/>
  <c i="55" r="AR56"/>
  <c i="55" r="AR55"/>
  <c i="55" r="AR54"/>
  <c i="55" r="AR53"/>
  <c i="55" r="AR52"/>
  <c i="55" r="AR51"/>
  <c i="55" r="AR50"/>
  <c i="55" r="AR49"/>
  <c i="55" r="AR48"/>
  <c i="55" r="AR47"/>
  <c i="55" r="AR46"/>
  <c i="55" r="AR45"/>
  <c i="55" r="AR44"/>
  <c i="55" r="AR43"/>
  <c i="55" r="AR42"/>
  <c i="55" r="AR41"/>
  <c i="55" r="AR40"/>
  <c i="55" r="AR39"/>
  <c i="55" r="AR38"/>
  <c i="55" r="AR37"/>
  <c i="55" r="AR36"/>
  <c i="55" r="AR35"/>
  <c i="55" r="AR34"/>
  <c i="55" r="AR33"/>
  <c i="55" r="AR32"/>
  <c i="55" r="AR31"/>
  <c i="55" r="AR30"/>
  <c i="55" r="AR29"/>
  <c i="55" r="AR28"/>
  <c i="55" r="AR27"/>
  <c i="55" r="AR26"/>
  <c i="55" r="AR25"/>
  <c i="1" r="BU59"/>
  <c i="1" r="BU58"/>
  <c i="1" r="BU57"/>
  <c i="1" r="BU56"/>
  <c i="1" r="BU55"/>
  <c i="1" r="BU54"/>
  <c i="1" r="BU53"/>
  <c i="1" r="BU52"/>
  <c i="1" r="BU51"/>
  <c i="1" r="BU50"/>
  <c i="1" r="BU49"/>
  <c i="1" r="BU48"/>
  <c i="1" r="BU47"/>
  <c i="1" r="BU46"/>
  <c i="1" r="BU45"/>
  <c i="1" r="BU44"/>
  <c i="1" r="BU43"/>
  <c i="1" r="BU42"/>
  <c i="1" r="BU41"/>
  <c i="1" r="BU61" s="1"/>
  <c i="1" r="BU31"/>
  <c i="1" r="BU21"/>
  <c i="1" r="BU19"/>
  <c i="1" r="BU17"/>
  <c i="1" r="BU18" s="1"/>
  <c i="1" r="BU15"/>
  <c i="1" r="BU13"/>
  <c i="1" l="1" r="BU14"/>
  <c i="1" r="BU16"/>
  <c i="1" r="BU26" s="1"/>
  <c i="1" r="BU20"/>
  <c i="1" r="BU27" s="1"/>
  <c i="1" r="BU22"/>
  <c i="1" r="BU28" s="1"/>
  <c i="1" r="BU38"/>
  <c i="1" l="1" r="BU37"/>
  <c i="1" r="BU25"/>
  <c i="1" r="BU33" s="1"/>
</calcChain>
</file>

<file path=xl/sharedStrings.xml><?xml version="1.0" encoding="utf-8"?>
<sst xmlns="http://schemas.openxmlformats.org/spreadsheetml/2006/main" count="81991" uniqueCount="1582">
  <si>
    <t>Charlotte</t>
  </si>
  <si>
    <t>NC</t>
  </si>
  <si>
    <t>PW1MA071</t>
  </si>
  <si>
    <t>FGVH21F7RW</t>
  </si>
  <si>
    <t>NULL</t>
  </si>
  <si>
    <t>FGPC1244T100</t>
  </si>
  <si>
    <t>PW3RS013</t>
  </si>
  <si>
    <t>GA</t>
  </si>
  <si>
    <t>FGRC0844ST</t>
  </si>
  <si>
    <t>PW3RS010</t>
  </si>
  <si>
    <t>Penney</t>
  </si>
  <si>
    <t>Mike</t>
  </si>
  <si>
    <t>KK99800145</t>
  </si>
  <si>
    <t>784561A72A78</t>
  </si>
  <si>
    <t>2016-10-31 19:40:48.018235</t>
  </si>
  <si>
    <t>Provost</t>
  </si>
  <si>
    <t>Anna</t>
  </si>
  <si>
    <t>Augusta</t>
  </si>
  <si>
    <t>KK99800103</t>
  </si>
  <si>
    <t>784561A72A8A</t>
  </si>
  <si>
    <t>Kotcharlakota</t>
  </si>
  <si>
    <t>Nikhil</t>
  </si>
  <si>
    <t>KK99800009</t>
  </si>
  <si>
    <t>784561A729C9</t>
  </si>
  <si>
    <t>2016-10-30 16:48:05.779698</t>
  </si>
  <si>
    <t>Voas</t>
  </si>
  <si>
    <t>Stan</t>
  </si>
  <si>
    <t>Saint Cloud</t>
  </si>
  <si>
    <t>MN</t>
  </si>
  <si>
    <t>WB61645621</t>
  </si>
  <si>
    <t>ENGH21F7RW0</t>
  </si>
  <si>
    <t>6C0B8419DC1D</t>
  </si>
  <si>
    <t>PW1MA068</t>
  </si>
  <si>
    <t>2016-10-29 13:13:33.847195</t>
  </si>
  <si>
    <t>Stockwell</t>
  </si>
  <si>
    <t>Sam</t>
  </si>
  <si>
    <t>Cornelius</t>
  </si>
  <si>
    <t>KK99800118</t>
  </si>
  <si>
    <t>784561A72792</t>
  </si>
  <si>
    <t>2016-10-27 20:43:59.822875</t>
  </si>
  <si>
    <t>Liebert</t>
  </si>
  <si>
    <t>Benjamin</t>
  </si>
  <si>
    <t>Fort Mill</t>
  </si>
  <si>
    <t>SC</t>
  </si>
  <si>
    <t>KK99800101</t>
  </si>
  <si>
    <t>784561A72948</t>
  </si>
  <si>
    <t>2016-10-27 20:13:52.412598</t>
  </si>
  <si>
    <t>Scott</t>
  </si>
  <si>
    <t>TX</t>
  </si>
  <si>
    <t>Keck</t>
  </si>
  <si>
    <t>Fulgham</t>
  </si>
  <si>
    <t>Rudy</t>
  </si>
  <si>
    <t>Easley</t>
  </si>
  <si>
    <t>PW1MA059</t>
  </si>
  <si>
    <t>Caballero</t>
  </si>
  <si>
    <t>Aldo</t>
  </si>
  <si>
    <t>KK99800098</t>
  </si>
  <si>
    <t>784561A729D9</t>
  </si>
  <si>
    <t>2016-10-26 09:20:00.853714</t>
  </si>
  <si>
    <t>whittington</t>
  </si>
  <si>
    <t>Danielle</t>
  </si>
  <si>
    <t>WB51760684</t>
  </si>
  <si>
    <t>6C0B8418F10C</t>
  </si>
  <si>
    <t>2016-10-25 21:04:53.368674</t>
  </si>
  <si>
    <t>Fuhrman</t>
  </si>
  <si>
    <t>Chad</t>
  </si>
  <si>
    <t>Concord</t>
  </si>
  <si>
    <t>WB61645630</t>
  </si>
  <si>
    <t>6C0B8419DA75</t>
  </si>
  <si>
    <t>2016-10-25 20:40:06.992629</t>
  </si>
  <si>
    <t>FL</t>
  </si>
  <si>
    <t>Haugen</t>
  </si>
  <si>
    <t>Anthony</t>
  </si>
  <si>
    <t>Big Lake</t>
  </si>
  <si>
    <t>WB61645604</t>
  </si>
  <si>
    <t>6C0B8419DD9D</t>
  </si>
  <si>
    <t>2016-10-21 17:58:02.48649</t>
  </si>
  <si>
    <t>WB61645625</t>
  </si>
  <si>
    <t>6C0B8419DF33</t>
  </si>
  <si>
    <t>Long</t>
  </si>
  <si>
    <t>Iona</t>
  </si>
  <si>
    <t>ID</t>
  </si>
  <si>
    <t>KK99800137</t>
  </si>
  <si>
    <t>784561A727E0</t>
  </si>
  <si>
    <t>2016-10-19 20:37:09.308228</t>
  </si>
  <si>
    <t>KK99800123</t>
  </si>
  <si>
    <t>784561A72870</t>
  </si>
  <si>
    <t>2016-10-17 22:02:29.602879</t>
  </si>
  <si>
    <t>Griffin</t>
  </si>
  <si>
    <t>Wade</t>
  </si>
  <si>
    <t>Wesley Chapel</t>
  </si>
  <si>
    <t>KK99800142</t>
  </si>
  <si>
    <t>784561A7279E</t>
  </si>
  <si>
    <t>2016-10-15 21:19:33.100791</t>
  </si>
  <si>
    <t>KK99800144</t>
  </si>
  <si>
    <t>784561A72739</t>
  </si>
  <si>
    <t>2016-10-14 11:03:38.310436</t>
  </si>
  <si>
    <t>David</t>
  </si>
  <si>
    <t>KK99800124</t>
  </si>
  <si>
    <t>784561A72A90</t>
  </si>
  <si>
    <t>2016-10-10 17:10:02.87679</t>
  </si>
  <si>
    <t>Lloyd</t>
  </si>
  <si>
    <t>Guy</t>
  </si>
  <si>
    <t>Lexington</t>
  </si>
  <si>
    <t>Martin</t>
  </si>
  <si>
    <t>Troy</t>
  </si>
  <si>
    <t>Evans</t>
  </si>
  <si>
    <t>KK99800136</t>
  </si>
  <si>
    <t>784561A72768</t>
  </si>
  <si>
    <t>2016-10-07 22:00:07.131185</t>
  </si>
  <si>
    <t>Wray</t>
  </si>
  <si>
    <t>Jane</t>
  </si>
  <si>
    <t>North Augusta</t>
  </si>
  <si>
    <t>WB51760702</t>
  </si>
  <si>
    <t>6C0B8419DDA3</t>
  </si>
  <si>
    <t>2016-10-06 16:09:45.403741</t>
  </si>
  <si>
    <t>Turner</t>
  </si>
  <si>
    <t>James</t>
  </si>
  <si>
    <t>WB51760700</t>
  </si>
  <si>
    <t>6C0B8419DF24</t>
  </si>
  <si>
    <t>Boehm</t>
  </si>
  <si>
    <t>Kenny</t>
  </si>
  <si>
    <t>Greer</t>
  </si>
  <si>
    <t>WB51760693</t>
  </si>
  <si>
    <t>6C0B8419DE0C</t>
  </si>
  <si>
    <t>PW1MA063</t>
  </si>
  <si>
    <t>2016-09-22 19:47:14.675892</t>
  </si>
  <si>
    <t>Farrell</t>
  </si>
  <si>
    <t>KK99900013</t>
  </si>
  <si>
    <t>78456182A909</t>
  </si>
  <si>
    <t>2016-09-15 11:34:00.353206</t>
  </si>
  <si>
    <t>Larson</t>
  </si>
  <si>
    <t>WAYNE</t>
  </si>
  <si>
    <t>Rice</t>
  </si>
  <si>
    <t>WB61645601</t>
  </si>
  <si>
    <t>6C0B8419DC2D</t>
  </si>
  <si>
    <t>2016-09-14 15:02:22.995772</t>
  </si>
  <si>
    <t>Hall</t>
  </si>
  <si>
    <t>Justine</t>
  </si>
  <si>
    <t>WB51758528</t>
  </si>
  <si>
    <t>6C0B8419DE16</t>
  </si>
  <si>
    <t>Amie</t>
  </si>
  <si>
    <t>WB51760713</t>
  </si>
  <si>
    <t>6C0B8419DE34</t>
  </si>
  <si>
    <t>2016-08-12 17:51:50.656774</t>
  </si>
  <si>
    <t>Gaussiran</t>
  </si>
  <si>
    <t>Ellen</t>
  </si>
  <si>
    <t>WB51760712</t>
  </si>
  <si>
    <t>6C0B8419E602</t>
  </si>
  <si>
    <t>2016-08-12 14:14:51.268589</t>
  </si>
  <si>
    <t>Sparks</t>
  </si>
  <si>
    <t>Tyler</t>
  </si>
  <si>
    <t>Sauk Rapids</t>
  </si>
  <si>
    <t>WB61645626</t>
  </si>
  <si>
    <t>6C0B8419ECC6</t>
  </si>
  <si>
    <t>2016-08-11 18:01:29.735926</t>
  </si>
  <si>
    <t>WB51760680</t>
  </si>
  <si>
    <t>FGFH21F7RF</t>
  </si>
  <si>
    <t>6C0B8419DF42</t>
  </si>
  <si>
    <t>PW1MA062</t>
  </si>
  <si>
    <t>2016-08-10 08:16:29.717468</t>
  </si>
  <si>
    <t>Mikulasovich</t>
  </si>
  <si>
    <t>Kate</t>
  </si>
  <si>
    <t>WB61645629</t>
  </si>
  <si>
    <t>6C0B8419D78C</t>
  </si>
  <si>
    <t>Raeker</t>
  </si>
  <si>
    <t>Jared</t>
  </si>
  <si>
    <t>WB61645618</t>
  </si>
  <si>
    <t>6C0B8419E5D5</t>
  </si>
  <si>
    <t>KK99900023</t>
  </si>
  <si>
    <t>78456182A77F</t>
  </si>
  <si>
    <t>2016-07-03 20:31:08.882761</t>
  </si>
  <si>
    <t>Jennifer</t>
  </si>
  <si>
    <t>Anderson</t>
  </si>
  <si>
    <t>Levy</t>
  </si>
  <si>
    <t>Lisa</t>
  </si>
  <si>
    <t>KK99900058</t>
  </si>
  <si>
    <t>78456182A7AB</t>
  </si>
  <si>
    <t>2016-06-21 00:47:43.336473</t>
  </si>
  <si>
    <t>Lawrence</t>
  </si>
  <si>
    <t>Brian</t>
  </si>
  <si>
    <t>Blythewood</t>
  </si>
  <si>
    <t>KK99900039</t>
  </si>
  <si>
    <t>78456182A8FA</t>
  </si>
  <si>
    <t>2016-06-20 13:12:36.10245</t>
  </si>
  <si>
    <t>Teasley</t>
  </si>
  <si>
    <t>Sara</t>
  </si>
  <si>
    <t>KK99900010</t>
  </si>
  <si>
    <t>78456182A939</t>
  </si>
  <si>
    <t>2016-06-17 23:49:19.114019</t>
  </si>
  <si>
    <t>McQuiston</t>
  </si>
  <si>
    <t>Corrina</t>
  </si>
  <si>
    <t>Eden Valley</t>
  </si>
  <si>
    <t>WB61645619</t>
  </si>
  <si>
    <t>6C0B8419DE40</t>
  </si>
  <si>
    <t>2016-06-07 21:17:39.308329</t>
  </si>
  <si>
    <t>Besant</t>
  </si>
  <si>
    <t>Piscataway</t>
  </si>
  <si>
    <t>NJ</t>
  </si>
  <si>
    <t>KK99900006</t>
  </si>
  <si>
    <t>78456182A7D4</t>
  </si>
  <si>
    <t>2016-06-06 15:07:51.800283</t>
  </si>
  <si>
    <t>WB61645628</t>
  </si>
  <si>
    <t>6C0B8419DA2C</t>
  </si>
  <si>
    <t>2016-05-31 19:45:59.905696</t>
  </si>
  <si>
    <t>Huntersville</t>
  </si>
  <si>
    <t>Macias</t>
  </si>
  <si>
    <t>Karina</t>
  </si>
  <si>
    <t>WB51760706</t>
  </si>
  <si>
    <t>4439C4EDE435</t>
  </si>
  <si>
    <t>2016-04-16 18:25:07.094499</t>
  </si>
  <si>
    <t>Burnett</t>
  </si>
  <si>
    <t>Doug</t>
  </si>
  <si>
    <t>WB51760704</t>
  </si>
  <si>
    <t>6C0B8419DE9C</t>
  </si>
  <si>
    <t>2016-04-14 19:07:12.731769</t>
  </si>
  <si>
    <t>Harrison</t>
  </si>
  <si>
    <t>Catherine</t>
  </si>
  <si>
    <t>WB51760701</t>
  </si>
  <si>
    <t>6C0B8419D998</t>
  </si>
  <si>
    <t>2016-04-14 17:15:44.024503</t>
  </si>
  <si>
    <t>WB51760688</t>
  </si>
  <si>
    <t>6C0B8419DC17</t>
  </si>
  <si>
    <t>2015-11-20 18:55:53.003798</t>
  </si>
  <si>
    <t>scott</t>
  </si>
  <si>
    <t>Todd</t>
  </si>
  <si>
    <t>WB51758529</t>
  </si>
  <si>
    <t>6C0B8419E044</t>
  </si>
  <si>
    <t>2015-11-11 22:41:29.196336</t>
  </si>
  <si>
    <t>WB51760696</t>
  </si>
  <si>
    <t>6C0B8419D9EE</t>
  </si>
  <si>
    <t>2015-11-10 09:37:11.575928</t>
  </si>
  <si>
    <t>Masluk</t>
  </si>
  <si>
    <t>Cody</t>
  </si>
  <si>
    <t>Cramerton</t>
  </si>
  <si>
    <t>WB51760687</t>
  </si>
  <si>
    <t>6C0B8419DDFA</t>
  </si>
  <si>
    <t>2015-10-19 06:29:03.957739</t>
  </si>
  <si>
    <t>Varun</t>
  </si>
  <si>
    <t>Anu</t>
  </si>
  <si>
    <t>WB51760690</t>
  </si>
  <si>
    <t>6C0B8419DF0D</t>
  </si>
  <si>
    <t>Grant</t>
  </si>
  <si>
    <t>Will</t>
  </si>
  <si>
    <t>WB51760679</t>
  </si>
  <si>
    <t>6C0B8419DFB1</t>
  </si>
  <si>
    <t>WB51760705</t>
  </si>
  <si>
    <t>6C0B8419D93C</t>
  </si>
  <si>
    <t>2015-10-11 17:35:32.609517</t>
  </si>
  <si>
    <t>barnwell</t>
  </si>
  <si>
    <t>chris</t>
  </si>
  <si>
    <t>Walhalla</t>
  </si>
  <si>
    <t>WB51760682</t>
  </si>
  <si>
    <t>6C0B8419DEA4</t>
  </si>
  <si>
    <t>2015-10-08 19:13:34.896761</t>
  </si>
  <si>
    <t>Jonathan</t>
  </si>
  <si>
    <t>Davidson</t>
  </si>
  <si>
    <t>mckenna</t>
  </si>
  <si>
    <t>Tracey</t>
  </si>
  <si>
    <t>WB51760686</t>
  </si>
  <si>
    <t>6C0B8419DDBE</t>
  </si>
  <si>
    <t>2015-09-17 13:28:37.700151</t>
  </si>
  <si>
    <t>Smith</t>
  </si>
  <si>
    <t>Stephen</t>
  </si>
  <si>
    <t>Waxhaw</t>
  </si>
  <si>
    <t>WB51760692</t>
  </si>
  <si>
    <t>6C0B8418ED37</t>
  </si>
  <si>
    <t>2015-09-16 16:03:45.110036</t>
  </si>
  <si>
    <t>Dandeneau</t>
  </si>
  <si>
    <t>Kristie</t>
  </si>
  <si>
    <t>WB51760697</t>
  </si>
  <si>
    <t>6C0B8419DD93</t>
  </si>
  <si>
    <t>2015-09-16 14:28:07.682463</t>
  </si>
  <si>
    <t>Green</t>
  </si>
  <si>
    <t>Dalvin</t>
  </si>
  <si>
    <t>WB51758530</t>
  </si>
  <si>
    <t>6C0B8419DDCD</t>
  </si>
  <si>
    <t>2015-09-16 10:50:20.732898</t>
  </si>
  <si>
    <t>josefsson</t>
  </si>
  <si>
    <t>Thomas</t>
  </si>
  <si>
    <t>WB51760694</t>
  </si>
  <si>
    <t>6C0B8419DD1B</t>
  </si>
  <si>
    <t>2015-09-16 09:55:34.283017</t>
  </si>
  <si>
    <t>Jacheo</t>
  </si>
  <si>
    <t>Carole</t>
  </si>
  <si>
    <t>Grovetown</t>
  </si>
  <si>
    <t>WB64657027</t>
  </si>
  <si>
    <t>FGVH2177TW0</t>
  </si>
  <si>
    <t>6C0B8419D72C</t>
  </si>
  <si>
    <t>PW1MA071_160907a</t>
  </si>
  <si>
    <t>2017-01-22 14:49:46.62926</t>
  </si>
  <si>
    <t>Duke</t>
  </si>
  <si>
    <t>Erin</t>
  </si>
  <si>
    <t>WB64657013</t>
  </si>
  <si>
    <t>FGVH2177TF0</t>
  </si>
  <si>
    <t>6C0B8419DBF5</t>
  </si>
  <si>
    <t>2017-01-21 18:25:22.515756</t>
  </si>
  <si>
    <t>Rector</t>
  </si>
  <si>
    <t>WB64657007</t>
  </si>
  <si>
    <t>6C0B8419DC8A</t>
  </si>
  <si>
    <t>2017-01-20 21:53:29.771908</t>
  </si>
  <si>
    <t>Hill</t>
  </si>
  <si>
    <t>Michale</t>
  </si>
  <si>
    <t>WB64657008</t>
  </si>
  <si>
    <t>6C0B8419DC5A</t>
  </si>
  <si>
    <t>2017-01-20 20:04:34.018745</t>
  </si>
  <si>
    <t>Larkins</t>
  </si>
  <si>
    <t>Bridgette</t>
  </si>
  <si>
    <t>WB64657028</t>
  </si>
  <si>
    <t>6C0B8419E013</t>
  </si>
  <si>
    <t>2017-01-20 18:44:44.104696</t>
  </si>
  <si>
    <t>Anniss</t>
  </si>
  <si>
    <t>William</t>
  </si>
  <si>
    <t>Simpsonville</t>
  </si>
  <si>
    <t>WB64657012</t>
  </si>
  <si>
    <t>6C0B8419DE3B</t>
  </si>
  <si>
    <t>2017-01-19 06:33:32.483848</t>
  </si>
  <si>
    <t>O'Donnell</t>
  </si>
  <si>
    <t>Elk River</t>
  </si>
  <si>
    <t>WB64657029</t>
  </si>
  <si>
    <t>6C0B8419DC2A</t>
  </si>
  <si>
    <t>2017-01-18 22:28:10.432546</t>
  </si>
  <si>
    <t>Tinehalkovitch</t>
  </si>
  <si>
    <t>Tina</t>
  </si>
  <si>
    <t>WB64657039</t>
  </si>
  <si>
    <t>6C0B8419DCEC</t>
  </si>
  <si>
    <t>2017-01-18 17:58:02.630299</t>
  </si>
  <si>
    <t>Calles</t>
  </si>
  <si>
    <t>Patrice</t>
  </si>
  <si>
    <t>WB64657026</t>
  </si>
  <si>
    <t>6C0B8419DD99</t>
  </si>
  <si>
    <t>2017-01-17 19:26:26.022181</t>
  </si>
  <si>
    <t>2017-01-14 15:57:49.988074</t>
  </si>
  <si>
    <t>Rueda</t>
  </si>
  <si>
    <t>Petro</t>
  </si>
  <si>
    <t>Denton</t>
  </si>
  <si>
    <t>WB64657032</t>
  </si>
  <si>
    <t>6C0B8419DDF0</t>
  </si>
  <si>
    <t>2017-01-14 14:05:09.83446</t>
  </si>
  <si>
    <t>Rodriguez</t>
  </si>
  <si>
    <t>Jose</t>
  </si>
  <si>
    <t>Dallas</t>
  </si>
  <si>
    <t>WB64657042</t>
  </si>
  <si>
    <t>6C0B8419DEED</t>
  </si>
  <si>
    <t>2017-01-13 18:14:46.083791</t>
  </si>
  <si>
    <t>McIntyre</t>
  </si>
  <si>
    <t>Monica</t>
  </si>
  <si>
    <t>WB64657025</t>
  </si>
  <si>
    <t>6C0B8419E06E</t>
  </si>
  <si>
    <t>2017-01-10 13:54:18.203522</t>
  </si>
  <si>
    <t>Salinas</t>
  </si>
  <si>
    <t>Houston</t>
  </si>
  <si>
    <t>WB64657031</t>
  </si>
  <si>
    <t>6C0B8419E5D9</t>
  </si>
  <si>
    <t>2017-01-09 22:31:44.26095</t>
  </si>
  <si>
    <t>Beyer</t>
  </si>
  <si>
    <t>Franz</t>
  </si>
  <si>
    <t>WB64657014</t>
  </si>
  <si>
    <t>6C0B8419DDC6</t>
  </si>
  <si>
    <t>2017-01-08 16:20:26.438314</t>
  </si>
  <si>
    <t>2017-01-08 15:57:40.250563</t>
  </si>
  <si>
    <t>Westmoreland</t>
  </si>
  <si>
    <t>Victoria</t>
  </si>
  <si>
    <t>WB64657036</t>
  </si>
  <si>
    <t>6C0B8418E89E</t>
  </si>
  <si>
    <t>2017-01-06 13:05:42.189313</t>
  </si>
  <si>
    <t>Lewis</t>
  </si>
  <si>
    <t>Richard</t>
  </si>
  <si>
    <t>Rock Hill</t>
  </si>
  <si>
    <t>WB64657021</t>
  </si>
  <si>
    <t>6C0B8419DE50</t>
  </si>
  <si>
    <t>2017-01-04 10:09:18.207104</t>
  </si>
  <si>
    <t>Pike</t>
  </si>
  <si>
    <t>Nolan</t>
  </si>
  <si>
    <t>WB64657006</t>
  </si>
  <si>
    <t>6C0B8419E844</t>
  </si>
  <si>
    <t>2016-12-28 15:12:49.036905</t>
  </si>
  <si>
    <t>Weinstock</t>
  </si>
  <si>
    <t>John</t>
  </si>
  <si>
    <t>WB64657010</t>
  </si>
  <si>
    <t>6C0B8419DBB2</t>
  </si>
  <si>
    <t>2016-12-27 15:46:00.438467</t>
  </si>
  <si>
    <t>Gonzales</t>
  </si>
  <si>
    <t>Joseph</t>
  </si>
  <si>
    <t>WB64657030</t>
  </si>
  <si>
    <t>6C0B8419DDEE</t>
  </si>
  <si>
    <t>2016-12-27 08:24:37.280761</t>
  </si>
  <si>
    <t>Steplyk</t>
  </si>
  <si>
    <t>WB64657034</t>
  </si>
  <si>
    <t>6C0B8419DB9A</t>
  </si>
  <si>
    <t>2016-12-26 14:41:03.292838</t>
  </si>
  <si>
    <t>WB64657011</t>
  </si>
  <si>
    <t>6C0B8419D756</t>
  </si>
  <si>
    <t>2016-12-22 11:28:15.999804</t>
  </si>
  <si>
    <t>Harrisburg</t>
  </si>
  <si>
    <t>KK99800106</t>
  </si>
  <si>
    <t>784561A72759</t>
  </si>
  <si>
    <t>2016-12-20 19:28:22.550016</t>
  </si>
  <si>
    <t>2016-12-20 17:40:53.29545</t>
  </si>
  <si>
    <t>Dawn</t>
  </si>
  <si>
    <t>WB64657003</t>
  </si>
  <si>
    <t>6C0B8419DE6F</t>
  </si>
  <si>
    <t>2016-12-16 23:46:52.333477</t>
  </si>
  <si>
    <t>Grothe</t>
  </si>
  <si>
    <t>WB64657033</t>
  </si>
  <si>
    <t>6C0B8419E464</t>
  </si>
  <si>
    <t>2016-12-13 20:02:23.608694</t>
  </si>
  <si>
    <t>Gendron</t>
  </si>
  <si>
    <t>Tim</t>
  </si>
  <si>
    <t>WB64657018</t>
  </si>
  <si>
    <t>6C0B8419E641</t>
  </si>
  <si>
    <t>2016-12-13 14:21:10.835577</t>
  </si>
  <si>
    <t>WB64657016</t>
  </si>
  <si>
    <t>6C0B8419DF2C</t>
  </si>
  <si>
    <t>2016-12-13 14:08:10.629996</t>
  </si>
  <si>
    <t>Johnson</t>
  </si>
  <si>
    <t>Glenn</t>
  </si>
  <si>
    <t>Cold Spring</t>
  </si>
  <si>
    <t>WB64657035</t>
  </si>
  <si>
    <t>6C0B8419DEA6</t>
  </si>
  <si>
    <t>2016-12-10 20:56:59.995907</t>
  </si>
  <si>
    <t>Rasheed</t>
  </si>
  <si>
    <t>2in1FieldTrial06</t>
  </si>
  <si>
    <t>4439C4EAC52A</t>
  </si>
  <si>
    <t>2016-12-08 16:29:36.051674</t>
  </si>
  <si>
    <t>Brown</t>
  </si>
  <si>
    <t>Chris</t>
  </si>
  <si>
    <t>Becker</t>
  </si>
  <si>
    <t>WB64657023</t>
  </si>
  <si>
    <t>6C0B8419D8EA</t>
  </si>
  <si>
    <t>2016-12-07 20:58:42.306643</t>
  </si>
  <si>
    <t>Hoover</t>
  </si>
  <si>
    <t>Sartell</t>
  </si>
  <si>
    <t>WB64657004</t>
  </si>
  <si>
    <t>6C0B8419D92A</t>
  </si>
  <si>
    <t>2016-12-07 07:54:39.1129</t>
  </si>
  <si>
    <t>2016-11-17 07:25:50.766812</t>
  </si>
  <si>
    <t>WB61645632</t>
  </si>
  <si>
    <t>6C0B8419D86D</t>
  </si>
  <si>
    <t>2016-11-15 11:44:47.539286</t>
  </si>
  <si>
    <t>WB61645633</t>
  </si>
  <si>
    <t>6C0B8419E13B</t>
  </si>
  <si>
    <t>2016-11-15 11:32:03.346478</t>
  </si>
  <si>
    <t>Cadena</t>
  </si>
  <si>
    <t>Jaime</t>
  </si>
  <si>
    <t>KK99800004</t>
  </si>
  <si>
    <t>784561A72ADA</t>
  </si>
  <si>
    <t>2016-11-13 22:08:09.724139</t>
  </si>
  <si>
    <t>Naqvi</t>
  </si>
  <si>
    <t>Abbas</t>
  </si>
  <si>
    <t>KK99800127</t>
  </si>
  <si>
    <t>784561A7293C</t>
  </si>
  <si>
    <t>2016-11-09 10:08:37.730385</t>
  </si>
  <si>
    <t>Folk</t>
  </si>
  <si>
    <t>Douglas</t>
  </si>
  <si>
    <t>Pleasant View</t>
  </si>
  <si>
    <t>TN</t>
  </si>
  <si>
    <t>WB61645631</t>
  </si>
  <si>
    <t>6C0B8419DEC9</t>
  </si>
  <si>
    <t>2016-11-07 18:56:22.894179</t>
  </si>
  <si>
    <t>Simpson</t>
  </si>
  <si>
    <t>Brenda</t>
  </si>
  <si>
    <t>Indian Trail</t>
  </si>
  <si>
    <t>WB61645602</t>
  </si>
  <si>
    <t>6C0B8419E082</t>
  </si>
  <si>
    <t>2016-11-03 20:17:21.664419</t>
  </si>
  <si>
    <t>2016-11-02 21:23:28.425121</t>
  </si>
  <si>
    <t>Maroju</t>
  </si>
  <si>
    <t>Satish</t>
  </si>
  <si>
    <t>KK99800112</t>
  </si>
  <si>
    <t>784561A729E4</t>
  </si>
  <si>
    <t>2016-10-19 21:42:32.507956</t>
  </si>
  <si>
    <t>KK54000007</t>
  </si>
  <si>
    <t>FGRC0844S1</t>
  </si>
  <si>
    <t>6C0B8419ED0E</t>
  </si>
  <si>
    <t>PW1RS317</t>
  </si>
  <si>
    <t>2016-06-21 00:32:29.39078</t>
  </si>
  <si>
    <t>WB61645599</t>
  </si>
  <si>
    <t>6C0B8419D768</t>
  </si>
  <si>
    <t>2016-06-15 20:02:31.995994</t>
  </si>
  <si>
    <t>KK54000018</t>
  </si>
  <si>
    <t>6C0B8419E3A7</t>
  </si>
  <si>
    <t>2016-05-10 23:51:32.585993</t>
  </si>
  <si>
    <t>NIU Version</t>
  </si>
  <si>
    <t>Model #</t>
  </si>
  <si>
    <t>Gen 2</t>
  </si>
  <si>
    <t>2-in-1</t>
  </si>
  <si>
    <t>NIUX</t>
  </si>
  <si>
    <t>Radical RAC</t>
  </si>
  <si>
    <t>Report Generated</t>
  </si>
  <si>
    <t>#</t>
  </si>
  <si>
    <t>Last Name</t>
  </si>
  <si>
    <t>First Name</t>
  </si>
  <si>
    <t>City</t>
  </si>
  <si>
    <t>State</t>
  </si>
  <si>
    <t>Serial #</t>
  </si>
  <si>
    <t>NIU FW Version</t>
  </si>
  <si>
    <t>Last Registration</t>
  </si>
  <si>
    <t>MAC Address</t>
  </si>
  <si>
    <t>New</t>
  </si>
  <si>
    <t>Old</t>
  </si>
  <si>
    <t>Stromboli</t>
  </si>
  <si>
    <t>2-in-1 New</t>
  </si>
  <si>
    <t>2-in-1 Old</t>
  </si>
  <si>
    <t>Radical RAC NIUX New</t>
  </si>
  <si>
    <t>Radical RAC NIUX Old</t>
  </si>
  <si>
    <t>Radical RAC Gen2 New</t>
  </si>
  <si>
    <t>Radical RAC Gen2 Old</t>
  </si>
  <si>
    <t>Stromboli New</t>
  </si>
  <si>
    <t>Stromboli Old</t>
  </si>
  <si>
    <t>2-in-1 Total</t>
  </si>
  <si>
    <t>Radical Rac Total</t>
  </si>
  <si>
    <t>Stromboli Total</t>
  </si>
  <si>
    <t>Total Connected</t>
  </si>
  <si>
    <t>Older FW Versions</t>
  </si>
  <si>
    <t>Newest FW Versions</t>
  </si>
  <si>
    <t>PW1MA074</t>
  </si>
  <si>
    <t>2017-02-06 10:48:04.96888</t>
  </si>
  <si>
    <t>2017-02-03 20:24:35.84703</t>
  </si>
  <si>
    <t>Tester</t>
  </si>
  <si>
    <t>Elux</t>
  </si>
  <si>
    <t>WB44440000</t>
  </si>
  <si>
    <t>4439C4EAC50B</t>
  </si>
  <si>
    <t>PW1MA070</t>
  </si>
  <si>
    <t>2017-02-03 10:13:41.493926</t>
  </si>
  <si>
    <t>2017-02-03 09:36:25.71021</t>
  </si>
  <si>
    <t>KK65281384</t>
  </si>
  <si>
    <t>PW3RS018_170120b</t>
  </si>
  <si>
    <t>C83DD42B5747</t>
  </si>
  <si>
    <t>2017-02-02 10:45:36.525973</t>
  </si>
  <si>
    <t>Cho</t>
  </si>
  <si>
    <t>Nathan</t>
  </si>
  <si>
    <t>NATETEST1</t>
  </si>
  <si>
    <t>FC4DD4F0580A</t>
  </si>
  <si>
    <t>2017-02-01 14:19:38.340351</t>
  </si>
  <si>
    <t>harrison</t>
  </si>
  <si>
    <t>nina</t>
  </si>
  <si>
    <t>WB51760710</t>
  </si>
  <si>
    <t>6C0B8419E05C</t>
  </si>
  <si>
    <t>2017-01-26 18:58:08.1703</t>
  </si>
  <si>
    <t>WB64657009</t>
  </si>
  <si>
    <t>6C0B8419DBE2</t>
  </si>
  <si>
    <t>2017-01-23 18:15:52.569749</t>
  </si>
  <si>
    <t>PW1RS324</t>
  </si>
  <si>
    <t>Kornegay</t>
  </si>
  <si>
    <t>Vernon</t>
  </si>
  <si>
    <t>La Grange</t>
  </si>
  <si>
    <t>KK99900064</t>
  </si>
  <si>
    <t>78456182A84D</t>
  </si>
  <si>
    <t>2016-06-17 14:23:46.48597</t>
  </si>
  <si>
    <t>Target</t>
  </si>
  <si>
    <t>ZGTCNIUX</t>
  </si>
  <si>
    <t>ZFGRC0844S100</t>
  </si>
  <si>
    <t>784561924B29</t>
  </si>
  <si>
    <t>PW3RS019</t>
  </si>
  <si>
    <t>2017-02-17 10:51:48.722043</t>
  </si>
  <si>
    <t>Robert</t>
  </si>
  <si>
    <t>WB64657037</t>
  </si>
  <si>
    <t>FC4DD4F05780</t>
  </si>
  <si>
    <t>2017-02-15 12:28:28.852815</t>
  </si>
  <si>
    <t>2017-02-13 14:50:02.420087</t>
  </si>
  <si>
    <t>Bruce</t>
  </si>
  <si>
    <t>2017-02-06 20:09:33.025516</t>
  </si>
  <si>
    <t>WB70455642</t>
  </si>
  <si>
    <t>6C0B8419E47F</t>
  </si>
  <si>
    <t>2017-02-06 11:10:56.676334</t>
  </si>
  <si>
    <t>Frank</t>
  </si>
  <si>
    <t>Whittington</t>
  </si>
  <si>
    <t>NASATESTRAC</t>
  </si>
  <si>
    <t>PW1RS319</t>
  </si>
  <si>
    <t>4439C48023D4</t>
  </si>
  <si>
    <t>2017-03-02 10:24:44.080302</t>
  </si>
  <si>
    <t>WB64657038</t>
  </si>
  <si>
    <t>6C0B8419D950</t>
  </si>
  <si>
    <t>2017-03-01 12:08:43.761366</t>
  </si>
  <si>
    <t>Rhone</t>
  </si>
  <si>
    <t>Tonii</t>
  </si>
  <si>
    <t>Hephzibah</t>
  </si>
  <si>
    <t>WB64657024</t>
  </si>
  <si>
    <t>6C0B8419E63A</t>
  </si>
  <si>
    <t>2017-02-27 18:54:23.430903</t>
  </si>
  <si>
    <t>GTCTESTRAC</t>
  </si>
  <si>
    <t>FC4DD4F0586F</t>
  </si>
  <si>
    <t>2017-02-27 13:21:19.289726</t>
  </si>
  <si>
    <t>2017-02-26 13:51:14.972494</t>
  </si>
  <si>
    <t>App</t>
  </si>
  <si>
    <t>2in1FieldTrial05</t>
  </si>
  <si>
    <t>PW1MA072</t>
  </si>
  <si>
    <t>4439C4EAC58F</t>
  </si>
  <si>
    <t>2017-02-24 14:45:03.457428</t>
  </si>
  <si>
    <t>Dalton</t>
  </si>
  <si>
    <t>Tangie</t>
  </si>
  <si>
    <t>Pendleton</t>
  </si>
  <si>
    <t>WB61645600</t>
  </si>
  <si>
    <t>6C0B8419E0F9</t>
  </si>
  <si>
    <t>2017-02-23 16:04:28.117257</t>
  </si>
  <si>
    <t>2017-02-22 09:38:28.289441</t>
  </si>
  <si>
    <t>2017-02-21 11:39:17.774711</t>
  </si>
  <si>
    <t>2017-02-21 10:36:09.244757</t>
  </si>
  <si>
    <t>Test</t>
  </si>
  <si>
    <t>Chicago</t>
  </si>
  <si>
    <t>IL</t>
  </si>
  <si>
    <t>KK61604737</t>
  </si>
  <si>
    <t>6C0B84885A24</t>
  </si>
  <si>
    <t>2017-03-06 17:46:38.751338</t>
  </si>
  <si>
    <t>KK61210082</t>
  </si>
  <si>
    <t>6C0B8488FE4E</t>
  </si>
  <si>
    <t>2017-03-06 17:34:29.728953</t>
  </si>
  <si>
    <t>Berry</t>
  </si>
  <si>
    <t>WB64657017</t>
  </si>
  <si>
    <t>6C0B8419DC96</t>
  </si>
  <si>
    <t>2017-03-06 14:29:14.27697</t>
  </si>
  <si>
    <t>H</t>
  </si>
  <si>
    <t>Jarryd</t>
  </si>
  <si>
    <t>2in1FieldTrial08</t>
  </si>
  <si>
    <t>4439C4EAC5EA</t>
  </si>
  <si>
    <t>2017-03-06 09:30:43.277553</t>
  </si>
  <si>
    <t>2017-03-06 09:25:56.404004</t>
  </si>
  <si>
    <t>Garretson</t>
  </si>
  <si>
    <t>SD</t>
  </si>
  <si>
    <t>WB64657022</t>
  </si>
  <si>
    <t>6C0B8419DD32</t>
  </si>
  <si>
    <t>2017-03-04 18:36:46.582836</t>
  </si>
  <si>
    <t>Millet</t>
  </si>
  <si>
    <t>Paul</t>
  </si>
  <si>
    <t>El Paso</t>
  </si>
  <si>
    <t>WB70455641</t>
  </si>
  <si>
    <t>6C0B8419DEEC</t>
  </si>
  <si>
    <t>2017-03-04 15:30:19.625851</t>
  </si>
  <si>
    <t>Gray</t>
  </si>
  <si>
    <t>Jackie</t>
  </si>
  <si>
    <t>WB64657041</t>
  </si>
  <si>
    <t>6C0B8418ECB4</t>
  </si>
  <si>
    <t>2017-03-10 14:59:18.601407</t>
  </si>
  <si>
    <t>2017-03-09 13:10:15.266472</t>
  </si>
  <si>
    <t>2017-03-09 12:51:09.009535</t>
  </si>
  <si>
    <t>2017-03-08 11:13:53.787637</t>
  </si>
  <si>
    <t>2017-03-08 05:05:34.804362</t>
  </si>
  <si>
    <t>WB51758526</t>
  </si>
  <si>
    <t>6C0B8419E2FB</t>
  </si>
  <si>
    <t>2016-10-26 14:27:29.633299</t>
  </si>
  <si>
    <t>Rita</t>
  </si>
  <si>
    <t>Leets</t>
  </si>
  <si>
    <t>KK99900025</t>
  </si>
  <si>
    <t>78456182A80D</t>
  </si>
  <si>
    <t>2016-09-14 16:59:00.519671</t>
  </si>
  <si>
    <t>2017-03-18 16:33:40.557949</t>
  </si>
  <si>
    <t>2017-03-15 20:50:35.358999</t>
  </si>
  <si>
    <t>Mount Holly</t>
  </si>
  <si>
    <t>2017-03-27-10.17.01.617330</t>
  </si>
  <si>
    <t>2017-03-24-10.42.51.003968</t>
  </si>
  <si>
    <t>Ward</t>
  </si>
  <si>
    <t>Charles</t>
  </si>
  <si>
    <t>Pineville</t>
  </si>
  <si>
    <t>WB70455636</t>
  </si>
  <si>
    <t>6C0B8419DF1E</t>
  </si>
  <si>
    <t>2017-03-22-17.19.12.412077</t>
  </si>
  <si>
    <t>2017-03-22-07.44.39.394953</t>
  </si>
  <si>
    <t>2017-03-18-16.33.40.557949</t>
  </si>
  <si>
    <t>2017-03-15-20.50.35.358999</t>
  </si>
  <si>
    <t>2017-03-09-13.10.15.266472</t>
  </si>
  <si>
    <t>2017-03-09-12.51.09.009535</t>
  </si>
  <si>
    <t>2017-03-08-05.05.34.804362</t>
  </si>
  <si>
    <t>2017-03-06-14.29.14.276970</t>
  </si>
  <si>
    <t>2017-03-04-15.30.19.625851</t>
  </si>
  <si>
    <t>2017-03-01-12.08.43.761366</t>
  </si>
  <si>
    <t>PW1MA076</t>
  </si>
  <si>
    <t>2017-02-27-18.54.23.430903</t>
  </si>
  <si>
    <t>2017-02-26-13.51.14.972494</t>
  </si>
  <si>
    <t>2017-02-23-16.04.28.117257</t>
  </si>
  <si>
    <t>2017-02-22-09.38.28.289441</t>
  </si>
  <si>
    <t>2017-02-21-11.39.17.774711</t>
  </si>
  <si>
    <t>2017-02-21-10.36.09.244757</t>
  </si>
  <si>
    <t>2017-02-15-12.28.28.852815</t>
  </si>
  <si>
    <t>2017-02-06-20.09.33.025516</t>
  </si>
  <si>
    <t>2017-02-06-10.48.04.968880</t>
  </si>
  <si>
    <t>2017-02-03-09.36.25.710210</t>
  </si>
  <si>
    <t>2017-01-23-18.15.52.569749</t>
  </si>
  <si>
    <t>2017-01-22-14.49.46.629260</t>
  </si>
  <si>
    <t>2017-01-21-18.25.22.515756</t>
  </si>
  <si>
    <t>2017-01-20-21.53.29.771908</t>
  </si>
  <si>
    <t>2017-01-20-20.04.34.018745</t>
  </si>
  <si>
    <t>2017-01-20-18.44.44.104696</t>
  </si>
  <si>
    <t>2017-01-19-06.33.32.483848</t>
  </si>
  <si>
    <t>2017-01-17-19.26.26.022181</t>
  </si>
  <si>
    <t>2017-01-14-15.57.49.988074</t>
  </si>
  <si>
    <t>2017-01-14-14.05.09.834460</t>
  </si>
  <si>
    <t>2017-01-13-18.14.46.083791</t>
  </si>
  <si>
    <t>2017-01-10-13.54.18.203522</t>
  </si>
  <si>
    <t>2017-01-09-22.31.44.260950</t>
  </si>
  <si>
    <t>2017-01-08-16.20.26.438314</t>
  </si>
  <si>
    <t>2017-01-08-15.57.40.250563</t>
  </si>
  <si>
    <t>2017-01-06-13.05.42.189313</t>
  </si>
  <si>
    <t>2017-01-04-10.09.18.207104</t>
  </si>
  <si>
    <t>2016-12-28-15.12.49.036905</t>
  </si>
  <si>
    <t>2016-12-27-15.46.00.438467</t>
  </si>
  <si>
    <t>2016-12-26-14.41.03.292838</t>
  </si>
  <si>
    <t>2016-12-22-11.28.15.999804</t>
  </si>
  <si>
    <t>2016-12-20-19.28.22.550016</t>
  </si>
  <si>
    <t>2016-12-20-17.40.53.295450</t>
  </si>
  <si>
    <t>2016-12-16-23.46.52.333477</t>
  </si>
  <si>
    <t>2016-12-13-20.02.23.608694</t>
  </si>
  <si>
    <t>2016-12-13-14.08.10.629996</t>
  </si>
  <si>
    <t>2016-12-10-20.56.59.995907</t>
  </si>
  <si>
    <t>2016-12-07-07.54.39.112900</t>
  </si>
  <si>
    <t>2016-11-17-07.25.50.766812</t>
  </si>
  <si>
    <t>2016-11-15-11.44.47.539286</t>
  </si>
  <si>
    <t>2016-11-15-11.32.03.346478</t>
  </si>
  <si>
    <t>2016-11-13-22.08.09.724139</t>
  </si>
  <si>
    <t>2016-11-09-10.08.37.730385</t>
  </si>
  <si>
    <t>2016-11-07-18.56.22.894179</t>
  </si>
  <si>
    <t>2016-11-03-20.17.21.664419</t>
  </si>
  <si>
    <t>2016-11-02-21.23.28.425121</t>
  </si>
  <si>
    <t>2016-10-30-16.48.05.779698</t>
  </si>
  <si>
    <t>2016-10-29-13.13.33.847195</t>
  </si>
  <si>
    <t>2016-10-27-20.43.59.822875</t>
  </si>
  <si>
    <t>2016-10-27-20.13.52.412598</t>
  </si>
  <si>
    <t>2016-10-26-09.20.00.853714</t>
  </si>
  <si>
    <t>2016-10-25-20.40.06.992629</t>
  </si>
  <si>
    <t>2016-10-21-17.58.02.486490</t>
  </si>
  <si>
    <t>2016-10-19-21.42.32.507956</t>
  </si>
  <si>
    <t>2016-10-19-20.37.09.308228</t>
  </si>
  <si>
    <t>2016-10-17-22.02.29.602879</t>
  </si>
  <si>
    <t>2016-10-15-21.19.33.100791</t>
  </si>
  <si>
    <t>2016-10-14-11.03.38.310436</t>
  </si>
  <si>
    <t>2016-10-10-17.10.02.876790</t>
  </si>
  <si>
    <t>2016-10-07-22.00.07.131185</t>
  </si>
  <si>
    <t>2016-10-06-16.09.45.403741</t>
  </si>
  <si>
    <t>2016-09-22-19.47.14.675892</t>
  </si>
  <si>
    <t>2016-09-15-11.34.00.353206</t>
  </si>
  <si>
    <t>2016-09-14-16.59.00.519671</t>
  </si>
  <si>
    <t>2016-09-14-15.02.22.995772</t>
  </si>
  <si>
    <t>2016-08-12-14.14.51.268589</t>
  </si>
  <si>
    <t>2016-08-11-18.01.29.735926</t>
  </si>
  <si>
    <t>2016-08-10-08.16.29.717468</t>
  </si>
  <si>
    <t>2016-07-03-20.31.08.882761</t>
  </si>
  <si>
    <t>2016-06-21-00.47.43.336473</t>
  </si>
  <si>
    <t>2016-06-21-00.32.29.390780</t>
  </si>
  <si>
    <t>2016-06-20-13.12.36.102450</t>
  </si>
  <si>
    <t>2016-06-17-23.49.19.114019</t>
  </si>
  <si>
    <t>2016-06-15-20.02.31.995994</t>
  </si>
  <si>
    <t>2016-06-07-21.17.39.308329</t>
  </si>
  <si>
    <t>2016-06-06-15.07.51.800283</t>
  </si>
  <si>
    <t>2016-05-31-19.45.59.905696</t>
  </si>
  <si>
    <t>2016-05-10-23.51.32.585993</t>
  </si>
  <si>
    <t>2016-04-16-18.25.07.094499</t>
  </si>
  <si>
    <t>2016-04-14-17.15.44.024503</t>
  </si>
  <si>
    <t>2015-11-20-18.55.53.003798</t>
  </si>
  <si>
    <t>2015-11-11-22.41.29.196336</t>
  </si>
  <si>
    <t>2015-11-10-09.37.11.575928</t>
  </si>
  <si>
    <t>2015-10-19-06.29.03.957739</t>
  </si>
  <si>
    <t>2015-10-11-17.35.32.609517</t>
  </si>
  <si>
    <t>2015-10-08-19.13.34.896761</t>
  </si>
  <si>
    <t>2015-09-16-16.03.45.110036</t>
  </si>
  <si>
    <t>2015-09-16-14.28.07.682463</t>
  </si>
  <si>
    <t>2015-09-16-10.50.20.732898</t>
  </si>
  <si>
    <t>2015-09-16-09.55.34.283017</t>
  </si>
  <si>
    <t>2017-02-27-13.21.19.289726</t>
  </si>
  <si>
    <t>2017-01-18-22.28.10.432546</t>
  </si>
  <si>
    <t>KK65281377</t>
  </si>
  <si>
    <t>PW3RS020</t>
  </si>
  <si>
    <t>C83DD4336C71</t>
  </si>
  <si>
    <t>2017-04-07-11.13.00.565729</t>
  </si>
  <si>
    <t>2017-04-05-21.44.50.482835</t>
  </si>
  <si>
    <t>2017-04-05-14.58.32.398825</t>
  </si>
  <si>
    <t>2017-01-18-17.58.02.630299</t>
  </si>
  <si>
    <t>Butcher</t>
  </si>
  <si>
    <t>Eric</t>
  </si>
  <si>
    <t>KK99900060</t>
  </si>
  <si>
    <t>78456182A826</t>
  </si>
  <si>
    <t>2017-04-15-16.28.50.136691</t>
  </si>
  <si>
    <t>Flowers</t>
  </si>
  <si>
    <t>Jobbie</t>
  </si>
  <si>
    <t>KK55312363</t>
  </si>
  <si>
    <t>4439C4EDEBD3</t>
  </si>
  <si>
    <t>2017-04-12-16.17.59.292687</t>
  </si>
  <si>
    <t>OTANIUX</t>
  </si>
  <si>
    <t>7845611FBBFC</t>
  </si>
  <si>
    <t>PW3RS017</t>
  </si>
  <si>
    <t>2017-04-11-16.45.07.932506</t>
  </si>
  <si>
    <t>GEN2OTA</t>
  </si>
  <si>
    <t>FFRE0833Q1</t>
  </si>
  <si>
    <t>2017-04-11-15.30.48.946133</t>
  </si>
  <si>
    <t>2017-04-10-19.00.08.064393</t>
  </si>
  <si>
    <t>2017-04-10-16.04.07.741734</t>
  </si>
  <si>
    <t>2017-04-10-15.16.38.996157</t>
  </si>
  <si>
    <t>Smithson</t>
  </si>
  <si>
    <t>KK99800146</t>
  </si>
  <si>
    <t>PW3RS017_161005a</t>
  </si>
  <si>
    <t>784561A729CB</t>
  </si>
  <si>
    <t>2016-11-09-18.38.12.681842</t>
  </si>
  <si>
    <t>Kearbey</t>
  </si>
  <si>
    <t>Jarrod</t>
  </si>
  <si>
    <t>Marion</t>
  </si>
  <si>
    <t>KK99900001</t>
  </si>
  <si>
    <t>784561924B37</t>
  </si>
  <si>
    <t>2016-10-26-19.23.06.032693</t>
  </si>
  <si>
    <t>Humphrey</t>
  </si>
  <si>
    <t>Steven</t>
  </si>
  <si>
    <t>Deep Run</t>
  </si>
  <si>
    <t>KK99900030</t>
  </si>
  <si>
    <t>78456182A741</t>
  </si>
  <si>
    <t>2016-07-23-22.35.40.627005</t>
  </si>
  <si>
    <t>Herring</t>
  </si>
  <si>
    <t>Brandi</t>
  </si>
  <si>
    <t>KK99800113</t>
  </si>
  <si>
    <t>784561A72A6B</t>
  </si>
  <si>
    <t>2017-04-26-19.20.31.758956</t>
  </si>
  <si>
    <t>Alex</t>
  </si>
  <si>
    <t>2017-04-26-15.38.27.435992</t>
  </si>
  <si>
    <t>2017-04-26-15.35.58.344741</t>
  </si>
  <si>
    <t>Bohnengel</t>
  </si>
  <si>
    <t>Claire</t>
  </si>
  <si>
    <t>Washington</t>
  </si>
  <si>
    <t>DC</t>
  </si>
  <si>
    <t>KK99900036</t>
  </si>
  <si>
    <t>PW3RS016_160831a</t>
  </si>
  <si>
    <t>78456182A859</t>
  </si>
  <si>
    <t>2016-08-24-22.14.50.857208</t>
  </si>
  <si>
    <t>Knight</t>
  </si>
  <si>
    <t>Theresa</t>
  </si>
  <si>
    <t>Adairville</t>
  </si>
  <si>
    <t>KY</t>
  </si>
  <si>
    <t>KK99900003</t>
  </si>
  <si>
    <t>78456182A86E</t>
  </si>
  <si>
    <t>2016-08-02-07.41.02.129179</t>
  </si>
  <si>
    <t>GEN2CNVOTA</t>
  </si>
  <si>
    <t>PW1MA077</t>
  </si>
  <si>
    <t>ZFGVH21F7RW</t>
  </si>
  <si>
    <t>2017-05-04-16.05.11.418973</t>
  </si>
  <si>
    <t>Miller</t>
  </si>
  <si>
    <t>2017-05-04-07.51.00.332690</t>
  </si>
  <si>
    <t>Burriss</t>
  </si>
  <si>
    <t>Jason</t>
  </si>
  <si>
    <t>WB64657019</t>
  </si>
  <si>
    <t>6C0B8419DBD8</t>
  </si>
  <si>
    <t>2017-05-03-18.55.35.481671</t>
  </si>
  <si>
    <t>GEN2310TEST</t>
  </si>
  <si>
    <t>6C0B8419EBCF</t>
  </si>
  <si>
    <t>PW1RS310</t>
  </si>
  <si>
    <t>2017-05-02-16.45.05.993911</t>
  </si>
  <si>
    <t>L</t>
  </si>
  <si>
    <t>A</t>
  </si>
  <si>
    <t>2017-05-02-16.24.09.995909</t>
  </si>
  <si>
    <t>2017-05-02-16.16.39.708770</t>
  </si>
  <si>
    <t>Nistler</t>
  </si>
  <si>
    <t>Criag</t>
  </si>
  <si>
    <t>WB70455639</t>
  </si>
  <si>
    <t>6C0B8419D833</t>
  </si>
  <si>
    <t>2017-05-01-21.43.24.297605</t>
  </si>
  <si>
    <t>NIUX_BB6B</t>
  </si>
  <si>
    <t>7845611FBB6B</t>
  </si>
  <si>
    <t>PW1MA064</t>
  </si>
  <si>
    <t>2017-05-12-10.31.25.767184</t>
  </si>
  <si>
    <t>2017-05-11-10.31.26.494416</t>
  </si>
  <si>
    <t>GEN2CNVNASATEST</t>
  </si>
  <si>
    <t>4439C4EAC4BA</t>
  </si>
  <si>
    <t>2017-05-10-12.03.49.467603</t>
  </si>
  <si>
    <t>Morris</t>
  </si>
  <si>
    <t>Jeremy</t>
  </si>
  <si>
    <t>2in1FieldTrial15</t>
  </si>
  <si>
    <t>4439C4EAC6D4</t>
  </si>
  <si>
    <t>2016-10-19-09.41.20.453121</t>
  </si>
  <si>
    <t>Berrelleza</t>
  </si>
  <si>
    <t>Ramses</t>
  </si>
  <si>
    <t>Morriston</t>
  </si>
  <si>
    <t>WB64657040</t>
  </si>
  <si>
    <t>6C0B8419DA3F</t>
  </si>
  <si>
    <t>2017-05-15-21.52.12.301019</t>
  </si>
  <si>
    <t>Placke</t>
  </si>
  <si>
    <t>Robin</t>
  </si>
  <si>
    <t>Maplewood</t>
  </si>
  <si>
    <t>KK99900047</t>
  </si>
  <si>
    <t>78456182A827</t>
  </si>
  <si>
    <t>2016-08-12-20.08.34.686454</t>
  </si>
  <si>
    <t>Scheer</t>
  </si>
  <si>
    <t>Philip</t>
  </si>
  <si>
    <t>Middletown</t>
  </si>
  <si>
    <t>CT</t>
  </si>
  <si>
    <t>KK99900027</t>
  </si>
  <si>
    <t>78456182A767</t>
  </si>
  <si>
    <t>2016-08-01-23.49.55.879516</t>
  </si>
  <si>
    <t>House</t>
  </si>
  <si>
    <t>KK99900037</t>
  </si>
  <si>
    <t>78456182A96A</t>
  </si>
  <si>
    <t>2016-06-29-19.20.44.335302</t>
  </si>
  <si>
    <t>2in1FieldTrial66</t>
  </si>
  <si>
    <t>2017-05-26-16.28.53.333421</t>
  </si>
  <si>
    <t>WB61645611</t>
  </si>
  <si>
    <t>6C0B8419DA1F</t>
  </si>
  <si>
    <t>2017-05-26-09.43.46.570080</t>
  </si>
  <si>
    <t>Lingayat</t>
  </si>
  <si>
    <t>Priyanka</t>
  </si>
  <si>
    <t>4439C4802452</t>
  </si>
  <si>
    <t>2017-05-16-08.10.46.085123</t>
  </si>
  <si>
    <t>2017-05-30-14.23.53.298085</t>
  </si>
  <si>
    <t>2017-05-30-10.16.42.767371</t>
  </si>
  <si>
    <t>Pat</t>
  </si>
  <si>
    <t>2in1FieldTrial17</t>
  </si>
  <si>
    <t>4439C4EAC597</t>
  </si>
  <si>
    <t>2016-10-19-09.30.18.551420</t>
  </si>
  <si>
    <t>Patil</t>
  </si>
  <si>
    <t>DiLorenzo</t>
  </si>
  <si>
    <t>Ashley</t>
  </si>
  <si>
    <t>KK99900049</t>
  </si>
  <si>
    <t>78456182A929</t>
  </si>
  <si>
    <t>2017-06-11-12.42.16.926165</t>
  </si>
  <si>
    <t>2017-06-10-14.14.20.299497</t>
  </si>
  <si>
    <t>2017-06-09-10.36.35.319157</t>
  </si>
  <si>
    <t>Sutton</t>
  </si>
  <si>
    <t>Kelli</t>
  </si>
  <si>
    <t>Peru</t>
  </si>
  <si>
    <t>IN</t>
  </si>
  <si>
    <t>KK99900054</t>
  </si>
  <si>
    <t>78456182A7D8</t>
  </si>
  <si>
    <t>2016-07-12-20.10.32.667661</t>
  </si>
  <si>
    <t>KK99900044</t>
  </si>
  <si>
    <t>78456182A8C6</t>
  </si>
  <si>
    <t>2016-06-30-18.16.22.768642</t>
  </si>
  <si>
    <t>2017-06-14-21.42.24.182207</t>
  </si>
  <si>
    <t>2017-06-13-10.46.44.842971</t>
  </si>
  <si>
    <t>2017-06-13-10.39.44.661509</t>
  </si>
  <si>
    <t>KK99800005</t>
  </si>
  <si>
    <t>784561A72B02</t>
  </si>
  <si>
    <t>2017-06-08-15.29.14.001468</t>
  </si>
  <si>
    <t>Tanner</t>
  </si>
  <si>
    <t>Judy</t>
  </si>
  <si>
    <t>KK99900015</t>
  </si>
  <si>
    <t>78456182A8E4</t>
  </si>
  <si>
    <t>2016-08-25-22.43.29.711137</t>
  </si>
  <si>
    <t>Zias</t>
  </si>
  <si>
    <t>Terry</t>
  </si>
  <si>
    <t>Glen Cove</t>
  </si>
  <si>
    <t>NY</t>
  </si>
  <si>
    <t>KK99900062</t>
  </si>
  <si>
    <t>78456182A798</t>
  </si>
  <si>
    <t>2016-06-23-14.25.00.482465</t>
  </si>
  <si>
    <t>WB44444444</t>
  </si>
  <si>
    <t>PW1MA078</t>
  </si>
  <si>
    <t>4439C4EAC420</t>
  </si>
  <si>
    <t>PW1MA069</t>
  </si>
  <si>
    <t>2017-06-23-08.30.46.342421</t>
  </si>
  <si>
    <t>Seymour</t>
  </si>
  <si>
    <t>Jim</t>
  </si>
  <si>
    <t>South Haven</t>
  </si>
  <si>
    <t>WB61645620</t>
  </si>
  <si>
    <t>6C0B8419ECC0</t>
  </si>
  <si>
    <t>2017-06-21-19.52.14.366138</t>
  </si>
  <si>
    <t>WB61645615</t>
  </si>
  <si>
    <t>6C0B8419E887</t>
  </si>
  <si>
    <t>2017-06-21-09.19.40.987814</t>
  </si>
  <si>
    <t>2017-06-20-12.19.01.293884</t>
  </si>
  <si>
    <t>2017-06-30-10.30.05.341769</t>
  </si>
  <si>
    <t>Horn</t>
  </si>
  <si>
    <t>Laura</t>
  </si>
  <si>
    <t>2017-06-29-16.02.22.463757</t>
  </si>
  <si>
    <t>2017-06-26-16.14.00.292655</t>
  </si>
  <si>
    <t>Williamston</t>
  </si>
  <si>
    <t>2017-07-07-16.54.34.412696</t>
  </si>
  <si>
    <t>2017-07-14-07.13.52.394863</t>
  </si>
  <si>
    <t>v4.3-1.0</t>
  </si>
  <si>
    <t>KK99800097</t>
  </si>
  <si>
    <t>784561A72AAA</t>
  </si>
  <si>
    <t>2016-10-09-14.46.46.889760</t>
  </si>
  <si>
    <t>2017-07-23-13.03.57.535361</t>
  </si>
  <si>
    <t>2017-07-21-23.43.37.114102</t>
  </si>
  <si>
    <t>2017-07-21-21.49.47.097514</t>
  </si>
  <si>
    <t>2017-07-17-13.38.01.886061</t>
  </si>
  <si>
    <t>Martz</t>
  </si>
  <si>
    <t>Sandy</t>
  </si>
  <si>
    <t>Willoughby</t>
  </si>
  <si>
    <t>OH</t>
  </si>
  <si>
    <t>KK99900040</t>
  </si>
  <si>
    <t>78456182A926</t>
  </si>
  <si>
    <t>2016-06-30-21.35.21.909478</t>
  </si>
  <si>
    <t>Diaz</t>
  </si>
  <si>
    <t>Cherry Hill</t>
  </si>
  <si>
    <t>KK99900063</t>
  </si>
  <si>
    <t>78456182A93A</t>
  </si>
  <si>
    <t>2016-06-19-12.38.06.016159</t>
  </si>
  <si>
    <t>2017-07-30-22.04.16.349955</t>
  </si>
  <si>
    <t>2017-07-28-10.25.12.378301</t>
  </si>
  <si>
    <t>MonsterPants</t>
  </si>
  <si>
    <t>2017-07-24-20.27.39.003229</t>
  </si>
  <si>
    <t>KK99999996</t>
  </si>
  <si>
    <t>784561924A66</t>
  </si>
  <si>
    <t>2017-08-04-13.51.02.862489</t>
  </si>
  <si>
    <t>2017-07-31-20.22.53.111324</t>
  </si>
  <si>
    <t>Baba</t>
  </si>
  <si>
    <t>Paschall</t>
  </si>
  <si>
    <t>Seattle</t>
  </si>
  <si>
    <t>WA</t>
  </si>
  <si>
    <t>KK99900038</t>
  </si>
  <si>
    <t>PW3RS014_160719b</t>
  </si>
  <si>
    <t>78456182A72B</t>
  </si>
  <si>
    <t>2016-07-06-17.41.12.943551</t>
  </si>
  <si>
    <t>2017-08-10-19.45.00.300549</t>
  </si>
  <si>
    <t>cert_tes</t>
  </si>
  <si>
    <t>2017-08-10-11.16.43.733042</t>
  </si>
  <si>
    <t>ZNASANIUX</t>
  </si>
  <si>
    <t>7845611FBB7A</t>
  </si>
  <si>
    <t>2017-08-09-15.51.32.603722</t>
  </si>
  <si>
    <t>2017-08-08-12.01.37.758833</t>
  </si>
  <si>
    <t>Bachaaa</t>
  </si>
  <si>
    <t>Cachhaaaaaa</t>
  </si>
  <si>
    <t>NASADEHUM</t>
  </si>
  <si>
    <t>FGCA7033U1</t>
  </si>
  <si>
    <t>784561924A08</t>
  </si>
  <si>
    <t>PW3RS021</t>
  </si>
  <si>
    <t>2017-08-07-16.59.46.078689</t>
  </si>
  <si>
    <t>2017-08-27-10.18.03.231636</t>
  </si>
  <si>
    <t>2017-08-26-20.53.16.721658</t>
  </si>
  <si>
    <t>KN88800133</t>
  </si>
  <si>
    <t>FGAC7044U10</t>
  </si>
  <si>
    <t>6014B31356C4</t>
  </si>
  <si>
    <t>2017-08-26-02.52.00.782408</t>
  </si>
  <si>
    <t>KN88800155</t>
  </si>
  <si>
    <t>6014B3112C1C</t>
  </si>
  <si>
    <t>2017-08-26-02.25.40.238952</t>
  </si>
  <si>
    <t>PW1MA079</t>
  </si>
  <si>
    <t>2017-08-25-10.35.10.683194</t>
  </si>
  <si>
    <t>M</t>
  </si>
  <si>
    <t>Schenectady</t>
  </si>
  <si>
    <t>MattTestNIUX</t>
  </si>
  <si>
    <t>7845611FBC33</t>
  </si>
  <si>
    <t>2017-08-24-13.51.35.381912</t>
  </si>
  <si>
    <t>2017-08-22-17.31.50.125925</t>
  </si>
  <si>
    <t>KN88800157</t>
  </si>
  <si>
    <t>6014B31132E7</t>
  </si>
  <si>
    <t>2017-09-03-21.43.14.099860</t>
  </si>
  <si>
    <t>KN88800158</t>
  </si>
  <si>
    <t>6014B3112BE0</t>
  </si>
  <si>
    <t>2017-09-03-21.35.23.841289</t>
  </si>
  <si>
    <t>Gu</t>
  </si>
  <si>
    <t>Zhigang</t>
  </si>
  <si>
    <t>Inwood</t>
  </si>
  <si>
    <t>WV</t>
  </si>
  <si>
    <t>KK98980006</t>
  </si>
  <si>
    <t>784561924A81</t>
  </si>
  <si>
    <t>2017-09-03-21.23.31.207700</t>
  </si>
  <si>
    <t>KK41601569</t>
  </si>
  <si>
    <t>PW1RS316</t>
  </si>
  <si>
    <t>4439C48024B3</t>
  </si>
  <si>
    <t>PW1RS308</t>
  </si>
  <si>
    <t>2017-09-02-19.54.35.033208</t>
  </si>
  <si>
    <t>2017-09-01-09.21.02.426066</t>
  </si>
  <si>
    <t>Fuquay Varina</t>
  </si>
  <si>
    <t>2017-08-31-20.44.23.502351</t>
  </si>
  <si>
    <t>2017-08-30-13.23.32.675635</t>
  </si>
  <si>
    <t>2017-08-28-18.51.28.333498</t>
  </si>
  <si>
    <t>PW1RS326</t>
  </si>
  <si>
    <t>2017-09-06-14.15.31.022342</t>
  </si>
  <si>
    <t>KK98980004</t>
  </si>
  <si>
    <t>784561924A95</t>
  </si>
  <si>
    <t>2017-09-06-05.28.29.317841</t>
  </si>
  <si>
    <t>2017-09-05-14.02.50.614772</t>
  </si>
  <si>
    <t>2017-09-18-02.09.10.570450</t>
  </si>
  <si>
    <t>2017-09-17-19.40.57.509835</t>
  </si>
  <si>
    <t>2017-09-17-13.56.04.121275</t>
  </si>
  <si>
    <t>KN88800153</t>
  </si>
  <si>
    <t>6014B313573E</t>
  </si>
  <si>
    <t>2017-09-17-04.52.19.899703</t>
  </si>
  <si>
    <t>KN88800107</t>
  </si>
  <si>
    <t>6014B31131FA</t>
  </si>
  <si>
    <t>2017-09-17-04.50.48.856973</t>
  </si>
  <si>
    <t>KN88800152</t>
  </si>
  <si>
    <t>6014B3113240</t>
  </si>
  <si>
    <t>2017-09-17-04.45.23.915899</t>
  </si>
  <si>
    <t>2017-09-16-20.59.06.189450</t>
  </si>
  <si>
    <t>2017-09-13-19.14.29.430811</t>
  </si>
  <si>
    <t>2017-09-12-21.06.15.370893</t>
  </si>
  <si>
    <t>94db5604</t>
  </si>
  <si>
    <t>austin</t>
  </si>
  <si>
    <t>darcie</t>
  </si>
  <si>
    <t>2017-09-21-23.08.57.612119</t>
  </si>
  <si>
    <t>2017-09-21-18.19.25.006600</t>
  </si>
  <si>
    <t>GEN2CNVGCTTEST</t>
  </si>
  <si>
    <t>2017-09-20-16.29.52.892154</t>
  </si>
  <si>
    <t>GTCTSTFTDVRAC1</t>
  </si>
  <si>
    <t>4439C480242D</t>
  </si>
  <si>
    <t>2017-09-20-13.38.46.474092</t>
  </si>
  <si>
    <t>2017-09-19-16.42.03.166586</t>
  </si>
  <si>
    <t>KN88800154</t>
  </si>
  <si>
    <t>6014B3113424</t>
  </si>
  <si>
    <t>2017-09-18-16.48.15.505527</t>
  </si>
  <si>
    <t>KN88800106</t>
  </si>
  <si>
    <t>6014B311428C</t>
  </si>
  <si>
    <t>2017-10-01-20.53.12.101733</t>
  </si>
  <si>
    <t>Newman</t>
  </si>
  <si>
    <t>Mark</t>
  </si>
  <si>
    <t>Lagrange</t>
  </si>
  <si>
    <t>KN88800109</t>
  </si>
  <si>
    <t>6014B311419B</t>
  </si>
  <si>
    <t>2017-10-01-19.22.45.315360</t>
  </si>
  <si>
    <t>Cook</t>
  </si>
  <si>
    <t>Regan</t>
  </si>
  <si>
    <t>KN88800118</t>
  </si>
  <si>
    <t>6014B3113A79</t>
  </si>
  <si>
    <t>2017-10-01-12.07.48.348715</t>
  </si>
  <si>
    <t>Elisa</t>
  </si>
  <si>
    <t>KN88800116</t>
  </si>
  <si>
    <t>6014B3113A7A</t>
  </si>
  <si>
    <t>2017-09-29-22.55.38.212995</t>
  </si>
  <si>
    <t>KN88800130</t>
  </si>
  <si>
    <t>6014B31125EE</t>
  </si>
  <si>
    <t>2017-09-29-16.00.38.766754</t>
  </si>
  <si>
    <t>2017-09-29-11.15.12.713476</t>
  </si>
  <si>
    <t>KN88800147</t>
  </si>
  <si>
    <t>6014B311217A</t>
  </si>
  <si>
    <t>2017-09-29-10.35.02.146703</t>
  </si>
  <si>
    <t>Burns</t>
  </si>
  <si>
    <t>Fishers</t>
  </si>
  <si>
    <t>KN88800112</t>
  </si>
  <si>
    <t>6014B313573D</t>
  </si>
  <si>
    <t>2017-09-29-09.09.02.710968</t>
  </si>
  <si>
    <t>Swartley</t>
  </si>
  <si>
    <t>Aaron</t>
  </si>
  <si>
    <t>Hickory</t>
  </si>
  <si>
    <t>KN88800121</t>
  </si>
  <si>
    <t>6014B311344E</t>
  </si>
  <si>
    <t>2017-09-28-22.10.05.447784</t>
  </si>
  <si>
    <t>KN88800120</t>
  </si>
  <si>
    <t>6014B313571F</t>
  </si>
  <si>
    <t>2017-09-28-19.45.19.541262</t>
  </si>
  <si>
    <t>KN88800141</t>
  </si>
  <si>
    <t>6014B3112774</t>
  </si>
  <si>
    <t>2017-09-28-14.49.55.260034</t>
  </si>
  <si>
    <t>2017-09-27-22.29.02.572267</t>
  </si>
  <si>
    <t>DHM171005</t>
  </si>
  <si>
    <t>784561924CA4</t>
  </si>
  <si>
    <t>2017-09-27-11.20.53.230757</t>
  </si>
  <si>
    <t xml:space="preserve">PW1MA079 </t>
  </si>
  <si>
    <t>2017-09-19-05.36.31.936380</t>
  </si>
  <si>
    <t>KN88800117</t>
  </si>
  <si>
    <t>6014B313569E</t>
  </si>
  <si>
    <t>2017-10-08-15.55.52.727353</t>
  </si>
  <si>
    <t>v4.4-2-0</t>
  </si>
  <si>
    <t>2017-10-06-15.32.29.007938</t>
  </si>
  <si>
    <t>GTCSTROM</t>
  </si>
  <si>
    <t>C83DD42B5086</t>
  </si>
  <si>
    <t>2017-10-06-09.34.38.740007</t>
  </si>
  <si>
    <t>Linda</t>
  </si>
  <si>
    <t>Kinston</t>
  </si>
  <si>
    <t>KN88800111</t>
  </si>
  <si>
    <t>6014B31131D3</t>
  </si>
  <si>
    <t>2017-10-06-01.49.43.230728</t>
  </si>
  <si>
    <t>Baker</t>
  </si>
  <si>
    <t>Barbara</t>
  </si>
  <si>
    <t>KN88800103</t>
  </si>
  <si>
    <t>6014B31147B7</t>
  </si>
  <si>
    <t>2017-10-05-17.44.52.036647</t>
  </si>
  <si>
    <t>Martinez</t>
  </si>
  <si>
    <t>Gerardo</t>
  </si>
  <si>
    <t>San Antonio</t>
  </si>
  <si>
    <t>KN88800110</t>
  </si>
  <si>
    <t>6014B3111F14</t>
  </si>
  <si>
    <t>2017-10-05-15.25.29.488211</t>
  </si>
  <si>
    <t>2017-10-03-14.56.36.961671</t>
  </si>
  <si>
    <t>KN88800105</t>
  </si>
  <si>
    <t>6014B3134861</t>
  </si>
  <si>
    <t>2017-10-02-18.35.04.515212</t>
  </si>
  <si>
    <t>2017-10-16-04.33.28.382439</t>
  </si>
  <si>
    <t>KK33440003</t>
  </si>
  <si>
    <t>FGRC1044T100</t>
  </si>
  <si>
    <t>784561A72885</t>
  </si>
  <si>
    <t>2017-10-15-23.13.28.981529</t>
  </si>
  <si>
    <t>2017-10-15-15.02.32.237618</t>
  </si>
  <si>
    <t>2017-10-13-11.08.40.072453</t>
  </si>
  <si>
    <t>KN88800146</t>
  </si>
  <si>
    <t>6014B31356FF</t>
  </si>
  <si>
    <t>2017-10-11-07.44.17.096985</t>
  </si>
  <si>
    <t>Hyatt-Lisk</t>
  </si>
  <si>
    <t>Amber</t>
  </si>
  <si>
    <t>KN88800122</t>
  </si>
  <si>
    <t>6014B311217B</t>
  </si>
  <si>
    <t>2017-10-09-20.29.00.195883</t>
  </si>
  <si>
    <t>Ferguson</t>
  </si>
  <si>
    <t>Benton</t>
  </si>
  <si>
    <t>KN88800119</t>
  </si>
  <si>
    <t>6014B311454A</t>
  </si>
  <si>
    <t>2017-10-09-17.45.23.998837</t>
  </si>
  <si>
    <t>Colley</t>
  </si>
  <si>
    <t>Adger</t>
  </si>
  <si>
    <t>Allen</t>
  </si>
  <si>
    <t>KN88800113</t>
  </si>
  <si>
    <t>6014B313573F</t>
  </si>
  <si>
    <t>2017-10-09-16.03.21.004668</t>
  </si>
  <si>
    <t>Stovall</t>
  </si>
  <si>
    <t>Rick</t>
  </si>
  <si>
    <t>Spartanburg</t>
  </si>
  <si>
    <t>KN88800115</t>
  </si>
  <si>
    <t>6014B3135721</t>
  </si>
  <si>
    <t>2017-10-09-13.03.15.445853</t>
  </si>
  <si>
    <t>2017-10-20-18.27.11.576531</t>
  </si>
  <si>
    <t>Collins</t>
  </si>
  <si>
    <t>Ben</t>
  </si>
  <si>
    <t>Baxter</t>
  </si>
  <si>
    <t>KN88800124</t>
  </si>
  <si>
    <t>6014B31131E6</t>
  </si>
  <si>
    <t>2017-10-17-22.09.10.929190</t>
  </si>
  <si>
    <t>Dehum</t>
  </si>
  <si>
    <t>2017-11-02-12.25.15.553321</t>
  </si>
  <si>
    <t>2017-10-31-14.05.46.847257</t>
  </si>
  <si>
    <t>Dehum New</t>
  </si>
  <si>
    <t>Dehum Old</t>
  </si>
  <si>
    <t>Dehum Total</t>
  </si>
  <si>
    <t>2017-11-22-19.39.56.087434</t>
  </si>
  <si>
    <t>KN88800160</t>
  </si>
  <si>
    <t>6014B313586F</t>
  </si>
  <si>
    <t>2017-11-30-09.05.57.488758</t>
  </si>
  <si>
    <t>Rodney</t>
  </si>
  <si>
    <t>WB51760689</t>
  </si>
  <si>
    <t>6C0B8419DF2A</t>
  </si>
  <si>
    <t>2017-11-28-11.42.55.766541</t>
  </si>
  <si>
    <t>2017-12-04-21.57.57.417287</t>
  </si>
  <si>
    <t>Thakur</t>
  </si>
  <si>
    <t>Reena</t>
  </si>
  <si>
    <t>2017-12-15-11.38.01.122792</t>
  </si>
  <si>
    <t>KN88800143</t>
  </si>
  <si>
    <t>6014B3112C50</t>
  </si>
  <si>
    <t>2017-12-14-13.12.14.822406</t>
  </si>
  <si>
    <t>2017-12-11-21.53.56.928571</t>
  </si>
  <si>
    <t>2017-12-11-17.33.16.700610</t>
  </si>
  <si>
    <t>KN88802014</t>
  </si>
  <si>
    <t>FGAC7044U100</t>
  </si>
  <si>
    <t>E82A44025DB0</t>
  </si>
  <si>
    <t>2018-01-08-03.26.04.901353</t>
  </si>
  <si>
    <t>Carpio</t>
  </si>
  <si>
    <t>KK88800005</t>
  </si>
  <si>
    <t>FGRC0844S100</t>
  </si>
  <si>
    <t>6C0B84C5E75F</t>
  </si>
  <si>
    <t>2018-01-06-07.56.47.033014</t>
  </si>
  <si>
    <t>KN88800131</t>
  </si>
  <si>
    <t>v4.5-3-1</t>
  </si>
  <si>
    <t>6014B3114470</t>
  </si>
  <si>
    <t>2018-01-05-16.07.40.341433</t>
  </si>
  <si>
    <t>KK88800306</t>
  </si>
  <si>
    <t>FGRC0844U100</t>
  </si>
  <si>
    <t>E82A44025E7D</t>
  </si>
  <si>
    <t>2018-01-05-00.48.33.427351</t>
  </si>
  <si>
    <t>2018-01-04-17.19.22.796565</t>
  </si>
  <si>
    <t>2018-01-04-17.13.44.415913</t>
  </si>
  <si>
    <t>2018-01-03-18.00.36.095863</t>
  </si>
  <si>
    <t>Hosier</t>
  </si>
  <si>
    <t>Joshua</t>
  </si>
  <si>
    <t>New Castle</t>
  </si>
  <si>
    <t>PA</t>
  </si>
  <si>
    <t>KN88800108</t>
  </si>
  <si>
    <t>6014B31142A8</t>
  </si>
  <si>
    <t>2017-10-09-10.41.06.146801</t>
  </si>
  <si>
    <t>KK88802049</t>
  </si>
  <si>
    <t>E82A44025DCC</t>
  </si>
  <si>
    <t>2018-01-12-02.33.19.218683</t>
  </si>
  <si>
    <t>KK88802035</t>
  </si>
  <si>
    <t>E82A44025CD0</t>
  </si>
  <si>
    <t>2018-01-10-04.19.15.975232</t>
  </si>
  <si>
    <t>2018-01-08-12.54.39.274264</t>
  </si>
  <si>
    <t>v4.5-3b-</t>
  </si>
  <si>
    <t>2018-01-04-17.08.13.919174</t>
  </si>
  <si>
    <t>cho</t>
  </si>
  <si>
    <t>Nate</t>
  </si>
  <si>
    <t>KN88800149</t>
  </si>
  <si>
    <t>6014B3113909</t>
  </si>
  <si>
    <t>2018-01-21-16.51.27.017533</t>
  </si>
  <si>
    <t>2018-01-15-21.51.33.960800</t>
  </si>
  <si>
    <t>Name</t>
  </si>
  <si>
    <t>MAC</t>
  </si>
  <si>
    <t>Original FW</t>
  </si>
  <si>
    <t>Current FW</t>
  </si>
  <si>
    <t>Erin Wright</t>
  </si>
  <si>
    <t>Victoria Westmoreland</t>
  </si>
  <si>
    <t>Justine Hall</t>
  </si>
  <si>
    <t>Todd E Scott</t>
  </si>
  <si>
    <t>Dalvin Green</t>
  </si>
  <si>
    <t>Will Grant</t>
  </si>
  <si>
    <t>Aldo Caballero</t>
  </si>
  <si>
    <t>Chris Barnwell</t>
  </si>
  <si>
    <t>Bruce Whittington (Danielle)</t>
  </si>
  <si>
    <t>Tracey McGowan McKenna</t>
  </si>
  <si>
    <t>Cody Masluk</t>
  </si>
  <si>
    <t>Darcie Austin</t>
  </si>
  <si>
    <t>Varun Rajasekaran</t>
  </si>
  <si>
    <t>Stephen M. Smith</t>
  </si>
  <si>
    <t>Kenny Boehm</t>
  </si>
  <si>
    <t>Thomas Josefsson</t>
  </si>
  <si>
    <t>James Turner</t>
  </si>
  <si>
    <t>Catherine Harrison</t>
  </si>
  <si>
    <t>Jane Wray</t>
  </si>
  <si>
    <t>Rudy Fulgham</t>
  </si>
  <si>
    <t>Jose Macias</t>
  </si>
  <si>
    <t xml:space="preserve">Nina Harrison </t>
  </si>
  <si>
    <t>David Gaussiran</t>
  </si>
  <si>
    <t>Amie Guy</t>
  </si>
  <si>
    <t>Satish Maroju</t>
  </si>
  <si>
    <t>Tangie Dalton</t>
  </si>
  <si>
    <t>Karen Schmidt (Wayne Larson)</t>
  </si>
  <si>
    <t>Brenda Simpson</t>
  </si>
  <si>
    <t>Anthony J Haugen</t>
  </si>
  <si>
    <t>Jared Raeker</t>
  </si>
  <si>
    <t>Corrina McQuiston</t>
  </si>
  <si>
    <t>Jim Seymour</t>
  </si>
  <si>
    <t>Stan Voas (formerly Javier Solis )</t>
  </si>
  <si>
    <t>Anna Provost</t>
  </si>
  <si>
    <t>Tyler Sparks</t>
  </si>
  <si>
    <t>CarolAnn Bailey-Lloyd &amp; Guy</t>
  </si>
  <si>
    <t>Kate Mikulasovich</t>
  </si>
  <si>
    <t>Chad Fuhrman</t>
  </si>
  <si>
    <t>Douglas Folk</t>
  </si>
  <si>
    <t>Lab (provisioned to Tim Gendron)</t>
  </si>
  <si>
    <t>Quality Area-Tim Gendron 
(formerly Ryan Krueger)</t>
  </si>
  <si>
    <t>Dawn Smith</t>
  </si>
  <si>
    <t>Jennifer Hoover</t>
  </si>
  <si>
    <t>Nolan Pike</t>
  </si>
  <si>
    <t>Jonathan Rector</t>
  </si>
  <si>
    <t>Michale Hill</t>
  </si>
  <si>
    <t>David Mannarino</t>
  </si>
  <si>
    <t>John Weinstock</t>
  </si>
  <si>
    <t>David Keck</t>
  </si>
  <si>
    <t>William T. Anniss III</t>
  </si>
  <si>
    <t>Erin Duke</t>
  </si>
  <si>
    <t>Franz Beyer</t>
  </si>
  <si>
    <t xml:space="preserve">Quality Area-Tim Gendron </t>
  </si>
  <si>
    <t>Peggy &amp; John Berry</t>
  </si>
  <si>
    <t>Jason Burriss</t>
  </si>
  <si>
    <t>Richard Lewis</t>
  </si>
  <si>
    <t xml:space="preserve">Tim Gendron </t>
  </si>
  <si>
    <t>Chris Brown</t>
  </si>
  <si>
    <t>Tonii Rhone</t>
  </si>
  <si>
    <t>Monica McIntyre</t>
  </si>
  <si>
    <t>Chaka Calles</t>
  </si>
  <si>
    <t>Carole Jacheo</t>
  </si>
  <si>
    <t>Bridgette Larkins</t>
  </si>
  <si>
    <t>Tom O'Donnell</t>
  </si>
  <si>
    <t>Joseph Gonzalez</t>
  </si>
  <si>
    <t>Jose Salinas</t>
  </si>
  <si>
    <t>Pedro Rueda</t>
  </si>
  <si>
    <t>Danielle Grothe</t>
  </si>
  <si>
    <t>Thomas Steplyk</t>
  </si>
  <si>
    <t>Glenn Johnson</t>
  </si>
  <si>
    <t>Robert Frank</t>
  </si>
  <si>
    <t>John Gracki</t>
  </si>
  <si>
    <t>Tina Tine-Halkovitch</t>
  </si>
  <si>
    <t>Ramses Berrelleza</t>
  </si>
  <si>
    <t>Jose Rodriguez</t>
  </si>
  <si>
    <t>Charles Ward</t>
  </si>
  <si>
    <t>Craig Nistler</t>
  </si>
  <si>
    <t>Paul Miller</t>
  </si>
  <si>
    <t>Stromboli RAC</t>
  </si>
  <si>
    <t>Dehumidifier</t>
  </si>
  <si>
    <t>Jarrod Kearbey</t>
  </si>
  <si>
    <t>Martin Besant</t>
  </si>
  <si>
    <t>Sara Teasley</t>
  </si>
  <si>
    <t>Marisa Indelicato</t>
  </si>
  <si>
    <t>Carmine Dionisio</t>
  </si>
  <si>
    <t>CarolAnn Bailey</t>
  </si>
  <si>
    <t>Rita Leets</t>
  </si>
  <si>
    <t>Phil Scheer</t>
  </si>
  <si>
    <t>Steven Humphrey</t>
  </si>
  <si>
    <t xml:space="preserve">Mark Sewall </t>
  </si>
  <si>
    <t>Sandy Martz</t>
  </si>
  <si>
    <t>Claire Bohnengel</t>
  </si>
  <si>
    <t>David House</t>
  </si>
  <si>
    <t>Paul Paschall</t>
  </si>
  <si>
    <t>Brian Lawrence</t>
  </si>
  <si>
    <t>Kelli Sutton</t>
  </si>
  <si>
    <t>Robin Placke</t>
  </si>
  <si>
    <t>Lisa Levy</t>
  </si>
  <si>
    <t>Terry Zias</t>
  </si>
  <si>
    <t>Vernon Korngay</t>
  </si>
  <si>
    <t>DiLorenzo Ashley</t>
  </si>
  <si>
    <t>Glenn Allen</t>
  </si>
  <si>
    <t>Eric Butcher</t>
  </si>
  <si>
    <t>Theresa Knight</t>
  </si>
  <si>
    <t xml:space="preserve">Scott Ferrell </t>
  </si>
  <si>
    <t>Judy Tanner</t>
  </si>
  <si>
    <t xml:space="preserve">Jaime Cadena </t>
  </si>
  <si>
    <t>Nikhil Kotcharlakota</t>
  </si>
  <si>
    <t>Marty Besant</t>
  </si>
  <si>
    <t>CarolAnn Bailey  Guy</t>
  </si>
  <si>
    <t>Ben Liebert</t>
  </si>
  <si>
    <t>Megan Fisher</t>
  </si>
  <si>
    <t>Scott Smolcich</t>
  </si>
  <si>
    <t>Brandi Herring</t>
  </si>
  <si>
    <t>Robert Barrett</t>
  </si>
  <si>
    <t>Samantha Stockwell</t>
  </si>
  <si>
    <t>Chad Furham</t>
  </si>
  <si>
    <t>Abbas Naqvi</t>
  </si>
  <si>
    <t>Natalya Montoreveskaya</t>
  </si>
  <si>
    <t>Matt Keck</t>
  </si>
  <si>
    <t>Troy Martin</t>
  </si>
  <si>
    <t>Michael Long</t>
  </si>
  <si>
    <t>Wade Griffin</t>
  </si>
  <si>
    <t>Rudolph Fulgham</t>
  </si>
  <si>
    <t>Mike Penney</t>
  </si>
  <si>
    <t>Lisa Smithson</t>
  </si>
  <si>
    <t>Bill Jones</t>
  </si>
  <si>
    <t>Bryan Tice</t>
  </si>
  <si>
    <t>David Gidlof</t>
  </si>
  <si>
    <t>Greg Humble</t>
  </si>
  <si>
    <t>Harvey Watson</t>
  </si>
  <si>
    <t>Josh Keck</t>
  </si>
  <si>
    <t>Katheryn Heath</t>
  </si>
  <si>
    <t xml:space="preserve">Ken Hairrell </t>
  </si>
  <si>
    <t>Kraig Stambaugh</t>
  </si>
  <si>
    <t>Kyle Perkinson</t>
  </si>
  <si>
    <t>Larry Tice</t>
  </si>
  <si>
    <t>Raul Coronado</t>
  </si>
  <si>
    <t>Russell Anderson</t>
  </si>
  <si>
    <t xml:space="preserve">Toby Schwede </t>
  </si>
  <si>
    <t>Barbara Baker</t>
  </si>
  <si>
    <t>Nathan Cho</t>
  </si>
  <si>
    <t>Joshua Hosier</t>
  </si>
  <si>
    <t>Mark Newman</t>
  </si>
  <si>
    <t>Gerardo Martinez</t>
  </si>
  <si>
    <t>Linda Smith</t>
  </si>
  <si>
    <t>Tim Burns</t>
  </si>
  <si>
    <t>Adger Colley</t>
  </si>
  <si>
    <t>Rick Stovall</t>
  </si>
  <si>
    <t>Regan Cook</t>
  </si>
  <si>
    <t>Benton Ferguson</t>
  </si>
  <si>
    <t>Aaron Swartley</t>
  </si>
  <si>
    <t>Amber Hyatt-Lisk</t>
  </si>
  <si>
    <t>Ben Collins</t>
  </si>
  <si>
    <t>Reena Thakur</t>
  </si>
  <si>
    <t>ENGH21F7RW</t>
  </si>
  <si>
    <t xml:space="preserve">WB61645626
</t>
  </si>
  <si>
    <t xml:space="preserve">WB61645631
</t>
  </si>
  <si>
    <t xml:space="preserve">WB61645632
</t>
  </si>
  <si>
    <t>Rodney James</t>
  </si>
  <si>
    <t>78456182A7AD</t>
  </si>
  <si>
    <t>KK99900021</t>
  </si>
  <si>
    <t>78456182A91A</t>
  </si>
  <si>
    <t>KK99900022</t>
  </si>
  <si>
    <t>78456182A85A</t>
  </si>
  <si>
    <t>KK99900033</t>
  </si>
  <si>
    <t>78456182A77E</t>
  </si>
  <si>
    <t>KK99900035</t>
  </si>
  <si>
    <t>78456182A819</t>
  </si>
  <si>
    <t>KK99900053</t>
  </si>
  <si>
    <t>78456182A7C3</t>
  </si>
  <si>
    <t>KK99800096</t>
  </si>
  <si>
    <t>KK99800102</t>
  </si>
  <si>
    <t>KK99800111</t>
  </si>
  <si>
    <t>KK99800115</t>
  </si>
  <si>
    <t>KK99800133</t>
  </si>
  <si>
    <t>KK99800134</t>
  </si>
  <si>
    <t>784561A72A2E</t>
  </si>
  <si>
    <t>784561A7282D</t>
  </si>
  <si>
    <t>784561A72A4E</t>
  </si>
  <si>
    <t>784561A72946</t>
  </si>
  <si>
    <t>784561A72A30</t>
  </si>
  <si>
    <t>784561A72A2A</t>
  </si>
  <si>
    <t>Additions</t>
  </si>
  <si>
    <t>Dropped off</t>
  </si>
  <si>
    <t>2018-02-14-09.26.38.308103</t>
  </si>
  <si>
    <t>2018-02-13-13.41.14.632637</t>
  </si>
  <si>
    <t>2018-03-05-07.07.53.089792</t>
  </si>
  <si>
    <t>Young</t>
  </si>
  <si>
    <t>Curt</t>
  </si>
  <si>
    <t>KN88800135</t>
  </si>
  <si>
    <t>6014B313519D</t>
  </si>
  <si>
    <t>2018-03-03-20.11.41.482613</t>
  </si>
  <si>
    <t>Curt Young</t>
  </si>
  <si>
    <t>2018-03-27-13.56.42.816934</t>
  </si>
  <si>
    <t>2018-04-05-09.05.41.332676</t>
  </si>
  <si>
    <t>2018-04-16-09.45.00.796358</t>
  </si>
  <si>
    <t>Gracki</t>
  </si>
  <si>
    <t>Mannarino</t>
  </si>
  <si>
    <t>v4.6-4-2</t>
  </si>
  <si>
    <t>2018-04-28-19.34.00.358113</t>
  </si>
  <si>
    <t>2018-04-28-19.28.59.535258</t>
  </si>
  <si>
    <t>2018-04-28-19.21.53.918690</t>
  </si>
  <si>
    <t>v4.5-4-1</t>
  </si>
  <si>
    <t>784561924B18</t>
  </si>
  <si>
    <t>2018-04-26-11.34.19.057745</t>
  </si>
  <si>
    <t>2018-05-13-14.36.29.992989</t>
  </si>
  <si>
    <t>2018-05-13-13.23.25.540724</t>
  </si>
  <si>
    <t>2018-05-13-13.19.22.751164</t>
  </si>
  <si>
    <t>Roth</t>
  </si>
  <si>
    <t>Daren</t>
  </si>
  <si>
    <t>Naperville</t>
  </si>
  <si>
    <t>KN88800128</t>
  </si>
  <si>
    <t>6014B3114199</t>
  </si>
  <si>
    <t>2018-05-07-19.44.31.354205</t>
  </si>
  <si>
    <t>.</t>
  </si>
  <si>
    <t>`</t>
  </si>
  <si>
    <t>Gen2 New Firmware</t>
  </si>
  <si>
    <t>NIUx New Firmware</t>
  </si>
  <si>
    <t>Daren Roth</t>
  </si>
  <si>
    <t>Kristie L. Dandeneau</t>
  </si>
  <si>
    <t>Woodman</t>
  </si>
  <si>
    <t>KN88800138</t>
  </si>
  <si>
    <t>6014B3135680</t>
  </si>
  <si>
    <t>2018-05-17-18.51.01.414486</t>
  </si>
  <si>
    <t>2018-05-16-17.10.04.668465</t>
  </si>
  <si>
    <t>2018-05-15-16.42.30.205099</t>
  </si>
  <si>
    <t>David Woodman</t>
  </si>
  <si>
    <t>2in1</t>
  </si>
  <si>
    <t>TOTAL</t>
  </si>
  <si>
    <t>RAC</t>
  </si>
  <si>
    <t>2018-05-23-17.12.15.185636</t>
  </si>
  <si>
    <t>2018-05-21-20.49.29.517857</t>
  </si>
  <si>
    <t>Cannava</t>
  </si>
  <si>
    <t>Alameda</t>
  </si>
  <si>
    <t>CA</t>
  </si>
  <si>
    <t>KN88800134</t>
  </si>
  <si>
    <t>v4.5-5-1</t>
  </si>
  <si>
    <t>6014B31147BC</t>
  </si>
  <si>
    <t>2018-05-17-15.34.05.145674</t>
  </si>
  <si>
    <t>Jason Cannava</t>
  </si>
  <si>
    <t>Firmware</t>
  </si>
  <si>
    <t>Last Week</t>
  </si>
  <si>
    <t>Change</t>
  </si>
  <si>
    <t>This Week</t>
  </si>
  <si>
    <t>Summary</t>
  </si>
  <si>
    <t>2018-06-03-15.22.32.754676</t>
  </si>
  <si>
    <t>2018-05-14-13.41.26.212996</t>
  </si>
  <si>
    <t>Model</t>
  </si>
  <si>
    <t>FW</t>
  </si>
  <si>
    <t>FGVH/ENGH</t>
  </si>
  <si>
    <t>PW1MA</t>
  </si>
  <si>
    <t>FGRC/FFRE</t>
  </si>
  <si>
    <t>v*</t>
  </si>
  <si>
    <t>v*/PW3RS</t>
  </si>
  <si>
    <t>FGPC</t>
  </si>
  <si>
    <t>FGAC</t>
  </si>
  <si>
    <t>Identifiers</t>
  </si>
  <si>
    <t>2018-06-08-18.08.57.926401</t>
  </si>
  <si>
    <t>Matt</t>
  </si>
  <si>
    <t>2016-10-27-11.14.48.709725</t>
  </si>
  <si>
    <t>Zhou</t>
  </si>
  <si>
    <t>Jeff</t>
  </si>
  <si>
    <t>KK88890008</t>
  </si>
  <si>
    <t>505BC210A175</t>
  </si>
  <si>
    <t>v4.4-2-0.000</t>
  </si>
  <si>
    <t>2018-06-18-05.45.13.912833</t>
  </si>
  <si>
    <t>KK88890007</t>
  </si>
  <si>
    <t>505BC210A79A</t>
  </si>
  <si>
    <t>2018-06-18-05.26.20.542206</t>
  </si>
  <si>
    <t>2018-06-12-22.16.13.508783</t>
  </si>
  <si>
    <t>Jeff Zhou</t>
  </si>
  <si>
    <t>Original NIU FW Version</t>
  </si>
  <si>
    <t>Zhang</t>
  </si>
  <si>
    <t>Peng</t>
  </si>
  <si>
    <t>KK88890005</t>
  </si>
  <si>
    <t>9822EF4ADDDE</t>
  </si>
  <si>
    <t>2018-07-02-02.15.57.032069</t>
  </si>
  <si>
    <t>Curtis</t>
  </si>
  <si>
    <t>Brent</t>
  </si>
  <si>
    <t>Terrell</t>
  </si>
  <si>
    <t>2018-06-28-06.42.02.250555</t>
  </si>
  <si>
    <t>Peng Zhang</t>
  </si>
  <si>
    <t>Brent Curtis</t>
  </si>
  <si>
    <t>2018-07-11-19.43.46.003056</t>
  </si>
  <si>
    <t>Irvin</t>
  </si>
  <si>
    <t>Marquitta</t>
  </si>
  <si>
    <t>KN88800148</t>
  </si>
  <si>
    <t>6014B31142A2</t>
  </si>
  <si>
    <t>2018-07-10-10.21.42.459733</t>
  </si>
  <si>
    <t>Jul 16</t>
  </si>
  <si>
    <t>Irvin Marquitta</t>
  </si>
  <si>
    <t/>
  </si>
  <si>
    <t>Jul 23</t>
  </si>
  <si>
    <t>Jul 30</t>
  </si>
  <si>
    <t>Aug 07</t>
  </si>
  <si>
    <t>Aug 13</t>
  </si>
  <si>
    <t>Aug 20</t>
  </si>
  <si>
    <t>2018-08-27-01.14.31.544312</t>
  </si>
  <si>
    <t>2018-08-23-06.53.37.220856</t>
  </si>
  <si>
    <t>Aug 27</t>
  </si>
  <si>
    <t>Sep 05</t>
  </si>
  <si>
    <t>Sep 10</t>
  </si>
  <si>
    <t>2018-09-11-15.30.38.115626</t>
  </si>
  <si>
    <t>Sep 17</t>
  </si>
  <si>
    <t>2018-09-21-15.13.54.019793</t>
  </si>
  <si>
    <t>Sep 24</t>
  </si>
  <si>
    <t>2018-09-25-22.06.57.539339</t>
  </si>
  <si>
    <t>Oct 03</t>
  </si>
  <si>
    <t>2018-10-05-15.55.11.966765</t>
  </si>
  <si>
    <t>2018-10-03-08.28.32.062818</t>
  </si>
  <si>
    <t>v4.8-5-2</t>
  </si>
  <si>
    <t>Oct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</si>
</sst>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;@"/>
    <numFmt numFmtId="165" formatCode="00000"/>
    <numFmt numFmtId="166" formatCode="mmm\-dd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Microsoft Sans Serif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trike/>
      <sz val="11"/>
      <name val="Calibri"/>
      <family val="2"/>
    </font>
    <font>
      <strike/>
      <sz val="11"/>
      <color theme="1"/>
      <name val="Calibri"/>
      <family val="2"/>
      <scheme val="minor"/>
    </font>
    <font>
      <b/>
      <strike/>
      <sz val="16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borderId="0" fillId="0" fontId="0" numFmtId="0"/>
    <xf borderId="0" fillId="0" fontId="6" numFmtId="0"/>
    <xf applyAlignment="0" applyFill="0" applyNumberFormat="0" applyProtection="0" borderId="34" fillId="0" fontId="16" numFmtId="0"/>
    <xf applyBorder="0" applyNumberFormat="0" applyProtection="0" borderId="0" fillId="17" fontId="17" numFmtId="0">
      <alignment horizontal="center" vertical="center"/>
    </xf>
    <xf borderId="0" fillId="0" fontId="0" numFmtId="0"/>
  </cellStyleXfs>
  <cellXfs count="18605">
    <xf borderId="0" fillId="0" fontId="0" numFmtId="0" xfId="0"/>
    <xf applyBorder="1" applyFill="1" applyFont="1" borderId="2" fillId="3" fontId="2" numFmtId="0" xfId="0"/>
    <xf applyBorder="1" applyFont="1" borderId="3" fillId="0" fontId="0" numFmtId="0" xfId="0"/>
    <xf applyBorder="1" applyFill="1" applyFont="1" borderId="3" fillId="3" fontId="2" numFmtId="0" xfId="0"/>
    <xf applyBorder="1" applyFill="1" applyFont="1" borderId="4" fillId="3" fontId="2" numFmtId="0" xfId="0"/>
    <xf applyFill="1" borderId="0" fillId="4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applyFill="1" applyFont="1" borderId="15" fillId="2" fontId="1" numFmtId="0" xfId="0"/>
    <xf applyBorder="1" applyFont="1" borderId="7" fillId="0" fontId="3" numFmtId="0" xfId="0"/>
    <xf applyBorder="1" applyFont="1" borderId="1" fillId="0" fontId="3" numFmtId="0" xfId="0"/>
    <xf applyBorder="1" applyFont="1" borderId="8" fillId="0" fontId="3" numFmtId="0" xfId="0"/>
    <xf applyAlignment="1" applyBorder="1" applyFont="1" borderId="7" fillId="0" fontId="3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1" fillId="0" fontId="3" numFmtId="0" xfId="0">
      <alignment horizont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3" numFmtId="0" xfId="0">
      <alignment horizontal="center"/>
    </xf>
    <xf applyAlignment="1" applyBorder="1" applyFont="1" borderId="10" fillId="0" fontId="3" numFmtId="0" xfId="0">
      <alignment horizontal="center"/>
    </xf>
    <xf applyAlignment="1" applyBorder="1" applyFont="1" borderId="11" fillId="0" fontId="3" numFmtId="0" xfId="0">
      <alignment horizontal="center"/>
    </xf>
    <xf applyBorder="1" borderId="19" fillId="0" fontId="0" numFmtId="0" xfId="0"/>
    <xf applyBorder="1" borderId="20" fillId="0" fontId="0" numFmtId="0" xfId="0"/>
    <xf applyBorder="1" borderId="21" fillId="0" fontId="0" numFmtId="0" xfId="0"/>
    <xf applyAlignment="1" applyBorder="1" applyFont="1" borderId="1" fillId="0" fontId="3" numFmtId="0" xfId="0">
      <alignment horizontal="center" vertical="center"/>
    </xf>
    <xf borderId="0" fillId="0" fontId="0" numFmtId="0" xfId="0"/>
    <xf applyBorder="1" applyFill="1" applyFont="1" borderId="22" fillId="2" fontId="1" numFmtId="0" xfId="0"/>
    <xf applyBorder="1" borderId="22" fillId="0" fontId="0" numFmtId="0" xfId="0"/>
    <xf applyBorder="1" applyFill="1" applyFont="1" borderId="22" fillId="7" fontId="0" numFmtId="0" xfId="0"/>
    <xf applyBorder="1" applyFill="1" borderId="22" fillId="5" fontId="0" numFmtId="0" xfId="0"/>
    <xf applyBorder="1" applyFill="1" borderId="22" fillId="6" fontId="0" numFmtId="0" xfId="0"/>
    <xf applyBorder="1" applyFont="1" borderId="15" fillId="0" fontId="1" numFmtId="0" xfId="0"/>
    <xf applyBorder="1" applyFill="1" borderId="15" fillId="6" fontId="0" numFmtId="0" xfId="0"/>
    <xf applyBorder="1" applyNumberFormat="1" borderId="19" fillId="0" fontId="0" numFmtId="16" xfId="0"/>
    <xf applyBorder="1" applyFill="1" borderId="15" fillId="5" fontId="0" numFmtId="0" xfId="0"/>
    <xf applyBorder="1" applyFill="1" borderId="15" fillId="7" fontId="0" numFmtId="0" xfId="0"/>
    <xf applyAlignment="1" applyBorder="1" applyFont="1" borderId="19" fillId="0" fontId="0" numFmtId="0" xfId="0">
      <alignment horizontal="center"/>
    </xf>
    <xf applyAlignment="1" applyBorder="1" applyFont="1" borderId="20" fillId="0" fontId="0" numFmtId="0" xfId="0">
      <alignment horizontal="center"/>
    </xf>
    <xf applyAlignment="1" applyBorder="1" applyFont="1" borderId="21" fillId="0" fontId="0" numFmtId="0" xfId="0">
      <alignment horizontal="center"/>
    </xf>
    <xf borderId="0" fillId="0" fontId="0" numFmtId="0" xfId="0"/>
    <xf borderId="0" fillId="0" fontId="0" numFmtId="0" xfId="0"/>
    <xf applyAlignment="1" applyBorder="1" applyFill="1" applyFont="1" borderId="27" fillId="2" fontId="4" numFmtId="0" xfId="0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Border="1" applyFill="1" applyFont="1" borderId="3" fillId="3" fontId="2" numFmtId="0" xfId="0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Border="1" applyFont="1" borderId="0" fillId="0" fontId="0" numFmtId="0" xfId="0">
      <alignment horizontal="center"/>
    </xf>
    <xf applyBorder="1" applyFill="1" borderId="22" fillId="8" fontId="0" numFmtId="0" xfId="0"/>
    <xf applyBorder="1" applyFill="1" borderId="21" fillId="8" fontId="0" numFmtId="0" xfId="0"/>
    <xf applyAlignment="1" applyBorder="1" applyFont="1" borderId="12" fillId="0" fontId="0" numFmtId="0" xfId="0">
      <alignment horizontal="center"/>
    </xf>
    <xf applyAlignment="1" applyBorder="1" applyFont="1" borderId="13" fillId="0" fontId="0" numFmtId="0" xfId="0">
      <alignment horizontal="center"/>
    </xf>
    <xf applyAlignment="1" applyBorder="1" applyFont="1" borderId="14" fillId="0" fontId="0" numFmtId="0" xfId="0">
      <alignment horizontal="center"/>
    </xf>
    <xf applyBorder="1" applyFill="1" applyFont="1" borderId="22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Font="1" borderId="0" fillId="0" fontId="5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Border="1" applyFill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8" numFmtId="0" xfId="0">
      <alignment horizontal="center" vertical="center"/>
    </xf>
    <xf applyAlignment="1" applyBorder="1" applyFill="1" applyFont="1" applyNumberFormat="1" borderId="0" fillId="0" fontId="7" numFmtId="14" xfId="0">
      <alignment horizontal="center" vertical="center"/>
    </xf>
    <xf applyAlignment="1" applyBorder="1" applyFill="1" applyFont="1" applyNumberFormat="1" borderId="0" fillId="0" fontId="7" numFmtId="165" xfId="1">
      <alignment horizontal="center" vertical="center"/>
    </xf>
    <xf applyAlignment="1" applyBorder="1" applyFill="1" applyFont="1" applyNumberFormat="1" borderId="0" fillId="0" fontId="7" numFmtId="165" xfId="1">
      <alignment horizontal="center" vertical="center" wrapText="1"/>
    </xf>
    <xf applyAlignment="1" applyBorder="1" applyFont="1" borderId="0" fillId="0" fontId="9" numFmtId="0" xfId="0">
      <alignment horizontal="center" vertical="center"/>
    </xf>
    <xf applyAlignment="1" applyBorder="1" applyFill="1" applyFont="1" borderId="0" fillId="0" fontId="9" numFmtId="0" xfId="0">
      <alignment horizontal="center" vertical="center"/>
    </xf>
    <xf applyAlignment="1" applyBorder="1" applyFont="1" borderId="0" fillId="0" fontId="7" numFmtId="0" xfId="0">
      <alignment horizontal="center" vertical="center"/>
    </xf>
    <xf applyAlignment="1" applyFill="1" borderId="0" fillId="9" fontId="0" numFmtId="0" xfId="0">
      <alignment horizontal="center" vertical="center"/>
    </xf>
    <xf applyAlignment="1" applyFill="1" borderId="0" fillId="0" fontId="0" numFmtId="0" xfId="0">
      <alignment horizontal="center" vertical="center"/>
    </xf>
    <xf applyAlignment="1" applyBorder="1" applyFill="1" applyFont="1" borderId="0" fillId="0" fontId="8" numFmtId="0" xfId="1">
      <alignment horizontal="center" vertical="center"/>
    </xf>
    <xf applyAlignment="1" applyBorder="1" applyFill="1" applyFont="1" borderId="0" fillId="0" fontId="8" numFmtId="0" xfId="1">
      <alignment horizontal="center" vertical="center" wrapText="1"/>
    </xf>
    <xf borderId="0" fillId="0" fontId="0" numFmtId="0" xfId="0"/>
    <xf applyAlignment="1" borderId="0" fillId="0" fontId="6" numFmtId="0" xfId="1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Border="1" applyFill="1" applyFont="1" applyNumberFormat="1" borderId="0" fillId="2" fontId="7" numFmtId="165" xfId="1">
      <alignment horizontal="center" vertical="center"/>
    </xf>
    <xf borderId="0" fillId="0" fontId="0" numFmtId="0" xfId="0"/>
    <xf borderId="0" fillId="0" fontId="6" numFmtId="0" xfId="1"/>
    <xf borderId="0" fillId="0" fontId="0" numFmtId="0" xfId="0"/>
    <xf applyBorder="1" applyFont="1" borderId="12" fillId="0" fontId="4" numFmtId="0" xfId="0"/>
    <xf applyBorder="1" borderId="29" fillId="0" fontId="0" numFmtId="0" xfId="0"/>
    <xf applyAlignment="1" applyBorder="1" borderId="29" fillId="0" fontId="0" numFmtId="0" xfId="0">
      <alignment horizontal="center" vertical="center"/>
    </xf>
    <xf applyAlignment="1" applyBorder="1" borderId="30" fillId="0" fontId="0" numFmtId="0" xfId="0">
      <alignment horizontal="center" vertical="center"/>
    </xf>
    <xf applyBorder="1" applyFont="1" borderId="13" fillId="0" fontId="4" numFmtId="0" xfId="0"/>
    <xf applyBorder="1" borderId="0" fillId="0" fontId="0" numFmtId="0" xfId="0"/>
    <xf applyAlignment="1" applyBorder="1" borderId="0" fillId="0" fontId="0" numFmtId="0" xfId="0">
      <alignment horizontal="center" vertical="center"/>
    </xf>
    <xf applyAlignment="1" applyBorder="1" borderId="31" fillId="0" fontId="0" numFmtId="0" xfId="0">
      <alignment horizontal="center" vertical="center"/>
    </xf>
    <xf applyBorder="1" applyFont="1" borderId="14" fillId="0" fontId="4" numFmtId="0" xfId="0"/>
    <xf applyBorder="1" borderId="32" fillId="0" fontId="0" numFmtId="0" xfId="0"/>
    <xf applyAlignment="1" applyBorder="1" borderId="32" fillId="0" fontId="0" numFmtId="0" xfId="0">
      <alignment horizontal="center" vertical="center"/>
    </xf>
    <xf applyAlignment="1" applyBorder="1" borderId="33" fillId="0" fontId="0" numFmtId="0" xfId="0">
      <alignment horizontal="center" vertical="center"/>
    </xf>
    <xf borderId="0" fillId="0" fontId="0" numFmtId="0" xfId="0"/>
    <xf applyFill="1" borderId="0" fillId="14" fontId="0" numFmtId="0" xfId="0"/>
    <xf applyAlignment="1" applyBorder="1" applyFill="1" applyFont="1" borderId="0" fillId="14" fontId="9" numFmtId="0" xfId="0">
      <alignment horizontal="center" vertical="center"/>
    </xf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applyAlignment="1" applyBorder="1" applyFill="1" applyFont="1" borderId="0" fillId="15" fontId="12" numFmtId="0" xfId="1">
      <alignment horizontal="center" vertical="center"/>
    </xf>
    <xf applyAlignment="1" applyBorder="1" applyFill="1" applyFont="1" applyNumberFormat="1" borderId="0" fillId="15" fontId="12" numFmtId="165" xfId="1">
      <alignment horizontal="center" vertical="center"/>
    </xf>
    <xf applyFill="1" applyFont="1" borderId="0" fillId="15" fontId="13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Border="1" applyFill="1" applyFont="1" borderId="20" fillId="0" fontId="0" numFmtId="0" xfId="0">
      <alignment horizontal="center"/>
    </xf>
    <xf borderId="0" fillId="0" fontId="0" numFmtId="0" xfId="0"/>
    <xf applyAlignment="1" applyBorder="1" borderId="20" fillId="0" fontId="0" numFmtId="0" xfId="0">
      <alignment horizontal="center"/>
    </xf>
    <xf applyAlignment="1" applyFill="1" borderId="0" fillId="2" fontId="0" numFmtId="0" xfId="0">
      <alignment horizontal="center" vertical="center"/>
    </xf>
    <xf borderId="0" fillId="0" fontId="0" numFmtId="0" xfId="0"/>
    <xf borderId="0" fillId="0" fontId="0" numFmtId="0" xfId="0"/>
    <xf applyBorder="1" applyFill="1" borderId="21" fillId="18" fontId="0" numFmtId="0" xfId="0"/>
    <xf applyBorder="1" applyNumberFormat="1" borderId="22" fillId="0" fontId="16" numFmtId="166" xfId="2"/>
    <xf applyBorder="1" applyFill="1" borderId="35" fillId="18" fontId="0" numFmtId="0" xfId="0"/>
    <xf applyBorder="1" applyFill="1" borderId="37" fillId="15" fontId="0" numFmtId="0" xfId="0"/>
    <xf applyBorder="1" applyFill="1" borderId="35" fillId="15" fontId="0" numFmtId="0" xfId="0"/>
    <xf borderId="0" fillId="0" fontId="0" numFmtId="0" xfId="0"/>
    <xf applyBorder="1" borderId="30" fillId="0" fontId="0" numFmtId="0" xfId="0"/>
    <xf applyBorder="1" applyFill="1" borderId="20" fillId="15" fontId="0" numFmtId="0" xfId="0"/>
    <xf applyBorder="1" borderId="31" fillId="0" fontId="0" numFmtId="0" xfId="0"/>
    <xf applyBorder="1" applyFill="1" borderId="38" fillId="15" fontId="0" numFmtId="0" xfId="0"/>
    <xf applyBorder="1" borderId="33" fillId="0" fontId="0" numFmtId="0" xfId="0"/>
    <xf borderId="0" fillId="0" fontId="0" numFmtId="0" xfId="0"/>
    <xf applyAlignment="1" applyBorder="1" applyFill="1" applyFont="1" borderId="0" fillId="0" fontId="10" numFmtId="0" xfId="0">
      <alignment horizontal="center" vertical="center" wrapText="1"/>
    </xf>
    <xf applyAlignment="1" applyBorder="1" applyFill="1" applyFont="1" borderId="0" fillId="0" fontId="10" numFmtId="0" xfId="4">
      <alignment horizontal="center" vertical="center"/>
    </xf>
    <xf borderId="0" fillId="0" fontId="0" numFmtId="0" xfId="0"/>
    <xf applyAlignment="1" applyBorder="1" applyFont="1" borderId="24" fillId="0" fontId="3" numFmtId="0" xfId="0">
      <alignment horizontal="center" vertical="center"/>
    </xf>
    <xf applyBorder="1" applyFont="1" borderId="0" fillId="0" fontId="4" numFmtId="0" xfId="0"/>
    <xf applyBorder="1" borderId="46" fillId="0" fontId="0" numFmtId="0" xfId="0"/>
    <xf applyAlignment="1" applyBorder="1" applyFill="1" applyFont="1" borderId="16" fillId="5" fontId="3" numFmtId="0" xfId="0">
      <alignment vertical="center"/>
    </xf>
    <xf applyAlignment="1" applyBorder="1" applyFill="1" applyFont="1" borderId="17" fillId="5" fontId="3" numFmtId="0" xfId="0">
      <alignment vertical="center"/>
    </xf>
    <xf applyBorder="1" applyFont="1" borderId="24" fillId="0" fontId="3" numFmtId="0" xfId="0"/>
    <xf applyAlignment="1" applyBorder="1" applyFont="1" borderId="47" fillId="0" fontId="3" numFmtId="0" xfId="0">
      <alignment horizontal="center"/>
    </xf>
    <xf applyAlignment="1" applyBorder="1" applyFill="1" applyFont="1" borderId="10" fillId="2" fontId="3" numFmtId="0" xfId="0">
      <alignment horizontal="center"/>
    </xf>
    <xf applyAlignment="1" applyBorder="1" applyFont="1" borderId="22" fillId="0" fontId="20" numFmtId="0" xfId="2">
      <alignment horizontal="center"/>
    </xf>
    <xf applyAlignment="1" applyBorder="1" applyFill="1" borderId="35" fillId="18" fontId="0" numFmtId="0" xfId="0">
      <alignment horizontal="center"/>
    </xf>
    <xf applyAlignment="1" applyBorder="1" applyFill="1" borderId="21" fillId="18" fontId="0" numFmtId="0" xfId="0">
      <alignment horizontal="center"/>
    </xf>
    <xf applyAlignment="1" applyBorder="1" applyFill="1" borderId="35" fillId="15" fontId="0" numFmtId="0" xfId="0">
      <alignment horizontal="center"/>
    </xf>
    <xf applyAlignment="1" applyBorder="1" applyFill="1" borderId="36" fillId="15" fontId="0" numFmtId="0" xfId="0">
      <alignment horizontal="center"/>
    </xf>
    <xf applyAlignment="1" applyBorder="1" applyFill="1" borderId="37" fillId="15" fontId="0" numFmtId="0" xfId="0">
      <alignment horizontal="center"/>
    </xf>
    <xf applyAlignment="1" applyBorder="1" applyFill="1" borderId="21" fillId="15" fontId="0" numFmtId="0" xfId="0">
      <alignment horizontal="center"/>
    </xf>
    <xf applyAlignment="1" applyBorder="1" applyFill="1" borderId="35" fillId="7" fontId="0" numFmtId="0" xfId="0">
      <alignment horizontal="center"/>
    </xf>
    <xf applyAlignment="1" applyBorder="1" applyFill="1" borderId="37" fillId="7" fontId="0" numFmtId="0" xfId="0">
      <alignment horizontal="center"/>
    </xf>
    <xf applyAlignment="1" applyBorder="1" applyFill="1" borderId="21" fillId="7" fontId="0" numFmtId="0" xfId="0">
      <alignment horizontal="center"/>
    </xf>
    <xf applyAlignment="1" applyBorder="1" applyFill="1" borderId="35" fillId="8" fontId="0" numFmtId="0" xfId="0">
      <alignment horizontal="center"/>
    </xf>
    <xf applyAlignment="1" applyBorder="1" applyFill="1" borderId="37" fillId="8" fontId="0" numFmtId="0" xfId="0">
      <alignment horizontal="center"/>
    </xf>
    <xf applyAlignment="1" applyBorder="1" applyFill="1" borderId="21" fillId="8" fontId="0" numFmtId="0" xfId="0">
      <alignment horizontal="center"/>
    </xf>
    <xf applyAlignment="1" applyBorder="1" applyFill="1" borderId="0" fillId="0" fontId="17" numFmtId="0" xfId="3">
      <alignment horizontal="center" vertical="center"/>
    </xf>
    <xf applyAlignment="1" applyBorder="1" applyFill="1" applyFont="1" borderId="0" fillId="0" fontId="18" numFmtId="0" xfId="4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Border="1" applyFill="1" applyFont="1" applyNumberFormat="1" borderId="0" fillId="0" fontId="18" numFmtId="164" xfId="4">
      <alignment horizontal="center" vertical="center"/>
    </xf>
    <xf applyAlignment="1" applyFill="1" applyFont="1" borderId="0" fillId="0" fontId="18" numFmtId="0" xfId="4">
      <alignment horizontal="center" vertical="center"/>
    </xf>
    <xf borderId="0" fillId="0" fontId="0" numFmtId="0" xfId="0"/>
    <xf borderId="0" fillId="0" fontId="0" numFmtId="0" xfId="0"/>
    <xf borderId="0" fillId="0" fontId="0" numFmtId="0" xfId="0"/>
    <xf applyAlignment="1" applyBorder="1" applyFont="1" borderId="0" fillId="0" fontId="1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applyFill="1" applyFont="1" borderId="0" fillId="15" fontId="13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6" numFmtId="0" xfId="1">
      <alignment horizontal="center" vertical="center"/>
    </xf>
    <xf borderId="0" fillId="0" fontId="0" numFmtId="0" xfId="0"/>
    <xf applyAlignment="1" applyBorder="1" applyFill="1" applyFont="1" borderId="0" fillId="0" fontId="12" numFmtId="0" xfId="1">
      <alignment horizontal="center" vertical="center"/>
    </xf>
    <xf borderId="0" fillId="0" fontId="0" numFmtId="0" xfId="0"/>
    <xf applyAlignment="1" applyFill="1" borderId="0" fillId="0" fontId="17" numFmtId="0" xfId="3">
      <alignment horizontal="center" vertical="center"/>
    </xf>
    <xf applyAlignment="1" applyBorder="1" applyFill="1" applyNumberFormat="1" borderId="0" fillId="0" fontId="17" numFmtId="164" xfId="3">
      <alignment horizontal="center" vertical="center"/>
    </xf>
    <xf applyAlignment="1" applyBorder="1" applyFont="1" borderId="5" fillId="0" fontId="19" numFmtId="0" xfId="0">
      <alignment horizontal="center" vertical="center"/>
    </xf>
    <xf applyAlignment="1" applyBorder="1" borderId="17" fillId="0" fontId="0" numFmtId="0" xfId="0">
      <alignment horizontal="center" vertical="center"/>
    </xf>
    <xf applyAlignment="1" applyBorder="1" borderId="23" fillId="0" fontId="0" numFmtId="0" xfId="0">
      <alignment horizontal="center" vertical="center"/>
    </xf>
    <xf applyAlignment="1" applyBorder="1" applyFont="1" borderId="7" fillId="0" fontId="4" numFmtId="0" xfId="0">
      <alignment vertical="center"/>
    </xf>
    <xf applyAlignment="1" applyBorder="1" borderId="40" fillId="0" fontId="0" numFmtId="0" xfId="0">
      <alignment horizontal="center" vertical="center"/>
    </xf>
    <xf applyAlignment="1" applyBorder="1" applyFill="1" borderId="41" fillId="0" fontId="0" numFmtId="0" xfId="0">
      <alignment horizontal="center" vertical="center"/>
    </xf>
    <xf applyAlignment="1" applyBorder="1" applyFont="1" borderId="43" fillId="0" fontId="4" numFmtId="0" xfId="0">
      <alignment vertical="center"/>
    </xf>
    <xf applyAlignment="1" applyBorder="1" applyFill="1" borderId="31" fillId="0" fontId="0" numFmtId="0" xfId="0">
      <alignment horizontal="center" vertical="center"/>
    </xf>
    <xf applyAlignment="1" applyBorder="1" applyFont="1" borderId="44" fillId="0" fontId="4" numFmtId="0" xfId="0">
      <alignment vertical="center"/>
    </xf>
    <xf applyAlignment="1" applyBorder="1" borderId="39" fillId="0" fontId="0" numFmtId="0" xfId="0">
      <alignment horizontal="center" vertical="center"/>
    </xf>
    <xf applyAlignment="1" applyBorder="1" borderId="42" fillId="0" fontId="0" numFmtId="0" xfId="0">
      <alignment horizontal="center" vertical="center"/>
    </xf>
    <xf applyAlignment="1" applyBorder="1" applyFont="1" borderId="45" fillId="0" fontId="4" numFmtId="0" xfId="0">
      <alignment vertical="center"/>
    </xf>
    <xf borderId="0" fillId="0" fontId="0" numFmtId="0" xfId="0"/>
    <xf applyAlignment="1" applyBorder="1" applyFill="1" applyFont="1" borderId="0" fillId="0" fontId="10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borderId="0" fillId="0" fontId="0" numFmtId="0" xfId="0">
      <alignment horizontal="center" vertical="center"/>
    </xf>
    <xf borderId="0" fillId="0" fontId="0" numFmtId="0" xfId="0"/>
    <xf applyAlignment="1" applyFill="1" applyFont="1" borderId="0" fillId="0" fontId="21" numFmtId="0" xfId="4">
      <alignment horizontal="center" vertical="center"/>
    </xf>
    <xf applyBorder="1" applyFill="1" applyNumberFormat="1" borderId="0" fillId="0" fontId="17" numFmtId="164" xfId="3">
      <alignment horizontal="center" vertical="center"/>
    </xf>
    <xf borderId="0" fillId="0" fontId="0" numFmtId="0" xfId="0"/>
    <xf applyFill="1" borderId="0" fillId="0" fontId="17" numFmtId="0" xfId="3">
      <alignment horizontal="center" vertical="center"/>
    </xf>
    <xf applyBorder="1" applyFill="1" borderId="0" fillId="0" fontId="17" numFmtId="0" xfId="3">
      <alignment horizontal="center" vertical="center"/>
    </xf>
    <xf borderId="0" fillId="0" fontId="0" numFmtId="0" xfId="0"/>
    <xf borderId="0" fillId="0" fontId="0" numFmtId="0" xfId="0"/>
    <xf applyAlignment="1" applyFill="1" applyFont="1" borderId="0" fillId="0" fontId="0" numFmtId="0" xfId="4">
      <alignment horizontal="center" vertical="center"/>
    </xf>
    <xf borderId="0" fillId="0" fontId="0" numFmtId="0" xfId="0"/>
    <xf applyAlignment="1" borderId="0" fillId="0" fontId="0" numFmtId="0" xfId="0">
      <alignment horizontal="center" vertical="center"/>
    </xf>
    <xf borderId="0" fillId="0" fontId="0" numFmtId="0" xfId="0"/>
    <xf borderId="0" fillId="0" fontId="0" numFmtId="0" xfId="0"/>
    <xf borderId="0" fillId="17" fontId="17" numFmtId="0" xfId="3">
      <alignment horizontal="center" vertical="center"/>
    </xf>
    <xf applyBorder="1" applyFill="1" borderId="0" fillId="19" fontId="17" numFmtId="0" xfId="3">
      <alignment horizontal="center" vertical="center"/>
    </xf>
    <xf applyFill="1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borderId="0" fillId="0" fontId="0" numFmtId="0" xfId="0"/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borderId="0" fillId="0" fontId="0" numFmtId="0" xfId="0"/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3" numFmtId="0" xfId="0">
      <alignment horizontal="center" vertical="center"/>
    </xf>
    <xf applyAlignment="1" applyBorder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5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2" numFmtId="0" xfId="1">
      <alignment horizontal="left" vertical="top"/>
    </xf>
    <xf applyAlignment="1" applyFill="1" applyFont="1" borderId="0" fillId="15" fontId="14" numFmtId="0" xfId="0">
      <alignment textRotation="90" vertical="top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2" numFmtId="0" xfId="1">
      <alignment horizontal="left" vertical="top"/>
    </xf>
    <xf applyAlignment="1" applyFill="1" applyFont="1" borderId="0" fillId="15" fontId="14" numFmtId="0" xfId="0">
      <alignment textRotation="90" vertical="top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2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Border="1" applyFill="1" applyFont="1" borderId="15" fillId="2" fontId="4" numFmtId="0" xfId="0">
      <alignment horizontal="center" vertical="center"/>
    </xf>
    <xf applyAlignment="1" applyBorder="1" applyFill="1" applyFont="1" borderId="26" fillId="2" fontId="4" numFmtId="0" xfId="0">
      <alignment horizontal="center" vertical="center"/>
    </xf>
    <xf borderId="0" fillId="0" fontId="0" numFmtId="0" xfId="0"/>
    <xf applyAlignment="1" applyBorder="1" applyFill="1" applyFont="1" borderId="5" fillId="6" fontId="3" numFmtId="0" xfId="0">
      <alignment horizontal="center" vertical="center"/>
    </xf>
    <xf applyAlignment="1" applyBorder="1" applyFill="1" applyFont="1" borderId="6" fillId="6" fontId="3" numFmtId="0" xfId="0">
      <alignment horizontal="center" vertical="center"/>
    </xf>
    <xf applyAlignment="1" applyBorder="1" applyFill="1" applyFont="1" borderId="16" fillId="5" fontId="3" numFmtId="0" xfId="0">
      <alignment horizontal="center" vertical="center"/>
    </xf>
    <xf applyAlignment="1" applyBorder="1" applyFill="1" applyFont="1" borderId="17" fillId="5" fontId="3" numFmtId="0" xfId="0">
      <alignment horizontal="center" vertical="center"/>
    </xf>
    <xf applyAlignment="1" applyBorder="1" applyFill="1" applyFont="1" borderId="18" fillId="5" fontId="3" numFmtId="0" xfId="0">
      <alignment horizontal="center" vertical="center"/>
    </xf>
    <xf applyAlignment="1" applyBorder="1" applyFill="1" applyFont="1" borderId="16" fillId="7" fontId="3" numFmtId="0" xfId="0">
      <alignment horizontal="center" vertical="center"/>
    </xf>
    <xf applyAlignment="1" applyBorder="1" applyFill="1" applyFont="1" borderId="23" fillId="7" fontId="3" numFmtId="0" xfId="0">
      <alignment horizontal="center" vertical="center"/>
    </xf>
    <xf applyAlignment="1" applyBorder="1" applyFont="1" borderId="24" fillId="0" fontId="3" numFmtId="0" xfId="0">
      <alignment horizontal="center" vertical="center"/>
    </xf>
    <xf applyAlignment="1" applyBorder="1" applyFont="1" borderId="25" fillId="0" fontId="3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borderId="20" fillId="0" fontId="0" numFmtId="0" xfId="0">
      <alignment horizontal="center" vertical="center"/>
    </xf>
    <xf applyAlignment="1" applyBorder="1" borderId="21" fillId="0" fontId="0" numFmtId="0" xfId="0">
      <alignment horizontal="center" vertical="center"/>
    </xf>
    <xf applyAlignment="1" applyBorder="1" applyFill="1" applyFont="1" borderId="17" fillId="7" fontId="3" numFmtId="0" xfId="0">
      <alignment horizontal="center" vertical="center"/>
    </xf>
    <xf applyAlignment="1" applyBorder="1" applyFill="1" applyFont="1" borderId="6" fillId="8" fontId="3" numFmtId="0" xfId="0">
      <alignment horizontal="center" vertical="center"/>
    </xf>
    <xf applyAlignment="1" applyBorder="1" applyFill="1" applyFont="1" borderId="28" fillId="8" fontId="3" numFmtId="0" xfId="0">
      <alignment horizontal="center" vertical="center"/>
    </xf>
    <xf applyAlignment="1" applyBorder="1" applyFill="1" applyFont="1" borderId="5" fillId="8" fontId="3" numFmtId="0" xfId="0">
      <alignment horizontal="center" vertical="center"/>
    </xf>
    <xf applyAlignment="1" applyFill="1" applyFont="1" borderId="0" fillId="10" fontId="3" numFmtId="0" xfId="0">
      <alignment horizontal="left" textRotation="90" vertical="top"/>
    </xf>
    <xf applyAlignment="1" applyFill="1" applyFont="1" borderId="0" fillId="13" fontId="3" numFmtId="0" xfId="0">
      <alignment horizontal="center" textRotation="90" vertical="top"/>
    </xf>
    <xf applyAlignment="1" applyFill="1" applyFont="1" borderId="0" fillId="12" fontId="3" numFmtId="0" xfId="0">
      <alignment horizontal="center" textRotation="90" vertical="top"/>
    </xf>
    <xf applyAlignment="1" applyFill="1" applyFont="1" borderId="0" fillId="11" fontId="3" numFmtId="0" xfId="0">
      <alignment horizontal="center" textRotation="90" vertical="top"/>
    </xf>
    <xf applyAlignment="1" applyBorder="1" borderId="32" fillId="0" fontId="0" numFmtId="0" xfId="0">
      <alignment horizontal="center"/>
    </xf>
    <xf applyBorder="1" borderId="0" fillId="17" fontId="17" numFmtId="0" xfId="3">
      <alignment horizontal="center" vertical="center"/>
    </xf>
    <xf applyAlignment="1" applyFill="1" borderId="0" fillId="19" fontId="17" numFmtId="0" xfId="3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borderId="0" fillId="0" fontId="0" numFmtId="0" xfId="0"/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borderId="0" fillId="0" fontId="0" numFmtId="0" xfId="0"/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applyFont="1" applyNumberFormat="1" borderId="0" fillId="0" fontId="11" numFmtId="16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3" numFmtId="0" xfId="0">
      <alignment horizontal="center" vertical="center"/>
    </xf>
    <xf applyAlignment="1" applyBorder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5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1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applyBorder="1" applyFont="1" borderId="0" fillId="0" fontId="1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0" numFmtId="0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applyNumberFormat="1" borderId="0" fillId="0" fontId="0" numFmtId="164" xfId="0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center" vertical="center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2" numFmtId="0" xfId="1">
      <alignment horizontal="left" vertical="top"/>
    </xf>
    <xf applyAlignment="1" applyFill="1" applyFont="1" borderId="0" fillId="15" fontId="14" numFmtId="0" xfId="0">
      <alignment textRotation="90" vertical="top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2" numFmtId="0" xfId="1">
      <alignment horizontal="left" vertical="top"/>
    </xf>
    <xf applyAlignment="1" applyFill="1" applyFont="1" borderId="0" fillId="15" fontId="14" numFmtId="0" xfId="0">
      <alignment textRotation="90" vertical="top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Fill="1" applyFont="1" borderId="0" fillId="15" fontId="13" numFmtId="0" xfId="0">
      <alignment horizontal="center" vertical="center"/>
    </xf>
    <xf applyAlignment="1" applyBorder="1" applyFill="1" applyFont="1" borderId="0" fillId="15" fontId="12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 wrapText="1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0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applyFill="1" applyFont="1" borderId="0" fillId="0" fontId="3" numFmtId="0" xfId="0">
      <alignment textRotation="90" vertical="top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7" numFmtId="0" xfId="1">
      <alignment horizontal="left" vertical="top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applyAlignment="1" borderId="0" fillId="0" fontId="6" numFmtId="0" xfId="1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5">
    <cellStyle builtinId="27" customBuiltin="1" name="Bad" xfId="4"/>
    <cellStyle builtinId="26" customBuiltin="1" name="Good" xfId="3"/>
    <cellStyle builtinId="18" name="Heading 3" xfId="2"/>
    <cellStyle builtinId="0" name="Normal" xfId="0"/>
    <cellStyle name="Normal 2" xfId="1"/>
  </cellStyles>
  <dxfs count="20"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Medium9" defaultTableStyle="TableStyleMedium2"/>
  <colors>
    <mruColors>
      <color rgb="FF99FF99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" Target="worksheets/sheet8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" Target="worksheets/sheet9.xml" Type="http://schemas.openxmlformats.org/officeDocument/2006/relationships/worksheet"/><Relationship Id="rId90" Target="theme/theme1.xml" Type="http://schemas.openxmlformats.org/officeDocument/2006/relationships/theme"/><Relationship Id="rId91" Target="styles.xml" Type="http://schemas.openxmlformats.org/officeDocument/2006/relationships/styles"/><Relationship Id="rId92" Target="sharedStrings.xml" Type="http://schemas.openxmlformats.org/officeDocument/2006/relationships/sharedStrings"/><Relationship Id="rId93" Target="calcChain.xml" Type="http://schemas.openxmlformats.org/officeDocument/2006/relationships/calcChain"/><Relationship Id="rId94" Target="worksheets/sheet94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none" i="0" kern="1200" spc="20" strike="noStrike" sz="1400" u="non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b="1" lang="en-US">
                <a:solidFill>
                  <a:schemeClr val="tx1"/>
                </a:solidFill>
              </a:rPr>
              <a:t># Connected by Appliance Type</a:t>
            </a:r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none" i="0" kern="1200" spc="20" strike="noStrike" sz="1400" u="none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'Generated Report'!$I$25</c:f>
              <c:strCache>
                <c:ptCount val="1"/>
                <c:pt idx="0">
                  <c:v>2-in-1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algn="ctr" cap="flat" cmpd="sng" w="28575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r="5400000" dist="2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Report'!$J$25:$W$25</c:f>
              <c:numCache>
                <c:formatCode>General</c:formatCode>
                <c:ptCount val="14"/>
                <c:pt idx="0">
                  <c:v>73</c:v>
                </c:pt>
                <c:pt idx="1">
                  <c:v>70</c:v>
                </c:pt>
                <c:pt idx="2">
                  <c:v>70</c:v>
                </c:pt>
                <c:pt idx="3">
                  <c:v>67</c:v>
                </c:pt>
                <c:pt idx="4">
                  <c:v>64</c:v>
                </c:pt>
                <c:pt idx="5">
                  <c:v>63</c:v>
                </c:pt>
                <c:pt idx="6">
                  <c:v>65</c:v>
                </c:pt>
                <c:pt idx="7">
                  <c:v>65</c:v>
                </c:pt>
                <c:pt idx="8">
                  <c:v>59</c:v>
                </c:pt>
                <c:pt idx="9">
                  <c:v>63</c:v>
                </c:pt>
                <c:pt idx="10">
                  <c:v>66</c:v>
                </c:pt>
                <c:pt idx="11">
                  <c:v>61</c:v>
                </c:pt>
                <c:pt idx="12">
                  <c:v>57</c:v>
                </c:pt>
                <c:pt idx="13">
                  <c:v>59</c:v>
                </c:pt>
              </c:numCache>
            </c:numRef>
          </c:val>
        </c:ser>
        <c:ser>
          <c:idx val="1"/>
          <c:order val="1"/>
          <c:tx>
            <c:strRef>
              <c:f>'Generated Report'!$I$26</c:f>
              <c:strCache>
                <c:ptCount val="1"/>
                <c:pt idx="0">
                  <c:v>Radical Rac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algn="ctr" cap="flat" cmpd="sng" w="28575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r="5400000" dist="2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Report'!$J$26:$W$26</c:f>
              <c:numCache>
                <c:formatCode>General</c:formatCode>
                <c:ptCount val="14"/>
                <c:pt idx="0">
                  <c:v>18</c:v>
                </c:pt>
                <c:pt idx="1">
                  <c:v>20</c:v>
                </c:pt>
                <c:pt idx="2">
                  <c:v>17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15</c:v>
                </c:pt>
              </c:numCache>
            </c:numRef>
          </c:val>
        </c:ser>
        <c:ser>
          <c:idx val="2"/>
          <c:order val="2"/>
          <c:tx>
            <c:strRef>
              <c:f>'Generated Report'!$I$27</c:f>
              <c:strCache>
                <c:ptCount val="1"/>
                <c:pt idx="0">
                  <c:v>Stromboli 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algn="ctr" cap="flat" cmpd="sng" w="28575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r="5400000" dist="2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Report'!$J$27:$W$27</c:f>
              <c:numCache>
                <c:formatCode>General</c:formatCode>
                <c:ptCount val="14"/>
                <c:pt idx="0">
                  <c:v>15</c:v>
                </c:pt>
                <c:pt idx="1">
                  <c:v>13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  <c:pt idx="10">
                  <c:v>6</c:v>
                </c:pt>
                <c:pt idx="11">
                  <c:v>18</c:v>
                </c:pt>
                <c:pt idx="12">
                  <c:v>21</c:v>
                </c:pt>
                <c:pt idx="13">
                  <c:v>25</c:v>
                </c:pt>
              </c:numCache>
            </c:numRef>
          </c:val>
        </c:ser>
        <c:ser>
          <c:idx val="3"/>
          <c:order val="3"/>
          <c:tx>
            <c:strRef>
              <c:f>'Generated Report'!$I$28</c:f>
              <c:strCache>
                <c:ptCount val="1"/>
                <c:pt idx="0">
                  <c:v>Dehum 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algn="ctr" cap="flat" cmpd="sng" w="9525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r="5400000" dist="2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Report'!$J$28:$W$28</c:f>
              <c:numCache>
                <c:formatCode>General</c:formatCode>
                <c:ptCount val="1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0184768"/>
        <c:axId val="370183984"/>
      </c:barChart>
      <c:lineChart>
        <c:grouping val="standard"/>
        <c:varyColors val="0"/>
        <c:ser>
          <c:idx val="4"/>
          <c:order val="4"/>
          <c:tx>
            <c:strRef>
              <c:f>'Generated Report'!$I$31</c:f>
              <c:strCache>
                <c:ptCount val="1"/>
                <c:pt idx="0">
                  <c:v>Target</c:v>
                </c:pt>
              </c:strCache>
            </c:strRef>
          </c:tx>
          <c:spPr>
            <a:ln cap="rnd" w="15875">
              <a:solidFill>
                <a:schemeClr val="accent5"/>
              </a:solidFill>
              <a:round/>
            </a:ln>
            <a:effectLst>
              <a:outerShdw blurRad="40000" dir="5400000" dist="2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Report'!$J$31:$W$31</c:f>
              <c:numCache>
                <c:formatCode>General</c:formatCode>
                <c:ptCount val="14"/>
                <c:pt idx="0">
                  <c:v>140</c:v>
                </c:pt>
                <c:pt idx="1">
                  <c:v>140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184768"/>
        <c:axId val="370183984"/>
      </c:lineChart>
      <c:dateAx>
        <c:axId val="3701847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83984"/>
        <c:crosses val="autoZero"/>
        <c:auto val="1"/>
        <c:lblOffset val="100"/>
        <c:baseTimeUnit val="days"/>
      </c:dateAx>
      <c:valAx>
        <c:axId val="370183984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8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trike="noStrike" sz="900" u="none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i="0" kern="1200" strike="noStrike" sz="1600" u="non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Total Connected</a:t>
            </a:r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i="0" kern="1200" strike="noStrike" sz="1600" u="none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'Generated Report'!$I$32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r="5400000" dist="23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dir="t" rig="threePt">
                <a:rot lat="0" lon="0" rev="1200000"/>
              </a:lightRig>
            </a:scene3d>
            <a:sp3d>
              <a:bevelT h="25400" w="63500"/>
            </a:sp3d>
          </c:spPr>
          <c:invertIfNegative val="0"/>
          <c:cat>
            <c:numRef>
              <c:f>'Generated Report'!$J$30:$BB$30</c:f>
              <c:numCache>
                <c:formatCode>d\-mmm</c:formatCode>
                <c:ptCount val="45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  <c:pt idx="14">
                  <c:v>43031</c:v>
                </c:pt>
                <c:pt idx="15">
                  <c:v>43038</c:v>
                </c:pt>
                <c:pt idx="16">
                  <c:v>43045</c:v>
                </c:pt>
                <c:pt idx="17">
                  <c:v>43052</c:v>
                </c:pt>
                <c:pt idx="18">
                  <c:v>43059</c:v>
                </c:pt>
                <c:pt idx="19">
                  <c:v>43066</c:v>
                </c:pt>
                <c:pt idx="20">
                  <c:v>43073</c:v>
                </c:pt>
                <c:pt idx="21">
                  <c:v>43080</c:v>
                </c:pt>
                <c:pt idx="22">
                  <c:v>43087</c:v>
                </c:pt>
                <c:pt idx="23">
                  <c:v>43094</c:v>
                </c:pt>
                <c:pt idx="24">
                  <c:v>43101</c:v>
                </c:pt>
                <c:pt idx="25">
                  <c:v>43108</c:v>
                </c:pt>
                <c:pt idx="26">
                  <c:v>43115</c:v>
                </c:pt>
                <c:pt idx="27">
                  <c:v>43122</c:v>
                </c:pt>
                <c:pt idx="28">
                  <c:v>43129</c:v>
                </c:pt>
                <c:pt idx="29">
                  <c:v>43136</c:v>
                </c:pt>
                <c:pt idx="30">
                  <c:v>43143</c:v>
                </c:pt>
                <c:pt idx="31">
                  <c:v>43150</c:v>
                </c:pt>
                <c:pt idx="32">
                  <c:v>43157</c:v>
                </c:pt>
                <c:pt idx="33">
                  <c:v>43164</c:v>
                </c:pt>
                <c:pt idx="34">
                  <c:v>43171</c:v>
                </c:pt>
                <c:pt idx="35">
                  <c:v>43178</c:v>
                </c:pt>
                <c:pt idx="36">
                  <c:v>43185</c:v>
                </c:pt>
                <c:pt idx="37">
                  <c:v>43192</c:v>
                </c:pt>
                <c:pt idx="38">
                  <c:v>43199</c:v>
                </c:pt>
                <c:pt idx="39">
                  <c:v>43206</c:v>
                </c:pt>
                <c:pt idx="40">
                  <c:v>43213</c:v>
                </c:pt>
                <c:pt idx="41">
                  <c:v>43222</c:v>
                </c:pt>
                <c:pt idx="42">
                  <c:v>43229</c:v>
                </c:pt>
                <c:pt idx="43">
                  <c:v>43234</c:v>
                </c:pt>
                <c:pt idx="44">
                  <c:v>43241</c:v>
                </c:pt>
              </c:numCache>
            </c:numRef>
          </c:cat>
          <c:val>
            <c:numRef>
              <c:f>'Generated Report'!$J$32:$BB$32</c:f>
              <c:numCache>
                <c:formatCode>General</c:formatCode>
                <c:ptCount val="45"/>
              </c:numCache>
            </c:numRef>
          </c:val>
        </c:ser>
        <c:ser>
          <c:idx val="2"/>
          <c:order val="2"/>
          <c:tx>
            <c:strRef>
              <c:f>'Generated Report'!$I$33</c:f>
              <c:strCache>
                <c:ptCount val="1"/>
                <c:pt idx="0">
                  <c:v>Total Connected</c:v>
                </c:pt>
              </c:strCache>
            </c:strRef>
          </c:tx>
          <c:spPr>
            <a:solidFill>
              <a:srgbClr val="FF0000">
                <a:alpha val="25000"/>
              </a:srgbClr>
            </a:solidFill>
            <a:ln>
              <a:noFill/>
            </a:ln>
            <a:effectLst>
              <a:outerShdw blurRad="40000" dir="5400000" dist="23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dir="t" rig="threePt">
                <a:rot lat="0" lon="0" rev="1200000"/>
              </a:lightRig>
            </a:scene3d>
            <a:sp3d>
              <a:bevelT h="25400" w="635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1600" u="none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algn="ctr" cap="flat" cmpd="sng"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'Generated Report'!$J$30:$BB$30</c:f>
              <c:numCache>
                <c:formatCode>d\-mmm</c:formatCode>
                <c:ptCount val="45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  <c:pt idx="14">
                  <c:v>43031</c:v>
                </c:pt>
                <c:pt idx="15">
                  <c:v>43038</c:v>
                </c:pt>
                <c:pt idx="16">
                  <c:v>43045</c:v>
                </c:pt>
                <c:pt idx="17">
                  <c:v>43052</c:v>
                </c:pt>
                <c:pt idx="18">
                  <c:v>43059</c:v>
                </c:pt>
                <c:pt idx="19">
                  <c:v>43066</c:v>
                </c:pt>
                <c:pt idx="20">
                  <c:v>43073</c:v>
                </c:pt>
                <c:pt idx="21">
                  <c:v>43080</c:v>
                </c:pt>
                <c:pt idx="22">
                  <c:v>43087</c:v>
                </c:pt>
                <c:pt idx="23">
                  <c:v>43094</c:v>
                </c:pt>
                <c:pt idx="24">
                  <c:v>43101</c:v>
                </c:pt>
                <c:pt idx="25">
                  <c:v>43108</c:v>
                </c:pt>
                <c:pt idx="26">
                  <c:v>43115</c:v>
                </c:pt>
                <c:pt idx="27">
                  <c:v>43122</c:v>
                </c:pt>
                <c:pt idx="28">
                  <c:v>43129</c:v>
                </c:pt>
                <c:pt idx="29">
                  <c:v>43136</c:v>
                </c:pt>
                <c:pt idx="30">
                  <c:v>43143</c:v>
                </c:pt>
                <c:pt idx="31">
                  <c:v>43150</c:v>
                </c:pt>
                <c:pt idx="32">
                  <c:v>43157</c:v>
                </c:pt>
                <c:pt idx="33">
                  <c:v>43164</c:v>
                </c:pt>
                <c:pt idx="34">
                  <c:v>43171</c:v>
                </c:pt>
                <c:pt idx="35">
                  <c:v>43178</c:v>
                </c:pt>
                <c:pt idx="36">
                  <c:v>43185</c:v>
                </c:pt>
                <c:pt idx="37">
                  <c:v>43192</c:v>
                </c:pt>
                <c:pt idx="38">
                  <c:v>43199</c:v>
                </c:pt>
                <c:pt idx="39">
                  <c:v>43206</c:v>
                </c:pt>
                <c:pt idx="40">
                  <c:v>43213</c:v>
                </c:pt>
                <c:pt idx="41">
                  <c:v>43222</c:v>
                </c:pt>
                <c:pt idx="42">
                  <c:v>43229</c:v>
                </c:pt>
                <c:pt idx="43">
                  <c:v>43234</c:v>
                </c:pt>
                <c:pt idx="44">
                  <c:v>43241</c:v>
                </c:pt>
              </c:numCache>
            </c:numRef>
          </c:cat>
          <c:val>
            <c:numRef>
              <c:f>'Generated Report'!$J$33:$BB$33</c:f>
              <c:numCache>
                <c:formatCode>General</c:formatCode>
                <c:ptCount val="45"/>
                <c:pt idx="0">
                  <c:v>106</c:v>
                </c:pt>
                <c:pt idx="1">
                  <c:v>103</c:v>
                </c:pt>
                <c:pt idx="2">
                  <c:v>98</c:v>
                </c:pt>
                <c:pt idx="3">
                  <c:v>100</c:v>
                </c:pt>
                <c:pt idx="4">
                  <c:v>96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88</c:v>
                </c:pt>
                <c:pt idx="9">
                  <c:v>86</c:v>
                </c:pt>
                <c:pt idx="10">
                  <c:v>87</c:v>
                </c:pt>
                <c:pt idx="11">
                  <c:v>95</c:v>
                </c:pt>
                <c:pt idx="12">
                  <c:v>96</c:v>
                </c:pt>
                <c:pt idx="13">
                  <c:v>99</c:v>
                </c:pt>
                <c:pt idx="14">
                  <c:v>98</c:v>
                </c:pt>
                <c:pt idx="15">
                  <c:v>92</c:v>
                </c:pt>
                <c:pt idx="16">
                  <c:v>92</c:v>
                </c:pt>
                <c:pt idx="17">
                  <c:v>90</c:v>
                </c:pt>
                <c:pt idx="18">
                  <c:v>88</c:v>
                </c:pt>
                <c:pt idx="19">
                  <c:v>87</c:v>
                </c:pt>
                <c:pt idx="20">
                  <c:v>88</c:v>
                </c:pt>
                <c:pt idx="21">
                  <c:v>82</c:v>
                </c:pt>
                <c:pt idx="22">
                  <c:v>85</c:v>
                </c:pt>
                <c:pt idx="23">
                  <c:v>81</c:v>
                </c:pt>
                <c:pt idx="24">
                  <c:v>82</c:v>
                </c:pt>
                <c:pt idx="25">
                  <c:v>86</c:v>
                </c:pt>
                <c:pt idx="26">
                  <c:v>90</c:v>
                </c:pt>
                <c:pt idx="27">
                  <c:v>92</c:v>
                </c:pt>
                <c:pt idx="28">
                  <c:v>86</c:v>
                </c:pt>
                <c:pt idx="29">
                  <c:v>83</c:v>
                </c:pt>
                <c:pt idx="30">
                  <c:v>80</c:v>
                </c:pt>
                <c:pt idx="31">
                  <c:v>80</c:v>
                </c:pt>
                <c:pt idx="32">
                  <c:v>82</c:v>
                </c:pt>
                <c:pt idx="33">
                  <c:v>80</c:v>
                </c:pt>
                <c:pt idx="34">
                  <c:v>75</c:v>
                </c:pt>
                <c:pt idx="35">
                  <c:v>79</c:v>
                </c:pt>
                <c:pt idx="36">
                  <c:v>75</c:v>
                </c:pt>
                <c:pt idx="37">
                  <c:v>79</c:v>
                </c:pt>
                <c:pt idx="38">
                  <c:v>73</c:v>
                </c:pt>
                <c:pt idx="39">
                  <c:v>75</c:v>
                </c:pt>
                <c:pt idx="40">
                  <c:v>74</c:v>
                </c:pt>
                <c:pt idx="41">
                  <c:v>71</c:v>
                </c:pt>
                <c:pt idx="42">
                  <c:v>78</c:v>
                </c:pt>
                <c:pt idx="43">
                  <c:v>79</c:v>
                </c:pt>
                <c:pt idx="44">
                  <c:v>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370189472"/>
        <c:axId val="370178104"/>
      </c:barChart>
      <c:lineChart>
        <c:grouping val="standard"/>
        <c:varyColors val="0"/>
        <c:ser>
          <c:idx val="0"/>
          <c:order val="0"/>
          <c:tx>
            <c:strRef>
              <c:f>'Generated Report'!$I$31</c:f>
              <c:strCache>
                <c:ptCount val="1"/>
                <c:pt idx="0">
                  <c:v>Target</c:v>
                </c:pt>
              </c:strCache>
            </c:strRef>
          </c:tx>
          <c:spPr>
            <a:ln cap="rnd" w="34925">
              <a:solidFill>
                <a:schemeClr val="accent1"/>
              </a:solidFill>
              <a:round/>
            </a:ln>
            <a:effectLst>
              <a:outerShdw blurRad="40000" dir="5400000" dist="23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'Generated Report'!$J$30:$BB$30</c:f>
              <c:numCache>
                <c:formatCode>d\-mmm</c:formatCode>
                <c:ptCount val="45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  <c:pt idx="14">
                  <c:v>43031</c:v>
                </c:pt>
                <c:pt idx="15">
                  <c:v>43038</c:v>
                </c:pt>
                <c:pt idx="16">
                  <c:v>43045</c:v>
                </c:pt>
                <c:pt idx="17">
                  <c:v>43052</c:v>
                </c:pt>
                <c:pt idx="18">
                  <c:v>43059</c:v>
                </c:pt>
                <c:pt idx="19">
                  <c:v>43066</c:v>
                </c:pt>
                <c:pt idx="20">
                  <c:v>43073</c:v>
                </c:pt>
                <c:pt idx="21">
                  <c:v>43080</c:v>
                </c:pt>
                <c:pt idx="22">
                  <c:v>43087</c:v>
                </c:pt>
                <c:pt idx="23">
                  <c:v>43094</c:v>
                </c:pt>
                <c:pt idx="24">
                  <c:v>43101</c:v>
                </c:pt>
                <c:pt idx="25">
                  <c:v>43108</c:v>
                </c:pt>
                <c:pt idx="26">
                  <c:v>43115</c:v>
                </c:pt>
                <c:pt idx="27">
                  <c:v>43122</c:v>
                </c:pt>
                <c:pt idx="28">
                  <c:v>43129</c:v>
                </c:pt>
                <c:pt idx="29">
                  <c:v>43136</c:v>
                </c:pt>
                <c:pt idx="30">
                  <c:v>43143</c:v>
                </c:pt>
                <c:pt idx="31">
                  <c:v>43150</c:v>
                </c:pt>
                <c:pt idx="32">
                  <c:v>43157</c:v>
                </c:pt>
                <c:pt idx="33">
                  <c:v>43164</c:v>
                </c:pt>
                <c:pt idx="34">
                  <c:v>43171</c:v>
                </c:pt>
                <c:pt idx="35">
                  <c:v>43178</c:v>
                </c:pt>
                <c:pt idx="36">
                  <c:v>43185</c:v>
                </c:pt>
                <c:pt idx="37">
                  <c:v>43192</c:v>
                </c:pt>
                <c:pt idx="38">
                  <c:v>43199</c:v>
                </c:pt>
                <c:pt idx="39">
                  <c:v>43206</c:v>
                </c:pt>
                <c:pt idx="40">
                  <c:v>43213</c:v>
                </c:pt>
                <c:pt idx="41">
                  <c:v>43222</c:v>
                </c:pt>
                <c:pt idx="42">
                  <c:v>43229</c:v>
                </c:pt>
                <c:pt idx="43">
                  <c:v>43234</c:v>
                </c:pt>
                <c:pt idx="44">
                  <c:v>43241</c:v>
                </c:pt>
              </c:numCache>
            </c:numRef>
          </c:cat>
          <c:val>
            <c:numRef>
              <c:f>'Generated Report'!$J$31:$BB$31</c:f>
              <c:numCache>
                <c:formatCode>General</c:formatCode>
                <c:ptCount val="45"/>
                <c:pt idx="0">
                  <c:v>140</c:v>
                </c:pt>
                <c:pt idx="1">
                  <c:v>140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  <c:pt idx="14">
                  <c:v>138</c:v>
                </c:pt>
                <c:pt idx="15">
                  <c:v>138</c:v>
                </c:pt>
                <c:pt idx="16">
                  <c:v>138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138</c:v>
                </c:pt>
                <c:pt idx="22">
                  <c:v>138</c:v>
                </c:pt>
                <c:pt idx="23">
                  <c:v>138</c:v>
                </c:pt>
                <c:pt idx="24">
                  <c:v>138</c:v>
                </c:pt>
                <c:pt idx="25">
                  <c:v>138</c:v>
                </c:pt>
                <c:pt idx="26">
                  <c:v>138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189472"/>
        <c:axId val="370178104"/>
      </c:lineChart>
      <c:dateAx>
        <c:axId val="3701894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algn="ctr" cap="flat" cmpd="sng" w="12700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78104"/>
        <c:crosses val="autoZero"/>
        <c:auto val="1"/>
        <c:lblOffset val="100"/>
        <c:baseTimeUnit val="days"/>
      </c:dateAx>
      <c:valAx>
        <c:axId val="370178104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89472"/>
        <c:crosses val="autoZero"/>
        <c:crossBetween val="between"/>
      </c:valAx>
      <c:spPr>
        <a:solidFill>
          <a:schemeClr val="bg1"/>
        </a:solidFill>
        <a:ln w="285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trike="noStrike" sz="9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800" u="sng">
                <a:solidFill>
                  <a:schemeClr val="tx1">
                    <a:lumMod val="65000"/>
                    <a:lumOff val="35000"/>
                  </a:schemeClr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r>
              <a:rPr lang="en-US" sz="1800" u="sng">
                <a:solidFill>
                  <a:sysClr lastClr="000000" val="windowText"/>
                </a:solidFill>
              </a:rPr>
              <a:t>Connectivity by Firmware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800" u="sng">
              <a:solidFill>
                <a:schemeClr val="tx1">
                  <a:lumMod val="65000"/>
                  <a:lumOff val="35000"/>
                </a:schemeClr>
              </a:solidFill>
              <a:latin charset="0" panose="020B0604020202020204" pitchFamily="34" typeface="Arial"/>
              <a:ea typeface="+mn-ea"/>
              <a:cs charset="0" panose="020B0604020202020204" pitchFamily="34"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'Generated Report'!$I$65</c:f>
              <c:strCache>
                <c:ptCount val="1"/>
                <c:pt idx="0">
                  <c:v>v4.6-4-2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Report'!$J$65:$M$65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6</c:v>
                </c:pt>
                <c:pt idx="3">
                  <c:v>16</c:v>
                </c:pt>
              </c:numCache>
            </c:numRef>
          </c:val>
        </c:ser>
        <c:ser>
          <c:idx val="1"/>
          <c:order val="1"/>
          <c:tx>
            <c:strRef>
              <c:f>'Generated Report'!$I$66</c:f>
              <c:strCache>
                <c:ptCount val="1"/>
                <c:pt idx="0">
                  <c:v>v4.5-5-1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Report'!$J$66:$M$66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'Generated Report'!$I$67</c:f>
              <c:strCache>
                <c:ptCount val="1"/>
                <c:pt idx="0">
                  <c:v>v4.5-3b-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Report'!$J$67:$M$67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'Generated Report'!$I$68</c:f>
              <c:strCache>
                <c:ptCount val="1"/>
                <c:pt idx="0">
                  <c:v>v4.4-2-0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Report'!$J$68:$M$68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'Generated Report'!$I$69</c:f>
              <c:strCache>
                <c:ptCount val="1"/>
                <c:pt idx="0">
                  <c:v>v4.3-1.0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Report'!$J$69:$M$69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'Generated Report'!$I$70</c:f>
              <c:strCache>
                <c:ptCount val="1"/>
                <c:pt idx="0">
                  <c:v>PW1RS326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Report'!$J$70:$M$70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6"/>
          <c:order val="6"/>
          <c:tx>
            <c:strRef>
              <c:f>'Generated Report'!$I$71</c:f>
              <c:strCache>
                <c:ptCount val="1"/>
                <c:pt idx="0">
                  <c:v>PW3RS017_161005a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Report'!$J$71:$M$71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7"/>
          <c:order val="7"/>
          <c:tx>
            <c:strRef>
              <c:f>'Generated Report'!$I$72</c:f>
              <c:strCache>
                <c:ptCount val="1"/>
                <c:pt idx="0">
                  <c:v>PW1MA079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Report'!$J$72:$M$72</c:f>
              <c:numCache>
                <c:formatCode>General</c:formatCode>
                <c:ptCount val="4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8"/>
          <c:order val="8"/>
          <c:tx>
            <c:strRef>
              <c:f>'Generated Report'!$I$73</c:f>
              <c:strCache>
                <c:ptCount val="1"/>
                <c:pt idx="0">
                  <c:v>PW1MA076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Report'!$J$73:$M$73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0180064"/>
        <c:axId val="370185160"/>
      </c:barChart>
      <c:catAx>
        <c:axId val="37018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400" u="none">
                <a:solidFill>
                  <a:sysClr lastClr="000000" val="windowText"/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endParaRPr lang="en-US"/>
          </a:p>
        </c:txPr>
        <c:crossAx val="370185160"/>
        <c:crosses val="autoZero"/>
        <c:auto val="1"/>
        <c:lblAlgn val="ctr"/>
        <c:lblOffset val="100"/>
        <c:noMultiLvlLbl val="0"/>
      </c:catAx>
      <c:valAx>
        <c:axId val="37018516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ysClr lastClr="000000" val="windowText"/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endParaRPr lang="en-US"/>
          </a:p>
        </c:txPr>
        <c:crossAx val="37018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trike="noStrike" sz="1200" u="none">
              <a:solidFill>
                <a:sysClr lastClr="000000" val="windowText"/>
              </a:solidFill>
              <a:latin charset="0" panose="020B0604020202020204" pitchFamily="34" typeface="Arial"/>
              <a:ea typeface="+mn-ea"/>
              <a:cs charset="0" panose="020B0604020202020204" pitchFamily="34"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charset="0" panose="020B0604020202020204" pitchFamily="34" typeface="Arial"/>
          <a:cs charset="0" panose="020B0604020202020204" pitchFamily="34" typeface="Arial"/>
        </a:defRPr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strike="noStrike" sz="1800" u="sng">
                <a:solidFill>
                  <a:sysClr lastClr="000000" val="windowText"/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r>
              <a:rPr b="0" lang="en-US" sz="1800" u="sng"/>
              <a:t>Connectivity</a:t>
            </a:r>
            <a:r>
              <a:rPr b="0" baseline="0" lang="en-US" sz="1800" u="sng"/>
              <a:t> by Appliance</a:t>
            </a:r>
            <a:endParaRPr b="0" lang="en-US" sz="1800" u="sng"/>
          </a:p>
        </c:rich>
      </c:tx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trike="noStrike" sz="1800" u="sng">
              <a:solidFill>
                <a:sysClr lastClr="000000" val="windowText"/>
              </a:solidFill>
              <a:latin charset="0" panose="020B0604020202020204" pitchFamily="34" typeface="Arial"/>
              <a:ea typeface="+mn-ea"/>
              <a:cs charset="0" panose="020B0604020202020204" pitchFamily="34"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r="5400000" dist="23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r="5400000" dist="23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r="5400000" dist="23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r="5400000" dist="23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 u="none">
                    <a:solidFill>
                      <a:schemeClr val="bg1"/>
                    </a:solidFill>
                    <a:latin charset="0" panose="020B0604020202020204" pitchFamily="34" typeface="Arial"/>
                    <a:ea typeface="+mn-ea"/>
                    <a:cs charset="0" panose="020B0604020202020204" pitchFamily="34"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'Generated Report'!$I$25:$I$28</c:f>
              <c:strCache>
                <c:ptCount val="4"/>
                <c:pt idx="0">
                  <c:v>2-in-1 Total</c:v>
                </c:pt>
                <c:pt idx="1">
                  <c:v>Radical Rac Total</c:v>
                </c:pt>
                <c:pt idx="2">
                  <c:v>Stromboli Total</c:v>
                </c:pt>
                <c:pt idx="3">
                  <c:v>Dehum Total</c:v>
                </c:pt>
              </c:strCache>
            </c:strRef>
          </c:cat>
          <c:val>
            <c:numRef>
              <c:f>'Generated Report'!$BU$25:$BU$28</c:f>
              <c:numCache>
                <c:formatCode>General</c:formatCode>
                <c:ptCount val="4"/>
                <c:pt idx="0">
                  <c:v>39</c:v>
                </c:pt>
                <c:pt idx="1">
                  <c:v>13</c:v>
                </c:pt>
                <c:pt idx="2">
                  <c:v>9</c:v>
                </c:pt>
                <c:pt idx="3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 rtl="0">
            <a:defRPr b="0" baseline="0" i="0" kern="1200" strike="noStrike" sz="1200" u="none">
              <a:solidFill>
                <a:sysClr lastClr="000000" val="windowText"/>
              </a:solidFill>
              <a:latin charset="0" panose="020B0604020202020204" pitchFamily="34" typeface="Arial"/>
              <a:ea typeface="+mn-ea"/>
              <a:cs charset="0" panose="020B0604020202020204" pitchFamily="34"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lastClr="000000" val="windowText"/>
          </a:solidFill>
          <a:latin charset="0" panose="020B0604020202020204" pitchFamily="34" typeface="Arial"/>
          <a:cs charset="0" panose="020B0604020202020204" pitchFamily="34" typeface="Arial"/>
        </a:defRPr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'Generated Report'!$I$43</c:f>
              <c:strCache>
                <c:ptCount val="1"/>
                <c:pt idx="0">
                  <c:v>PW1RS326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'Generated Report'!$BC$43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'Generated Report'!$I$44</c:f>
              <c:strCache>
                <c:ptCount val="1"/>
                <c:pt idx="0">
                  <c:v>v4.3-1.0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'Generated Report'!$BC$44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'Generated Report'!$I$45</c:f>
              <c:strCache>
                <c:ptCount val="1"/>
                <c:pt idx="0">
                  <c:v>v4.4-2-0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'Generated Report'!$BC$45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'Generated Report'!$I$46</c:f>
              <c:strCache>
                <c:ptCount val="1"/>
                <c:pt idx="0">
                  <c:v>v4.5-3b-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'Generated Report'!$BC$46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'Generated Report'!$I$48</c:f>
              <c:strCache>
                <c:ptCount val="1"/>
                <c:pt idx="0">
                  <c:v>v4.6-4-2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'Generated Report'!$BC$48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0181240"/>
        <c:axId val="370185944"/>
      </c:barChart>
      <c:catAx>
        <c:axId val="37018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85944"/>
        <c:crosses val="autoZero"/>
        <c:auto val="1"/>
        <c:lblAlgn val="ctr"/>
        <c:lblOffset val="100"/>
        <c:noMultiLvlLbl val="0"/>
      </c:catAx>
      <c:valAx>
        <c:axId val="370185944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8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trike="noStrike" sz="9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134031</xdr:colOff>
      <xdr:row>153</xdr:row>
      <xdr:rowOff>15647</xdr:rowOff>
    </xdr:from>
    <xdr:to>
      <xdr:col>31</xdr:col>
      <xdr:colOff>404813</xdr:colOff>
      <xdr:row>195</xdr:row>
      <xdr:rowOff>91846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33338</xdr:colOff>
      <xdr:row>109</xdr:row>
      <xdr:rowOff>23812</xdr:rowOff>
    </xdr:from>
    <xdr:to>
      <xdr:col>32</xdr:col>
      <xdr:colOff>268742</xdr:colOff>
      <xdr:row>152</xdr:row>
      <xdr:rowOff>187098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9525</xdr:rowOff>
    </xdr:from>
    <xdr:to>
      <xdr:col>7</xdr:col>
      <xdr:colOff>152400</xdr:colOff>
      <xdr:row>32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14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7</xdr:col>
      <xdr:colOff>152400</xdr:colOff>
      <xdr:row>52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0</xdr:colOff>
      <xdr:row>32</xdr:row>
      <xdr:rowOff>365760</xdr:rowOff>
    </xdr:from>
    <xdr:ext cx="184731" cy="254557"/>
    <xdr:sp macro="" textlink="">
      <xdr:nvSpPr>
        <xdr:cNvPr id="2" name="TextBox 1"/>
        <xdr:cNvSpPr txBox="1"/>
      </xdr:nvSpPr>
      <xdr:spPr>
        <a:xfrm>
          <a:off x="4114800" y="3080385"/>
          <a:ext cx="184731" cy="254557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horzOverflow="clip" rtlCol="0" vertOverflow="clip" wrap="none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W84"/>
  <sheetViews>
    <sheetView workbookViewId="0" zoomScale="85" zoomScaleNormal="85">
      <pane activePane="bottomRight" state="frozen" topLeftCell="BP25" xSplit="9" ySplit="7"/>
      <selection activeCell="I1" pane="topRight" sqref="I1"/>
      <selection activeCell="A7" pane="bottomLeft" sqref="A7"/>
      <selection activeCell="BW37" pane="bottomRight" sqref="BW37"/>
    </sheetView>
  </sheetViews>
  <sheetFormatPr defaultRowHeight="15" x14ac:dyDescent="0.25"/>
  <cols>
    <col min="1" max="7" style="72" width="9.140625" collapsed="false"/>
    <col min="8" max="8" customWidth="true" width="10.42578125" collapsed="false"/>
    <col min="9" max="9" bestFit="true" customWidth="true" width="21.140625" collapsed="false"/>
    <col min="10" max="10" bestFit="true" customWidth="true" width="14.140625" collapsed="false"/>
    <col min="11" max="11" bestFit="true" customWidth="true" width="15.140625" collapsed="false"/>
    <col min="12" max="12" bestFit="true" customWidth="true" width="15.5703125" collapsed="false"/>
    <col min="13" max="13" customWidth="true" width="8.85546875" collapsed="false"/>
    <col min="14" max="14" customWidth="true" width="11.0" collapsed="false"/>
    <col min="15" max="15" bestFit="true" customWidth="true" width="12.85546875" collapsed="false"/>
    <col min="16" max="16" customWidth="true" width="9.5703125" collapsed="false"/>
    <col min="17" max="17" customWidth="true" width="10.7109375" collapsed="false"/>
    <col min="18" max="18" customWidth="true" width="11.42578125" collapsed="false"/>
    <col min="19" max="19" customWidth="true" width="10.0" collapsed="false"/>
    <col min="20" max="20" customWidth="true" width="9.42578125" collapsed="false"/>
    <col min="21" max="22" customWidth="true" width="10.140625" collapsed="false"/>
    <col min="55" max="55" style="158" width="9.140625" collapsed="false"/>
    <col min="56" max="56" style="173" width="9.140625" collapsed="false"/>
    <col min="57" max="57" style="197" width="9.140625" collapsed="false"/>
    <col min="58" max="58" style="199" width="9.140625" collapsed="false"/>
    <col min="59" max="59" customWidth="true" style="203" width="9.140625" collapsed="false"/>
    <col min="60" max="60" customWidth="true" style="204" width="9.140625" collapsed="false"/>
    <col min="61" max="61" customWidth="true" style="205" width="9.140625" collapsed="false"/>
    <col min="64" max="64" style="232" width="9.140625" collapsed="false"/>
    <col min="65" max="65" style="236" width="9.140625" collapsed="false"/>
    <col min="66" max="66" style="239" width="9.140625" collapsed="false"/>
    <col min="67" max="67" style="242" width="9.140625" collapsed="false"/>
    <col min="68" max="69" style="243" width="9.140625" collapsed="false"/>
    <col min="70" max="70" style="245" width="9.140625" collapsed="false"/>
    <col min="71" max="71" style="247" width="9.140625" collapsed="false"/>
    <col min="72" max="72" style="248" width="9.140625" collapsed="false"/>
    <col min="73" max="73" style="9325" width="9.140625" collapsed="false"/>
  </cols>
  <sheetData>
    <row customFormat="1" ht="15.75" r="1" s="72" spans="2:73" thickBot="1" x14ac:dyDescent="0.3">
      <c r="G1" s="126"/>
      <c r="BC1" s="158"/>
      <c r="BD1" s="173"/>
      <c r="BE1" s="197"/>
      <c r="BF1" s="199"/>
      <c r="BG1" s="203"/>
      <c r="BH1" s="204"/>
      <c r="BI1" s="205"/>
      <c r="BL1" s="232"/>
      <c r="BM1" s="236"/>
      <c r="BN1" s="239"/>
      <c r="BO1" s="242"/>
      <c r="BP1" s="243"/>
      <c r="BQ1" s="243"/>
      <c r="BR1" s="245"/>
      <c r="BS1" s="247"/>
      <c r="BT1" s="248"/>
      <c r="BU1" s="9325"/>
    </row>
    <row ht="16.5" r="2" spans="2:73" thickBot="1" x14ac:dyDescent="0.3">
      <c r="C2" s="9326" t="s">
        <v>513</v>
      </c>
      <c r="D2" s="9327"/>
      <c r="E2" s="40">
        <f>MAX('Current Report'!$B:$B)</f>
        <v>77</v>
      </c>
      <c r="G2" s="126"/>
    </row>
    <row ht="15.75" r="3" spans="2:73" thickBot="1" x14ac:dyDescent="0.3"/>
    <row ht="21" r="4" spans="2:73" x14ac:dyDescent="0.25">
      <c r="B4" s="9329" t="s">
        <v>486</v>
      </c>
      <c r="C4" s="9330"/>
      <c r="D4" s="9331" t="s">
        <v>488</v>
      </c>
      <c r="E4" s="9332"/>
      <c r="F4" s="9332"/>
      <c r="G4" s="9333"/>
      <c r="H4" s="9334" t="s">
        <v>501</v>
      </c>
      <c r="I4" s="9335"/>
    </row>
    <row ht="21" r="5" spans="2:73" x14ac:dyDescent="0.35">
      <c r="B5" s="10"/>
      <c r="C5" s="11"/>
      <c r="D5" s="9336" t="s">
        <v>487</v>
      </c>
      <c r="E5" s="9337"/>
      <c r="F5" s="9336" t="s">
        <v>485</v>
      </c>
      <c r="G5" s="9337"/>
      <c r="H5" s="11"/>
      <c r="I5" s="12"/>
      <c r="S5" s="70"/>
      <c r="T5" s="70"/>
      <c r="AZ5" s="65"/>
      <c r="BA5" s="65"/>
      <c r="BB5" s="65"/>
      <c r="BC5"/>
      <c r="BD5"/>
    </row>
    <row ht="21" r="6" spans="2:73" x14ac:dyDescent="0.35">
      <c r="B6" s="13" t="s">
        <v>499</v>
      </c>
      <c r="C6" s="14" t="s">
        <v>500</v>
      </c>
      <c r="D6" s="15" t="s">
        <v>499</v>
      </c>
      <c r="E6" s="15" t="s">
        <v>500</v>
      </c>
      <c r="F6" s="15" t="s">
        <v>499</v>
      </c>
      <c r="G6" s="15" t="s">
        <v>500</v>
      </c>
      <c r="H6" s="23" t="s">
        <v>499</v>
      </c>
      <c r="I6" s="16" t="s">
        <v>500</v>
      </c>
      <c r="S6" s="70"/>
      <c r="T6" s="70"/>
      <c r="AZ6" s="65"/>
      <c r="BA6" s="65"/>
      <c r="BB6" s="65"/>
      <c r="BC6" s="126"/>
      <c r="BD6" s="126"/>
      <c r="BE6" s="126"/>
      <c r="BF6" s="126"/>
      <c r="BG6" s="126"/>
      <c r="BH6" s="126"/>
      <c r="BI6" s="126"/>
    </row>
    <row ht="21.75" r="7" spans="2:73" thickBot="1" x14ac:dyDescent="0.4">
      <c r="B7" s="17">
        <f>COUNTIFS('Current Report'!$H:$H,"PW1MA079*")+COUNTIFS('Current Report'!$H:$H,"PW1MA076*")</f>
        <v>39</v>
      </c>
      <c r="C7" s="18">
        <f>(COUNTIF('Current Report'!$H:$H,"PW1MA*")+COUNTIF('Current Report'!$H:$H,"PW3MA*"))-B7</f>
        <v>0</v>
      </c>
      <c r="D7" s="18">
        <f>COUNTIFS('Current Report'!$H:$H,"v4.6-4-2",'Current Report'!$I:$I,"FGRC*")</f>
        <v>10</v>
      </c>
      <c r="E7" s="18">
        <f>(COUNTIFS('Current Report'!$H:$H,"v*",'Current Report'!$I:$I,"FGRC*")+COUNTIFS('Current Report'!$H:$H,"PW3RS*", 'Current Report'!$I:$I,"FFRE*"))-D7</f>
        <v>0</v>
      </c>
      <c r="F7" s="18">
        <f>COUNTIFS('Current Report'!$H:$H,"PW1RS*")</f>
        <v>3</v>
      </c>
      <c r="G7" s="18">
        <f>COUNTIFS('Current Report'!$H:$H,"PW1RS*")-F7</f>
        <v>0</v>
      </c>
      <c r="H7" s="18">
        <f>COUNTIFS('Current Report'!$H:$H,"v4.6-4-2",'Current Report'!$I:$I,"FGPC*")</f>
        <v>6</v>
      </c>
      <c r="I7" s="19">
        <f>COUNTIFS('Current Report'!$I:$I,"FGPC*")-H7</f>
        <v>3</v>
      </c>
      <c r="AZ7" s="65"/>
      <c r="BA7" s="65"/>
      <c r="BB7" s="65"/>
      <c r="BC7" s="126"/>
      <c r="BD7" s="126"/>
      <c r="BE7" s="126"/>
      <c r="BF7" s="126"/>
      <c r="BG7" s="126"/>
      <c r="BH7" s="126"/>
      <c r="BI7" s="126"/>
    </row>
    <row ht="21" r="8" spans="2:73" x14ac:dyDescent="0.25">
      <c r="B8" s="9344" t="s">
        <v>1200</v>
      </c>
      <c r="C8" s="9343"/>
      <c r="E8" s="151"/>
      <c r="M8" s="173"/>
      <c r="N8" s="173"/>
      <c r="O8" s="173"/>
      <c r="P8" s="173"/>
      <c r="Q8" s="173"/>
      <c r="R8" s="173"/>
    </row>
    <row ht="21" r="9" spans="2:73" x14ac:dyDescent="0.35">
      <c r="B9" s="10"/>
      <c r="C9" s="12"/>
      <c r="M9" s="173"/>
      <c r="N9" s="173"/>
      <c r="O9" s="173"/>
      <c r="P9" s="173"/>
      <c r="Q9" s="173"/>
      <c r="R9" s="173"/>
    </row>
    <row ht="21" r="10" spans="2:73" x14ac:dyDescent="0.25">
      <c r="B10" s="13" t="s">
        <v>499</v>
      </c>
      <c r="C10" s="16" t="s">
        <v>500</v>
      </c>
      <c r="D10" s="170"/>
      <c r="I10" t="s">
        <v>1486</v>
      </c>
      <c r="M10" s="173"/>
      <c r="N10" s="173"/>
      <c r="O10" s="173"/>
      <c r="P10" s="173"/>
      <c r="Q10" s="173"/>
      <c r="R10" s="173"/>
      <c r="BA10" s="154" t="s">
        <v>1050</v>
      </c>
      <c r="BB10" s="157" t="s">
        <v>1050</v>
      </c>
      <c r="BC10" s="197" t="s">
        <v>1050</v>
      </c>
      <c r="BD10" s="197" t="s">
        <v>1050</v>
      </c>
      <c r="BE10" s="197" t="s">
        <v>1050</v>
      </c>
      <c r="BF10" s="200" t="s">
        <v>1050</v>
      </c>
      <c r="BG10" s="203" t="s">
        <v>1050</v>
      </c>
      <c r="BH10" s="204" t="s">
        <v>1050</v>
      </c>
      <c r="BI10" s="205" t="s">
        <v>1050</v>
      </c>
      <c r="BJ10" s="217" t="s">
        <v>1050</v>
      </c>
      <c r="BK10" s="217" t="s">
        <v>1050</v>
      </c>
      <c r="BL10" s="232" t="s">
        <v>1050</v>
      </c>
    </row>
    <row ht="21.75" r="11" spans="2:73" thickBot="1" x14ac:dyDescent="0.4">
      <c r="B11" s="17">
        <f>COUNTIFS('Current Report'!$H:$H,"v4.6-4-2",'Current Report'!$I:$I,"FGAC*")</f>
        <v>16</v>
      </c>
      <c r="C11" s="19">
        <f>COUNTIFS('Current Report'!$I:$I,"FGAC*")-B11</f>
        <v>0</v>
      </c>
      <c r="I11" t="s">
        <v>1487</v>
      </c>
      <c r="M11" s="173"/>
      <c r="N11" s="173"/>
      <c r="O11" s="173"/>
      <c r="P11" s="173"/>
      <c r="Q11" s="173"/>
      <c r="R11" s="173"/>
      <c r="AT11" s="152"/>
      <c r="AU11" s="152" t="s">
        <v>1257</v>
      </c>
      <c r="AV11" s="152" t="s">
        <v>1257</v>
      </c>
      <c r="AW11" s="152" t="s">
        <v>1257</v>
      </c>
      <c r="AX11" s="152" t="s">
        <v>1257</v>
      </c>
      <c r="AY11" s="152" t="s">
        <v>1257</v>
      </c>
      <c r="AZ11" s="152" t="s">
        <v>1468</v>
      </c>
      <c r="BA11" s="152" t="s">
        <v>1468</v>
      </c>
      <c r="BB11" s="157" t="s">
        <v>1468</v>
      </c>
      <c r="BC11" s="158" t="s">
        <v>1468</v>
      </c>
      <c r="BD11" s="173" t="s">
        <v>1468</v>
      </c>
      <c r="BE11" s="197" t="s">
        <v>1468</v>
      </c>
      <c r="BF11" s="200" t="s">
        <v>1468</v>
      </c>
      <c r="BG11" s="203" t="s">
        <v>1468</v>
      </c>
      <c r="BH11" s="204" t="s">
        <v>1468</v>
      </c>
      <c r="BI11" s="205" t="s">
        <v>1468</v>
      </c>
      <c r="BJ11" s="217" t="s">
        <v>1468</v>
      </c>
      <c r="BK11" s="217" t="s">
        <v>1468</v>
      </c>
      <c r="BL11" s="232" t="s">
        <v>1468</v>
      </c>
    </row>
    <row ht="15.75" r="12" spans="2:73" thickBot="1" x14ac:dyDescent="0.3">
      <c r="J12" s="32">
        <v>42933</v>
      </c>
      <c r="K12" s="32">
        <v>42940</v>
      </c>
      <c r="L12" s="32">
        <v>42947</v>
      </c>
      <c r="M12" s="32">
        <v>42954</v>
      </c>
      <c r="N12" s="32">
        <v>42961</v>
      </c>
      <c r="O12" s="32">
        <v>42968</v>
      </c>
      <c r="P12" s="32">
        <v>42975</v>
      </c>
      <c r="Q12" s="32">
        <v>42982</v>
      </c>
      <c r="R12" s="32">
        <v>42989</v>
      </c>
      <c r="S12" s="32">
        <v>42996</v>
      </c>
      <c r="T12" s="32">
        <v>43003</v>
      </c>
      <c r="U12" s="32">
        <v>43010</v>
      </c>
      <c r="V12" s="32">
        <v>43017</v>
      </c>
      <c r="W12" s="32">
        <v>43024</v>
      </c>
      <c r="X12" s="32">
        <v>43031</v>
      </c>
      <c r="Y12" s="32">
        <v>43038</v>
      </c>
      <c r="Z12" s="32">
        <v>43045</v>
      </c>
      <c r="AA12" s="32">
        <v>43052</v>
      </c>
      <c r="AB12" s="32">
        <v>43059</v>
      </c>
      <c r="AC12" s="32">
        <v>43066</v>
      </c>
      <c r="AD12" s="32">
        <v>43073</v>
      </c>
      <c r="AE12" s="32">
        <v>43080</v>
      </c>
      <c r="AF12" s="32">
        <v>43087</v>
      </c>
      <c r="AG12" s="32">
        <v>43094</v>
      </c>
      <c r="AH12" s="32">
        <v>43101</v>
      </c>
      <c r="AI12" s="32">
        <v>43108</v>
      </c>
      <c r="AJ12" s="32">
        <v>43115</v>
      </c>
      <c r="AK12" s="32">
        <v>43122</v>
      </c>
      <c r="AL12" s="32">
        <v>43129</v>
      </c>
      <c r="AM12" s="32">
        <v>43136</v>
      </c>
      <c r="AN12" s="32">
        <v>43143</v>
      </c>
      <c r="AO12" s="32">
        <v>43150</v>
      </c>
      <c r="AP12" s="32">
        <v>43157</v>
      </c>
      <c r="AQ12" s="32">
        <v>43164</v>
      </c>
      <c r="AR12" s="32">
        <v>43171</v>
      </c>
      <c r="AS12" s="32">
        <v>43178</v>
      </c>
      <c r="AT12" s="32">
        <v>43185</v>
      </c>
      <c r="AU12" s="32">
        <v>43192</v>
      </c>
      <c r="AV12" s="32">
        <v>43199</v>
      </c>
      <c r="AW12" s="32">
        <v>43206</v>
      </c>
      <c r="AX12" s="32">
        <v>43213</v>
      </c>
      <c r="AY12" s="32">
        <v>43222</v>
      </c>
      <c r="AZ12" s="32">
        <v>43229</v>
      </c>
      <c r="BA12" s="32">
        <v>43234</v>
      </c>
      <c r="BB12" s="32">
        <v>43241</v>
      </c>
      <c r="BC12" s="32">
        <v>43248</v>
      </c>
      <c r="BD12" s="32">
        <v>43255</v>
      </c>
      <c r="BE12" s="32">
        <v>43262</v>
      </c>
      <c r="BF12" s="32">
        <v>43269</v>
      </c>
      <c r="BG12" s="32">
        <v>43276</v>
      </c>
      <c r="BH12" s="32">
        <v>43283</v>
      </c>
      <c r="BI12" s="32">
        <v>43290</v>
      </c>
      <c r="BJ12" s="32" t="s">
        <v>1559</v>
      </c>
      <c r="BK12" s="32" t="s">
        <v>1562</v>
      </c>
      <c r="BL12" s="32" t="s">
        <v>1563</v>
      </c>
      <c r="BM12" s="32" t="s">
        <v>1564</v>
      </c>
      <c r="BN12" s="32" t="s">
        <v>1565</v>
      </c>
      <c r="BO12" s="32" t="s">
        <v>1566</v>
      </c>
      <c r="BP12" s="32" t="s">
        <v>1569</v>
      </c>
      <c r="BQ12" s="32" t="s">
        <v>1570</v>
      </c>
      <c r="BR12" s="32" t="s">
        <v>1571</v>
      </c>
      <c r="BS12" s="32" t="s">
        <v>1573</v>
      </c>
      <c r="BT12" s="32" t="s">
        <v>1575</v>
      </c>
      <c r="BU12" s="32" t="s">
        <v>1577</v>
      </c>
      <c r="BV12" t="s">
        <v>1581</v>
      </c>
    </row>
    <row ht="15.75" r="13" spans="2:73" thickBot="1" x14ac:dyDescent="0.3">
      <c r="I13" s="31" t="s">
        <v>502</v>
      </c>
      <c r="J13" s="35">
        <f>SUM(COUNTIFS('July 17'!$G:$G,"PW1MA076",'July 17'!$H:$H,"ENGH21F7RW0")+COUNTIFS('July 17'!$G:$G,"PW1MA076",'July 17'!$H:$H,"FGFH21F7RF")+COUNTIFS('July 17'!$G:$G,"PW1MA076",'July 17'!$H:$H,"FGVH2177TF0")+COUNTIFS('July 17'!$G:$G,"PW1MA076",'July 17'!$H:$H,"FGVH2177TW0")+COUNTIFS('July 17'!$G:$G,"PW1MA076",'July 17'!$H:$H,"FGVH21F7RW")+COUNTIFS('July 17'!$G:$G,"PW1MA077"))+COUNTIFS('July 17'!$G:$G, "PW1MA078")</f>
        <v>71</v>
      </c>
      <c r="K13" s="35">
        <f>SUM(COUNTIFS('July 24'!$G:$G,"PW1MA076",'July 24'!$H:$H,"ENGH21F7RW0")+COUNTIFS('July 24'!$G:$G,"PW1MA076",'July 24'!$H:$H,"FGFH21F7RF")+COUNTIFS('July 24'!$G:$G,"PW1MA076",'July 24'!$H:$H,"FGVH2177TF0")+COUNTIFS('July 24'!$G:$G,"PW1MA076",'July 24'!$H:$H,"FGVH2177TW0")+COUNTIFS('July 24'!$G:$G,"PW1MA076",'July 24'!$H:$H,"FGVH21F7RW")+COUNTIFS('July 24'!$G:$G,"PW1MA077"))+COUNTIFS('July 24'!$G:$G, "PW1MA078")</f>
        <v>68</v>
      </c>
      <c r="L13" s="35">
        <f>SUM(COUNTIFS('July 31'!$G:$G,"PW1MA076",'July 31'!$H:$H,"ENGH21F7RW0")+COUNTIFS('July 31'!$G:$G,"PW1MA076",'July 31'!$H:$H,"FGFH21F7RF")+COUNTIFS('July 31'!$G:$G,"PW1MA076",'July 31'!$H:$H,"FGVH2177TF0")+COUNTIFS('July 31'!$G:$G,"PW1MA076",'July 31'!$H:$H,"FGVH2177TW0")+COUNTIFS('July 31'!$G:$G,"PW1MA076",'July 31'!$H:$H,"FGVH21F7RW")+COUNTIFS('July 31'!$G:$G,"PW1MA077"))+COUNTIFS('July 31'!$G:$G, "PW1MA078")</f>
        <v>68</v>
      </c>
      <c r="M13" s="35">
        <f>SUM(COUNTIFS('Aug 7'!$G:$G,"PW1MA076",'Aug 7'!$H:$H,"ENGH21F7RW0")+COUNTIFS('Aug 7'!$G:$G,"PW1MA076",'Aug 7'!$H:$H,"FGFH21F7RF")+COUNTIFS('Aug 7'!$G:$G,"PW1MA076",'Aug 7'!$H:$H,"FGVH2177TF0")+COUNTIFS('Aug 7'!$G:$G,"PW1MA076",'Aug 7'!$H:$H,"FGVH2177TW0")+COUNTIFS('Aug 7'!$G:$G,"PW1MA076",'Aug 7'!$H:$H,"FGVH21F7RW")+COUNTIFS('Aug 7'!$G:$G,"PW1MA077"))+COUNTIFS('Aug 7'!$G:$G, "PW1MA078")</f>
        <v>65</v>
      </c>
      <c r="N13" s="35">
        <f>SUM(COUNTIFS('Aug 14'!$G:$G,"PW1MA076",'Aug 14'!$H:$H,"ENGH21F7RW0")+COUNTIFS('Aug 14'!$G:$G,"PW1MA076",'Aug 14'!$H:$H,"FGFH21F7RF")+COUNTIFS('Aug 14'!$G:$G,"PW1MA076",'Aug 14'!$H:$H,"FGVH2177TF0")+COUNTIFS('Aug 14'!$G:$G,"PW1MA076",'Aug 14'!$H:$H,"FGVH2177TW0")+COUNTIFS('Aug 14'!$G:$G,"PW1MA076",'Aug 14'!$H:$H,"FGVH21F7RW")+COUNTIFS('Aug 14'!$G:$G,"PW1MA077"))+COUNTIFS('Aug 14'!$G:$G, "PW1MA078")</f>
        <v>63</v>
      </c>
      <c r="O13" s="35">
        <f>SUM(COUNTIFS('Aug 21'!$G:$G,"PW1MA076",'Aug 21'!$H:$H,"ENGH21F7RW0")+COUNTIFS('Aug 21'!$G:$G,"PW1MA076",'Aug 21'!$H:$H,"FGFH21F7RF")+COUNTIFS('Aug 21'!$G:$G,"PW1MA076",'Aug 21'!$H:$H,"FGVH2177TF0")+COUNTIFS('Aug 21'!$G:$G,"PW1MA076",'Aug 21'!$H:$H,"FGVH2177TW0")+COUNTIFS('Aug 21'!$G:$G,"PW1MA076",'Aug 21'!$H:$H,"FGVH21F7RW")+COUNTIFS('Aug 21'!$G:$G,"PW1MA077"))+COUNTIFS('Aug 21'!$G:$G, "PW1MA078")</f>
        <v>62</v>
      </c>
      <c r="P13" s="35">
        <f>SUM(COUNTIFS('Aug 28'!$G:$G,"PW1MA076",'Aug 28'!$H:$H,"ENGH21F7RW0")+COUNTIFS('Aug 28'!$G:$G,"PW1MA076",'Aug 28'!$H:$H,"FGFH21F7RF")+COUNTIFS('Aug 28'!$G:$G,"PW1MA076",'Aug 28'!$H:$H,"FGVH2177TF0")+COUNTIFS('Aug 28'!$G:$G,"PW1MA076",'Aug 28'!$H:$H,"FGVH2177TW0")+COUNTIFS('Aug 28'!$G:$G,"PW1MA076",'Aug 28'!$H:$H,"FGVH21F7RW")+COUNTIFS('Aug 28'!$G:$G,"PW1MA077"))+COUNTIFS('Aug 28'!$G:$G, "PW1MA078")+COUNTIFS('Aug 28'!$G:$G,"PW1MA079")</f>
        <v>65</v>
      </c>
      <c r="Q13" s="35">
        <f>SUM(COUNTIFS('Sep 4'!$G:$G,"PW1MA076",'Sep 4'!$H:$H,"ENGH21F7RW0")+COUNTIFS('Sep 4'!$G:$G,"PW1MA076",'Sep 4'!$H:$H,"FGFH21F7RF")+COUNTIFS('Sep 4'!$G:$G,"PW1MA076",'Sep 4'!$H:$H,"FGVH2177TF0")+COUNTIFS('Sep 4'!$G:$G,"PW1MA076",'Sep 4'!$H:$H,"FGVH2177TW0")+COUNTIFS('Sep 4'!$G:$G,"PW1MA076",'Sep 4'!$H:$H,"FGVH21F7RW")+COUNTIFS('Sep 4'!$G:$G,"PW1MA077"))+COUNTIFS('Sep 4'!$G:$G, "PW1MA078")+COUNTIFS('Sep 4'!$G:$G,"PW1MA079")</f>
        <v>65</v>
      </c>
      <c r="R13" s="35">
        <f>SUM(COUNTIFS('Sep 11'!$G:$G,"PW1MA076",'Sep 11'!$H:$H,"ENGH21F7RW0")+COUNTIFS('Sep 11'!$G:$G,"PW1MA076",'Sep 11'!$H:$H,"FGFH21F7RF")+COUNTIFS('Sep 11'!$G:$G,"PW1MA076",'Sep 11'!$H:$H,"FGVH2177TF0")+COUNTIFS('Sep 11'!$G:$G,"PW1MA076",'Sep 11'!$H:$H,"FGVH2177TW0")+COUNTIFS('Sep 11'!$G:$G,"PW1MA076",'Sep 11'!$H:$H,"FGVH21F7RW")+COUNTIFS('Sep 11'!$G:$G,"PW1MA077"))+COUNTIFS('Sep 11'!$G:$G, "PW1MA078")+COUNTIFS('Sep 11'!$G:$G,"PW1MA079")</f>
        <v>59</v>
      </c>
      <c r="S13" s="35">
        <f>SUM(COUNTIFS('Sep 18'!$G:$G,"PW1MA076",'Sep 18'!$H:$H,"ENGH21F7RW0")+COUNTIFS('Sep 18'!$G:$G,"PW1MA076",'Sep 18'!$H:$H,"FGFH21F7RF")+COUNTIFS('Sep 18'!$G:$G,"PW1MA076",'Sep 18'!$H:$H,"FGVH2177TF0")+COUNTIFS('Sep 18'!$G:$G,"PW1MA076",'Sep 18'!$H:$H,"FGVH2177TW0")+COUNTIFS('Sep 18'!$G:$G,"PW1MA076",'Sep 18'!$H:$H,"FGVH21F7RW")+COUNTIFS('Sep 18'!$G:$G,"PW1MA077"))+COUNTIFS('Sep 18'!$G:$G, "PW1MA078")+COUNTIFS('Sep 18'!$G:$G,"PW1MA079")</f>
        <v>63</v>
      </c>
      <c r="T13" s="35">
        <f>SUM(COUNTIFS('Sep 25'!$G:$G,"PW1MA076",'Sep 25'!$H:$H,"ENGH21F7RW0")+COUNTIFS('Sep 25'!$G:$G,"PW1MA076",'Sep 25'!$H:$H,"FGFH21F7RF")+COUNTIFS('Sep 25'!$G:$G,"PW1MA076",'Sep 25'!$H:$H,"FGVH2177TF0")+COUNTIFS('Sep 25'!$G:$G,"PW1MA076",'Sep 25'!$H:$H,"FGVH2177TW0")+COUNTIFS('Sep 25'!$G:$G,"PW1MA076",'Sep 25'!$H:$H,"FGVH21F7RW")+COUNTIFS('Sep 25'!$G:$G,"PW1MA077"))+COUNTIFS('Sep 25'!$G:$G, "PW1MA078")+COUNTIFS('Sep 25'!$G:$G,"PW1MA079")</f>
        <v>66</v>
      </c>
      <c r="U13" s="83">
        <f>SUM(COUNTIFS('Oct 2'!$G:$G,"PW1MA076",'Oct 2'!$H:$H,"ENGH21F7RW0")+COUNTIFS('Oct 2'!$G:$G,"PW1MA076",'Oct 2'!$H:$H,"FGFH21F7RF")+COUNTIFS('Oct 2'!$G:$G,"PW1MA076",'Oct 2'!$H:$H,"FGVH2177TF0")+COUNTIFS('Oct 2'!$G:$G,"PW1MA076",'Oct 2'!$H:$H,"FGVH2177TW0")+COUNTIFS('Oct 2'!$G:$G,"PW1MA076",'Oct 2'!$H:$H,"FGVH21F7RW")+COUNTIFS('Oct 2'!$G:$G,"PW1MA077"))+COUNTIFS('Oct 2'!$G:$G, "PW1MA078")+COUNTIFS('Oct 2'!$G:$G,"PW1MA079")</f>
        <v>61</v>
      </c>
      <c r="V13" s="35">
        <f>COUNTIF('Oct 9'!$G:$G,"PW1MA079")</f>
        <v>45</v>
      </c>
      <c r="W13" s="35">
        <f>COUNTIF('Oct 16'!$G:$G,"PW1MA079")</f>
        <v>47</v>
      </c>
      <c r="X13" s="35">
        <f>COUNTIF('Oct 23'!$G:$G,"PW1MA079")</f>
        <v>47</v>
      </c>
      <c r="Y13" s="35">
        <f>COUNTIF('Oct 30'!$G:$G,"PW1MA079")</f>
        <v>47</v>
      </c>
      <c r="Z13" s="35">
        <f>COUNTIF('Nov 6'!$G:$G,"PW1MA079")</f>
        <v>47</v>
      </c>
      <c r="AA13" s="35">
        <f>COUNTIF('Nov 13'!$G:$G,"PW1MA079")</f>
        <v>47</v>
      </c>
      <c r="AB13" s="35">
        <f>COUNTIF('Nov 20'!$G:$G,"PW1MA079")</f>
        <v>46</v>
      </c>
      <c r="AC13" s="35">
        <f>COUNTIF('Nov 27'!$G:$G,"PW1MA079")</f>
        <v>45</v>
      </c>
      <c r="AD13" s="35">
        <f>COUNTIF('Dec 4'!$G:$G,"PW1MA079")</f>
        <v>45</v>
      </c>
      <c r="AE13" s="35">
        <f>COUNTIF('Dec 11'!$G:$G,"PW1MA079")</f>
        <v>44</v>
      </c>
      <c r="AF13" s="35">
        <f>COUNTIF('Dec 18'!$G:$G,"PW1MA079")</f>
        <v>44</v>
      </c>
      <c r="AG13" s="35">
        <f>COUNTIF('Dec 25'!$G:$G,"PW1MA079")</f>
        <v>43</v>
      </c>
      <c r="AH13" s="35">
        <f>COUNTIF('Jan 1'!$G:$G,"PW1MA079")</f>
        <v>44</v>
      </c>
      <c r="AI13" s="35">
        <f>COUNTIF('Jan 8'!$G:$G,"PW1MA079")</f>
        <v>44</v>
      </c>
      <c r="AJ13" s="35">
        <f>COUNTIF('Jan 15'!$G:$G,"PW1MA079")</f>
        <v>45</v>
      </c>
      <c r="AK13" s="35">
        <f>COUNTIF('Jan 22'!$G:$G,"PW1MA079")</f>
        <v>45</v>
      </c>
      <c r="AL13" s="35">
        <f>COUNTIF('Jan 29'!$G:$G,"PW1MA079")</f>
        <v>44</v>
      </c>
      <c r="AM13" s="35">
        <f>COUNTIF('Feb 5'!$G:$G,"PW1MA079")</f>
        <v>42</v>
      </c>
      <c r="AN13" s="35">
        <f>COUNTIF('Feb 12'!$G:$G,"PW1MA079")</f>
        <v>42</v>
      </c>
      <c r="AO13" s="35">
        <f>COUNTIF('Feb 12'!$G:$G,"PW1MA079")</f>
        <v>42</v>
      </c>
      <c r="AP13" s="35">
        <f>COUNTIF('Feb 26'!$G:$G,"PW1MA079")</f>
        <v>42</v>
      </c>
      <c r="AQ13" s="35">
        <f>COUNTIF('Mar 5'!$G:$G,"PW1MA079")</f>
        <v>42</v>
      </c>
      <c r="AR13" s="35">
        <f>COUNTIF('Mar 12'!$G:$G,"PW1MA079")</f>
        <v>41</v>
      </c>
      <c r="AS13" s="35">
        <f>COUNTIF('Mar 19'!$G:$G,"PW1MA079")</f>
        <v>42</v>
      </c>
      <c r="AT13" s="35">
        <f>COUNTIF('Mar 26'!$G:$G,"PW1MA079")</f>
        <v>42</v>
      </c>
      <c r="AU13" s="35">
        <f>COUNTIFS('Apr 2'!$G:$G,"PW1MA079")+COUNTIFS('Apr 2'!$G:$G,"PW1MA076")</f>
        <v>45</v>
      </c>
      <c r="AV13" s="35">
        <f>COUNTIFS('Apr 9'!$G:$G,"PW1MA079")+COUNTIFS('Apr 9'!$G:$G,"PW1MA076")</f>
        <v>43</v>
      </c>
      <c r="AW13" s="35">
        <f>COUNTIFS('Apr 16'!$G:$G,"PW1MA079")+COUNTIFS('Apr 16'!$G:$G,"PW1MA076")</f>
        <v>45</v>
      </c>
      <c r="AX13" s="35">
        <f>COUNTIFS('Apr 23'!$G:$G,"PW1MA079")+COUNTIFS('Apr 23'!$G:$G,"PW1MA076")</f>
        <v>44</v>
      </c>
      <c r="AY13" s="35">
        <f>COUNTIFS('May 2'!$G:$G,"PW1MA079")+COUNTIFS('May 2'!$G:$G,"PW1MA076")</f>
        <v>41</v>
      </c>
      <c r="AZ13" s="35">
        <f>COUNTIFS('May 9'!$G:$G,"PW1MA079")+COUNTIFS('May 9'!$G:$G,"PW1MA076")</f>
        <v>44</v>
      </c>
      <c r="BA13" s="35">
        <f>COUNTIFS('May 14'!$G:$G,"PW1MA079")+COUNTIFS('May 14'!$G:$G,"PW1MA076")</f>
        <v>45</v>
      </c>
      <c r="BB13" s="35">
        <f>COUNTIFS('May 21'!$G:$G,"PW1MA079"&amp;"*")+COUNTIFS('May 21'!$G:$G,"PW1MA076")</f>
        <v>44</v>
      </c>
      <c r="BC13" s="35">
        <f>COUNTIFS('May 28'!$G:$G,"PW1MA079*")+COUNTIFS('May 28'!$G:$G,"PW1MA076*")</f>
        <v>45</v>
      </c>
      <c r="BD13" s="35">
        <f>COUNTIFS('Jun 4'!$G:$G,"PW1MA079*")+COUNTIFS('Jun 4'!$G:$G,"PW1MA076*")</f>
        <v>45</v>
      </c>
      <c r="BE13" s="35">
        <f>COUNTIFS('Jun 11'!$G:$G,"PW1MA079*")+COUNTIFS('Jun 11'!$G:$G,"PW1MA076*")</f>
        <v>44</v>
      </c>
      <c r="BF13" s="35">
        <f>COUNTIFS('Jun 18'!$G:$G,"PW1MA079*")+COUNTIFS('Jun 18'!$G:$G,"PW1MA076*")</f>
        <v>44</v>
      </c>
      <c r="BG13" s="35">
        <f>COUNTIFS('Jun 25'!$G:$G,"PW1MA079*")+COUNTIFS('Jun 25'!$G:$G,"PW1MA076*")</f>
        <v>45</v>
      </c>
      <c r="BH13" s="35">
        <f>COUNTIFS('Jul 2'!$G:$G,"PW1MA079*")+COUNTIFS('Jul 2'!$G:$G,"PW1MA076*")</f>
        <v>44</v>
      </c>
      <c r="BI13" s="35">
        <f>COUNTIFS('Jul 9'!$G:$G,"PW1MA079*")+COUNTIFS('Jul 9'!$G:$G,"PW1MA076*")</f>
        <v>43</v>
      </c>
      <c r="BJ13" s="35">
        <f>COUNTIFS('Jul 16'!$G:$G,"PW1MA079*")+COUNTIFS('Jul 16'!$G:$G,"PW1MA076*")</f>
        <v>43</v>
      </c>
      <c r="BK13" s="35">
        <f>COUNTIFS('Jul 23'!$G:$G,"PW1MA079*")+COUNTIFS('Jul 23'!$G:$G,"PW1MA076*")</f>
        <v>43</v>
      </c>
      <c r="BL13" s="35">
        <f>COUNTIFS('Jul 30'!$G:$G,"PW1MA079*")+COUNTIFS('Jul 30'!$G:$G,"PW1MA076*")</f>
        <v>43</v>
      </c>
      <c r="BM13" s="35">
        <f>COUNTIFS('Aug 07'!$G:$G,"PW1MA079*")+COUNTIFS('Aug 07'!$G:$G,"PW1MA076*")</f>
        <v>43</v>
      </c>
      <c r="BN13" s="35">
        <f>COUNTIFS('Aug 13'!$G:$G,"PW1MA079*")+COUNTIFS('Aug 13'!$G:$G,"PW1MA076*")</f>
        <v>41</v>
      </c>
      <c r="BO13" s="35">
        <f>COUNTIFS('Aug 20'!$G:$G,"PW1MA079*")+COUNTIFS('Aug 20'!$G:$G,"PW1MA076*")</f>
        <v>40</v>
      </c>
      <c r="BP13" s="35">
        <f>COUNTIFS('Aug 27'!$G:$G,"PW1MA079*")+COUNTIFS('Aug 27'!$G:$G,"PW1MA076*")</f>
        <v>40</v>
      </c>
      <c r="BQ13" s="35">
        <f>COUNTIFS('Sep 05'!$G:$G,"PW1MA079*")+COUNTIFS('Sep 05'!$G:$G,"PW1MA076*")</f>
        <v>41</v>
      </c>
      <c r="BR13" s="35">
        <f>COUNTIFS('Sep 10'!$G:$G,"PW1MA079*")+COUNTIFS('Sep 10'!$G:$G,"PW1MA076*")</f>
        <v>40</v>
      </c>
      <c r="BS13" s="35">
        <f>COUNTIFS('Sep 17'!$G:$G,"PW1MA079*")+COUNTIFS('Sep 17'!$G:$G,"PW1MA076*")</f>
        <v>40</v>
      </c>
      <c r="BT13" s="35">
        <f>COUNTIFS('Sep 24'!$G:$G,"PW1MA079*")+COUNTIFS('Sep 24'!$G:$G,"PW1MA076*")</f>
        <v>40</v>
      </c>
      <c r="BU13" s="35">
        <f>COUNTIFS('Oct 03'!$G:$G,"PW1MA079*")+COUNTIFS('Oct 03'!$G:$G,"PW1MA076*")</f>
        <v>39</v>
      </c>
      <c r="BV13">
        <f>COUNTIFS('Oct 08'!$G:$G,"PW1MA079*")+COUNTIFS('Oct 08'!$G:$G,"PW1MA076*")</f>
      </c>
    </row>
    <row ht="15.75" r="14" spans="2:73" thickBot="1" x14ac:dyDescent="0.3">
      <c r="I14" s="31" t="s">
        <v>503</v>
      </c>
      <c r="J14" s="36">
        <f>COUNTIF('July 17'!$G:$G,"PW1MA071")+COUNTIF('July 17'!$G:$G,"PW1MA072")+COUNTIF('July 17'!$G:$G,"PW1MA070")+COUNTIF('July 17'!$G:$G,"PW1MA074")</f>
        <v>2</v>
      </c>
      <c r="K14" s="36">
        <f>COUNTIF('July 24'!$G:$G,"PW1MA071")+COUNTIF('July 24'!$G:$G,"PW1MA072")+COUNTIF('July 24'!$G:$G,"PW1MA070")+COUNTIF('July 24'!$G:$G,"PW1MA074")</f>
        <v>2</v>
      </c>
      <c r="L14" s="36">
        <f>COUNTIF('July 31'!$G:$G,"PW1MA071")+COUNTIF('July 31'!$G:$G,"PW1MA072")+COUNTIF('July 31'!$G:$G,"PW1MA070")+COUNTIF('July 31'!$G:$G,"PW1MA074")</f>
        <v>2</v>
      </c>
      <c r="M14" s="36">
        <f>COUNTIF('Aug 7'!$G:$G,"PW1MA071")+COUNTIF('Aug 7'!$G:$G,"PW1MA072")+COUNTIF('Aug 7'!$G:$G,"PW1MA070")+COUNTIF('Aug 7'!$G:$G,"PW1MA074")</f>
        <v>2</v>
      </c>
      <c r="N14" s="36">
        <f>COUNTIF('Aug 14'!$G:$G,"PW1MA071")+COUNTIF('Aug 14'!$G:$G,"PW1MA072")+COUNTIF('Aug 14'!$G:$G,"PW1MA070")+COUNTIF('Aug 14'!$G:$G,"PW1MA074")</f>
        <v>1</v>
      </c>
      <c r="O14" s="36">
        <f>COUNTIF('Aug 21'!$G:$G,"PW1MA071")+COUNTIF('Aug 21'!$G:$G,"PW1MA072")+COUNTIF('Aug 21'!$G:$G,"PW1MA070")+COUNTIF('Aug 21'!$G:$G,"PW1MA074")</f>
        <v>1</v>
      </c>
      <c r="P14" s="36">
        <f>COUNTIF('Aug 28'!$G:$G,"PW1MA071")+COUNTIF('Aug 28'!$G:$G,"PW1MA072")+COUNTIF('Aug 28'!$G:$G,"PW1MA070")+COUNTIF('Aug 28'!$G:$G,"PW1MA074")</f>
        <v>0</v>
      </c>
      <c r="Q14" s="36">
        <f>COUNTIF('Sep 4'!$G:$G,"PW1MA071")+COUNTIF('Sep 4'!$G:$G,"PW1MA072")+COUNTIF('Sep 4'!$G:$G,"PW1MA070")+COUNTIF('Sep 4'!$G:$G,"PW1MA074")</f>
        <v>0</v>
      </c>
      <c r="R14" s="36">
        <f>COUNTIF('Sep 11'!$G:$G,"PW1MA071")+COUNTIF('Sep 11'!$G:$G,"PW1MA072")+COUNTIF('Sep 11'!$G:$G,"PW1MA070")+COUNTIF('Sep 11'!$G:$G,"PW1MA074")</f>
        <v>0</v>
      </c>
      <c r="S14" s="36">
        <f>COUNTIF('Sep 18'!$G:$G,"PW1MA071")+COUNTIF('Sep 18'!$G:$G,"PW1MA072")+COUNTIF('Sep 18'!$G:$G,"PW1MA070")+COUNTIF('Sep 18'!$G:$G,"PW1MA074")</f>
        <v>0</v>
      </c>
      <c r="T14" s="36">
        <f>COUNTIF('Sep 25'!$G:$G,"PW1MA071")+COUNTIF('Sep 25'!$G:$G,"PW1MA072")+COUNTIF('Sep 25'!$G:$G,"PW1MA070")+COUNTIF('Sep 25'!$G:$G,"PW1MA074")</f>
        <v>0</v>
      </c>
      <c r="U14" s="84">
        <f>COUNTIF('Oct 2'!$G:$G,"PW1MA071")+COUNTIF('Oct 2'!$G:$G,"PW1MA072")+COUNTIF('Oct 2'!$G:$G,"PW1MA070")+COUNTIF('Oct 2'!$G:$G,"PW1MA074")</f>
        <v>0</v>
      </c>
      <c r="V14" s="36">
        <f>COUNTIF('Oct 9'!$G:$G,"PW1MA071")+COUNTIF('Oct 9'!$G:$G,"PW1MA072")+COUNTIF('Oct 9'!$G:$G,"PW1MA070")+COUNTIF('Oct 9'!$G:$G,"PW1MA074")+COUNTIF('Oct 9'!$G:$G,"PW1MA076")+COUNTIF('Oct 9'!$G:$G,"PW1MA078")</f>
        <v>12</v>
      </c>
      <c r="W14" s="36">
        <f>COUNTIF('Oct 16'!$G:$G,"PW1MA071")+COUNTIF('Oct 16'!$G:$G,"PW1MA072")+COUNTIF('Oct 16'!$G:$G,"PW1MA070")+COUNTIF('Oct 16'!$G:$G,"PW1MA074")+COUNTIF('Oct 16'!$G:$G,"PW1MA076")+COUNTIF('Oct 16'!$G:$G,"PW1MA078")</f>
        <v>12</v>
      </c>
      <c r="X14" s="36">
        <f>COUNTIF('Oct 23'!$G:$G,"PW1MA071")+COUNTIF('Oct 23'!$G:$G,"PW1MA072")+COUNTIF('Oct 23'!$G:$G,"PW1MA070")+COUNTIF('Oct 23'!$G:$G,"PW1MA074")+COUNTIF('Oct 23'!$G:$G,"PW1MA076")+COUNTIF('Oct 23'!$G:$G,"PW1MA078")</f>
        <v>11</v>
      </c>
      <c r="Y14" s="36">
        <f>COUNTIF('Oct 30'!$G:$G,"PW1MA071")+COUNTIF('Oct 30'!$G:$G,"PW1MA072")+COUNTIF('Oct 30'!$G:$G,"PW1MA070")+COUNTIF('Oct 30'!$G:$G,"PW1MA074")+COUNTIF('Oct 30'!$G:$G,"PW1MA076")+COUNTIF('Oct 30'!$G:$G,"PW1MA078")</f>
        <v>11</v>
      </c>
      <c r="Z14" s="36">
        <f>COUNTIF('Nov 6'!$G:$G,"PW1MA071")+COUNTIF('Nov 6'!$G:$G,"PW1MA072")+COUNTIF('Nov 6'!$G:$G,"PW1MA070")+COUNTIF('Nov 6'!$G:$G,"PW1MA074")+COUNTIF('Nov 6'!$G:$G,"PW1MA076")+COUNTIF('Nov 6'!$G:$G,"PW1MA078")</f>
        <v>11</v>
      </c>
      <c r="AA14" s="36">
        <f>COUNTIF('Nov 13'!$G:$G,"PW1MA071")+COUNTIF('Nov 13'!$G:$G,"PW1MA072")+COUNTIF('Nov 13'!$G:$G,"PW1MA070")+COUNTIF('Nov 13'!$G:$G,"PW1MA074")+COUNTIF('Nov 13'!$G:$G,"PW1MA076")+COUNTIF('Nov 13'!$G:$G,"PW1MA078")</f>
        <v>10</v>
      </c>
      <c r="AB14" s="36">
        <f>COUNTIF('Nov 20'!$G:$G,"PW1MA071")+COUNTIF('Nov 20'!$G:$G,"PW1MA072")+COUNTIF('Nov 20'!$G:$G,"PW1MA070")+COUNTIF('Nov 20'!$G:$G,"PW1MA074")+COUNTIF('Nov 20'!$G:$G,"PW1MA076")+COUNTIF('Nov 20'!$G:$G,"PW1MA078")</f>
        <v>10</v>
      </c>
      <c r="AC14" s="36">
        <f>COUNTIF('Nov 27'!$G:$G,"PW1MA071")+COUNTIF('Nov 27'!$G:$G,"PW1MA072")+COUNTIF('Nov 27'!$G:$G,"PW1MA070")+COUNTIF('Nov 27'!$G:$G,"PW1MA074")+COUNTIF('Nov 27'!$G:$G,"PW1MA076")+COUNTIF('Nov 27'!$G:$G,"PW1MA078")</f>
        <v>10</v>
      </c>
      <c r="AD14" s="36">
        <f>COUNTIF('Dec 4'!$G:$G,"PW1MA071")+COUNTIF('Dec 4'!$G:$G,"PW1MA072")+COUNTIF('Dec 4'!$G:$G,"PW1MA070")+COUNTIF('Dec 4'!$G:$G,"PW1MA074")+COUNTIF('Dec 4'!$G:$G,"PW1MA076")+COUNTIF('Dec 4'!$G:$G,"PW1MA078")</f>
        <v>10</v>
      </c>
      <c r="AE14" s="36">
        <f>COUNTIF('Dec 11'!$G:$G,"PW1MA071")+COUNTIF('Dec 11'!$G:$G,"PW1MA072")+COUNTIF('Dec 11'!$G:$G,"PW1MA070")+COUNTIF('Dec 11'!$G:$G,"PW1MA074")+COUNTIF('Dec 11'!$G:$G,"PW1MA076")+COUNTIF('Dec 11'!$G:$G,"PW1MA078")</f>
        <v>10</v>
      </c>
      <c r="AF14" s="36">
        <f>COUNTIF('Dec 18'!$G:$G,"PW1MA071")+COUNTIF('Dec 18'!$G:$G,"PW1MA072")+COUNTIF('Dec 18'!$G:$G,"PW1MA070")+COUNTIF('Dec 18'!$G:$G,"PW1MA074")+COUNTIF('Dec 18'!$G:$G,"PW1MA076")+COUNTIF('Dec 18'!$G:$G,"PW1MA078")</f>
        <v>10</v>
      </c>
      <c r="AG14" s="36">
        <f>COUNTIF('Dec 25'!$G:$G,"PW1MA071")+COUNTIF('Dec 25'!$G:$G,"PW1MA072")+COUNTIF('Dec 25'!$G:$G,"PW1MA070")+COUNTIF('Dec 25'!$G:$G,"PW1MA074")+COUNTIF('Dec 25'!$G:$G,"PW1MA076")+COUNTIF('Dec 25'!$G:$G,"PW1MA078")</f>
        <v>9</v>
      </c>
      <c r="AH14" s="36">
        <f>COUNTIF('Jan 1'!$G:$G,"PW1MA071")+COUNTIF('Jan 1'!$G:$G,"PW1MA072")+COUNTIF('Jan 1'!$G:$G,"PW1MA070")+COUNTIF('Jan 1'!$G:$G,"PW1MA074")+COUNTIF('Jan 1'!$G:$G,"PW1MA076")+COUNTIF('Jan 1'!$G:$G,"PW1MA078")</f>
        <v>9</v>
      </c>
      <c r="AI14" s="36">
        <f>COUNTIF('Jan 8'!$G:$G,"PW1MA071")+COUNTIF('Jan 8'!$G:$G,"PW1MA072")+COUNTIF('Jan 8'!$G:$G,"PW1MA070")+COUNTIF('Jan 8'!$G:$G,"PW1MA074")+COUNTIF('Jan 8'!$G:$G,"PW1MA076")+COUNTIF('Jan 8'!$G:$G,"PW1MA078")</f>
        <v>9</v>
      </c>
      <c r="AJ14" s="36">
        <f>COUNTIF('Jan 15'!$G:$G,"PW1MA071")+COUNTIF('Jan 15'!$G:$G,"PW1MA072")+COUNTIF('Jan 15'!$G:$G,"PW1MA070")+COUNTIF('Jan 15'!$G:$G,"PW1MA074")+COUNTIF('Jan 15'!$G:$G,"PW1MA076")+COUNTIF('Jan 15'!$G:$G,"PW1MA078")</f>
        <v>10</v>
      </c>
      <c r="AK14" s="36">
        <f>COUNTIF('Jan 22'!$G:$G,"PW1MA071")+COUNTIF('Jan 22'!$G:$G,"PW1MA072")+COUNTIF('Jan 22'!$G:$G,"PW1MA070")+COUNTIF('Jan 22'!$G:$G,"PW1MA074")+COUNTIF('Jan 22'!$G:$G,"PW1MA076")+COUNTIF('Jan 22'!$G:$G,"PW1MA078")</f>
        <v>9</v>
      </c>
      <c r="AL14" s="36">
        <f>COUNTIF('Jan 29'!$G:$G,"PW1MA071")+COUNTIF('Jan 29'!$G:$G,"PW1MA072")+COUNTIF('Jan 29'!$G:$G,"PW1MA070")+COUNTIF('Jan 29'!$G:$G,"PW1MA074")+COUNTIF('Jan 29'!$G:$G,"PW1MA076")+COUNTIF('Jan 29'!$G:$G,"PW1MA078")</f>
        <v>9</v>
      </c>
      <c r="AM14" s="36">
        <f>COUNTIF('Feb 5'!$G:$G,"PW1MA071")+COUNTIF('Feb 5'!$G:$G,"PW1MA072")+COUNTIF('Feb 5'!$G:$G,"PW1MA070")+COUNTIF('Feb 5'!$G:$G,"PW1MA074")+COUNTIF('Feb 5'!$G:$G,"PW1MA076")+COUNTIF('Feb 5'!$G:$G,"PW1MA078")</f>
        <v>9</v>
      </c>
      <c r="AN14" s="36">
        <f>COUNTIF('Feb 12'!$G:$G,"PW1MA071")+COUNTIF('Feb 12'!$G:$G,"PW1MA072")+COUNTIF('Feb 12'!$G:$G,"PW1MA070")+COUNTIF('Feb 12'!$G:$G,"PW1MA074")+COUNTIF('Feb 12'!$G:$G,"PW1MA076")+COUNTIF('Feb 12'!$G:$G,"PW1MA078")</f>
        <v>9</v>
      </c>
      <c r="AO14" s="36">
        <f>COUNTIF('Feb 12'!$G:$G,"PW1MA071")+COUNTIF('Feb 12'!$G:$G,"PW1MA072")+COUNTIF('Feb 12'!$G:$G,"PW1MA070")+COUNTIF('Feb 12'!$G:$G,"PW1MA074")+COUNTIF('Feb 12'!$G:$G,"PW1MA076")+COUNTIF('Feb 12'!$G:$G,"PW1MA078")</f>
        <v>9</v>
      </c>
      <c r="AP14" s="36">
        <f>COUNTIF('Feb 26'!$G:$G,"PW1MA071")+COUNTIF('Feb 26'!$G:$G,"PW1MA072")+COUNTIF('Feb 26'!$G:$G,"PW1MA070")+COUNTIF('Feb 26'!$G:$G,"PW1MA074")+COUNTIF('Feb 26'!$G:$G,"PW1MA076")+COUNTIF('Feb 26'!$G:$G,"PW1MA078")</f>
        <v>7</v>
      </c>
      <c r="AQ14" s="36">
        <f>COUNTIF('Mar 5'!$G:$G,"PW1MA071")+COUNTIF('Mar 5'!$G:$G,"PW1MA072")+COUNTIF('Mar 5'!$G:$G,"PW1MA070")+COUNTIF('Mar 5'!$G:$G,"PW1MA074")+COUNTIF('Mar 5'!$G:$G,"PW1MA076")+COUNTIF('Mar 5'!$G:$G,"PW1MA078")</f>
        <v>6</v>
      </c>
      <c r="AR14" s="36">
        <f>COUNTIF('Mar 12'!$G:$G,"PW1MA071")+COUNTIF('Mar 12'!$G:$G,"PW1MA072")+COUNTIF('Mar 12'!$G:$G,"PW1MA070")+COUNTIF('Mar 12'!$G:$G,"PW1MA074")+COUNTIF('Mar 12'!$G:$G,"PW1MA076")+COUNTIF('Mar 12'!$G:$G,"PW1MA078")</f>
        <v>5</v>
      </c>
      <c r="AS14" s="36">
        <f>COUNTIF('Mar 19'!$G:$G,"PW1MA071")+COUNTIF('Mar 19'!$G:$G,"PW1MA072")+COUNTIF('Mar 19'!$G:$G,"PW1MA070")+COUNTIF('Mar 19'!$G:$G,"PW1MA074")+COUNTIF('Mar 19'!$G:$G,"PW1MA076")+COUNTIF('Mar 19'!$G:$G,"PW1MA078")</f>
        <v>5</v>
      </c>
      <c r="AT14" s="36">
        <f>COUNTIF('Mar 26'!$G:$G,"PW1MA071")+COUNTIF('Mar 26'!$G:$G,"PW1MA072")+COUNTIF('Mar 26'!$G:$G,"PW1MA070")+COUNTIF('Mar 26'!$G:$G,"PW1MA074")+COUNTIF('Mar 26'!$G:$G,"PW1MA076")+COUNTIF('Mar 26'!$G:$G,"PW1MA078")</f>
        <v>4</v>
      </c>
      <c r="AU14" s="36">
        <f>(COUNTIF('Apr 2'!$G:$G,"PW1MA*")+COUNTIF('Apr 2'!$G:$G,"PW3MA*"))-AU13</f>
        <v>2</v>
      </c>
      <c r="AV14" s="36">
        <f>(COUNTIF('Apr 9'!$G:$G,"PW1MA*")+COUNTIF('Apr 9'!$G:$G,"PW3MA*"))-AV13</f>
        <v>2</v>
      </c>
      <c r="AW14" s="36">
        <f>(COUNTIF('Apr 16'!$G:$G,"PW1MA*")+COUNTIF('Apr 16'!$G:$G,"PW3MA*"))-AW13</f>
        <v>2</v>
      </c>
      <c r="AX14" s="36">
        <f>(COUNTIF('Apr 23'!$G:$G,"PW1MA*")+COUNTIF('Apr 23'!$G:$G,"PW3MA*"))-AX13</f>
        <v>2</v>
      </c>
      <c r="AY14" s="36">
        <f>(COUNTIF('May 2'!$G:$G,"PW1MA*")+COUNTIF('May 2'!$G:$G,"PW3MA*"))-AY13</f>
        <v>2</v>
      </c>
      <c r="AZ14" s="36">
        <f>(COUNTIF('May 9'!$G:$G,"PW1MA*")+COUNTIF('May 9'!$G:$G,"PW3MA*"))-AZ13</f>
        <v>2</v>
      </c>
      <c r="BA14" s="36">
        <f>(COUNTIF('May 14'!$G:$G,"PW1MA*")+COUNTIF('May 14'!$G:$G,"PW3MA*"))-BA13</f>
        <v>2</v>
      </c>
      <c r="BB14" s="36">
        <f>(COUNTIF('May 21'!$G:$G,"PW1MA*")+COUNTIF('May 21'!$G:$G,"PW3MA*"))-BB13</f>
        <v>0</v>
      </c>
      <c r="BC14" s="36">
        <f>(COUNTIF('May 28'!$G:$G,"PW1MA*")+COUNTIF('May 28'!$G:$G,"PW3MA*"))-BC13</f>
        <v>0</v>
      </c>
      <c r="BD14" s="36">
        <f>(COUNTIF('Jun 4'!$G:$G,"PW1MA*")+COUNTIF('Jun 4'!$G:$G,"PW3MA*"))-BD13</f>
        <v>0</v>
      </c>
      <c r="BE14" s="36">
        <f>(COUNTIF('Jun 11'!$G:$G,"PW1MA*")+COUNTIF('Jun 11'!$G:$G,"PW3MA*"))-BE13</f>
        <v>0</v>
      </c>
      <c r="BF14" s="36">
        <f>(COUNTIF('Jun 18'!$G:$G,"PW1MA*")+COUNTIF('Jun 18'!$G:$G,"PW3MA*"))-BF13</f>
        <v>0</v>
      </c>
      <c r="BG14" s="36">
        <f>(COUNTIF('Jun 25'!$G:$G,"PW1MA*")+COUNTIF('Jun 25'!$G:$G,"PW3MA*"))-BG13</f>
        <v>0</v>
      </c>
      <c r="BH14" s="36">
        <f>(COUNTIF('Jul 2'!$G:$G,"PW1MA*")+COUNTIF('Jul 2'!$G:$G,"PW3MA*"))-BH13</f>
        <v>0</v>
      </c>
      <c r="BI14" s="36">
        <f>(COUNTIF('Jul 9'!$G:$G,"PW1MA*")+COUNTIF('Jul 9'!$G:$G,"PW3MA*"))-BI13</f>
        <v>0</v>
      </c>
      <c r="BJ14" s="36">
        <f>(COUNTIF('Jul 16'!$G:$G,"PW1MA*")+COUNTIF('Jul 16'!$G:$G,"PW3MA*")) - (COUNTIFS('Jul 16'!$G:$G,"PW1MA079*")+COUNTIFS('Jul 16'!$G:$G,"PW1MA076*"))</f>
        <v>0</v>
      </c>
      <c r="BK14" s="36">
        <f>(COUNTIF('Jul 23'!$G:$G,"PW1MA*")+COUNTIF('Jul 23'!$G:$G,"PW3MA*"))-BK13</f>
        <v>0</v>
      </c>
      <c r="BL14" s="36">
        <f>(COUNTIF('Jul 30'!$G:$G,"PW1MA*")+COUNTIF('Jul 30'!$G:$G,"PW3MA*"))-BL13</f>
        <v>0</v>
      </c>
      <c r="BM14" s="36">
        <f>(COUNTIF('Aug 07'!$G:$G,"PW1MA*")+COUNTIF('Aug 07'!$G:$G,"PW3MA*"))-BM13</f>
        <v>0</v>
      </c>
      <c r="BN14" s="36">
        <f>(COUNTIF('Aug 13'!$G:$G,"PW1MA*")+COUNTIF('Aug 13'!$G:$G,"PW3MA*"))-BN13</f>
        <v>0</v>
      </c>
      <c r="BO14" s="36">
        <f>(COUNTIF('Aug 20'!$G:$G,"PW1MA*")+COUNTIF('Aug 20'!$G:$G,"PW3MA*"))-BO13</f>
        <v>0</v>
      </c>
      <c r="BP14" s="36">
        <f>(COUNTIF('Aug 27'!$G:$G,"PW1MA*")+COUNTIF('Aug 27'!$G:$G,"PW3MA*"))-BP13</f>
        <v>0</v>
      </c>
      <c r="BQ14" s="36">
        <f>(COUNTIF('Sep 05'!$G:$G,"PW1MA*")+COUNTIF('Sep 05'!$G:$G,"PW3MA*"))-BQ13</f>
        <v>0</v>
      </c>
      <c r="BR14" s="36">
        <f>(COUNTIF('Sep 10'!$G:$G,"PW1MA*")+COUNTIF('Sep 10'!$G:$G,"PW3MA*"))-BR13</f>
        <v>0</v>
      </c>
      <c r="BS14" s="36">
        <f>(COUNTIF('Sep 17'!$G:$G,"PW1MA*")+COUNTIF('Sep 17'!$G:$G,"PW3MA*"))-BS13</f>
        <v>0</v>
      </c>
      <c r="BT14" s="36">
        <f>(COUNTIF('Sep 24'!$G:$G,"PW1MA*")+COUNTIF('Sep 24'!$G:$G,"PW3MA*"))-BT13</f>
        <v>0</v>
      </c>
      <c r="BU14" s="36">
        <f>(COUNTIF('Oct 03'!$G:$G,"PW1MA*")+COUNTIF('Oct 03'!$G:$G,"PW3MA*"))-BU13</f>
        <v>0</v>
      </c>
      <c r="BV14">
        <f>(COUNTIF('Oct 08'!$G:$G,"PW1MA*")+COUNTIF('Oct 08'!$G:$G,"PW3MA*"))-BV13</f>
      </c>
    </row>
    <row ht="15.75" r="15" spans="2:73" thickBot="1" x14ac:dyDescent="0.3">
      <c r="I15" s="33" t="s">
        <v>504</v>
      </c>
      <c r="J15" s="36">
        <f>COUNTIFS('July 17'!$G:$G,"PW3RS018_170120b",'July 17'!$H:$H,"FGRC0844ST")+COUNTIFS('July 17'!$G:$G,"PW3RS020",'July 17'!$H:$H,"FGRC0844ST")+COUNTIFS('July 17'!$G:$G,"PW3RS020",'July 17'!$H:$H,"ZFGRC0844S100")+COUNTIFS('July 17'!$G:$G,"PW3RS020",'July 17'!$H:$H,"FFRE0833Q1")</f>
        <v>16</v>
      </c>
      <c r="K15" s="36">
        <f>COUNTIFS('July 24'!$G:$G,"PW3RS018_170120b",'July 24'!$H:$H,"FGRC0844ST")+COUNTIFS('July 24'!$G:$G,"PW3RS020",'July 24'!$H:$H,"FGRC0844ST")+COUNTIFS('July 24'!$G:$G,"PW3RS020",'July 24'!$H:$H,"ZFGRC0844S100")+COUNTIFS('July 24'!$G:$G,"PW3RS020",'July 24'!$H:$H,"FFRE0833Q1")</f>
        <v>16</v>
      </c>
      <c r="L15" s="36">
        <f>COUNTIFS('July 31'!$G:$G,"PW3RS018_170120b",'July 31'!$H:$H,"FGRC0844ST")+COUNTIFS('July 31'!$G:$G,"PW3RS020",'July 31'!$H:$H,"FGRC0844ST")+COUNTIFS('July 31'!$G:$G,"PW3RS020",'July 31'!$H:$H,"ZFGRC0844S100")+COUNTIFS('July 31'!$G:$G,"PW3RS020",'July 31'!$H:$H,"FFRE0833Q1")</f>
        <v>15</v>
      </c>
      <c r="M15" s="36">
        <f>COUNTIFS('Aug 7'!$G:$G,"PW3RS018_170120b",'Aug 7'!$H:$H,"FGRC0844ST")+COUNTIFS('Aug 7'!$G:$G,"PW3RS020",'Aug 7'!$H:$H,"FGRC0844ST")+COUNTIFS('Aug 7'!$G:$G,"PW3RS020",'Aug 7'!$H:$H,"ZFGRC0844S100")+COUNTIFS('Aug 7'!$G:$G,"PW3RS020",'Aug 7'!$H:$H,"FFRE0833Q1")</f>
        <v>16</v>
      </c>
      <c r="N15" s="36">
        <f>COUNTIFS('Aug 14'!$G:$G,"PW3RS018_170120b",'Aug 14'!$H:$H,"FGRC0844ST")+COUNTIFS('Aug 14'!$G:$G,"PW3RS020",'Aug 14'!$H:$H,"FGRC0844ST")+COUNTIFS('Aug 14'!$G:$G,"PW3RS020",'Aug 14'!$H:$H,"ZFGRC0844S100")+COUNTIFS('Aug 14'!$G:$G,"PW3RS020",'Aug 14'!$H:$H,"FFRE0833Q1")</f>
        <v>17</v>
      </c>
      <c r="O15" s="36">
        <f>COUNTIFS('Aug 21'!$G:$G,"PW3RS018_170120b",'Aug 21'!$H:$H,"FGRC0844ST")+COUNTIFS('Aug 21'!$G:$G,"PW3RS020",'Aug 21'!$H:$H,"FGRC0844ST")+COUNTIFS('Aug 21'!$G:$G,"PW3RS020",'Aug 21'!$H:$H,"ZFGRC0844S100")+COUNTIFS('Aug 21'!$G:$G,"PW3RS020",'Aug 21'!$H:$H,"FFRE0833Q1")</f>
        <v>17</v>
      </c>
      <c r="P15" s="36">
        <f>COUNTIFS('Aug 28'!$G:$G,"PW3RS018_170120b",'Aug 28'!$H:$H,"FGRC0844ST")+COUNTIFS('Aug 28'!$G:$G,"PW3RS020",'Aug 28'!$H:$H,"FGRC0844ST")+COUNTIFS('Aug 28'!$G:$G,"PW3RS020",'Aug 28'!$H:$H,"ZFGRC0844S100")+COUNTIFS('Aug 28'!$G:$G,"PW3RS020",'Aug 28'!$H:$H,"FFRE0833Q1")</f>
        <v>18</v>
      </c>
      <c r="Q15" s="36">
        <f>COUNTIFS('Sep 4'!$G:$G,"PW3RS018_170120b",'Sep 4'!$H:$H,"FGRC0844ST")+COUNTIFS('Sep 4'!$G:$G,"PW3RS020",'Sep 4'!$H:$H,"FGRC0844ST")+COUNTIFS('Sep 4'!$G:$G,"PW3RS020",'Sep 4'!$H:$H,"ZFGRC0844S100")+COUNTIFS('Sep 4'!$G:$G,"PW3RS020",'Sep 4'!$H:$H,"FFRE0833Q1")</f>
        <v>18</v>
      </c>
      <c r="R15" s="36">
        <f>COUNTIFS('Sep 11'!$G:$G,"PW3RS018_170120b",'Sep 11'!$H:$H,"FGRC0844ST")+COUNTIFS('Sep 11'!$G:$G,"PW3RS020",'Sep 11'!$H:$H,"FGRC0844ST")+COUNTIFS('Sep 11'!$G:$G,"PW3RS020",'Sep 11'!$H:$H,"ZFGRC0844S100")+COUNTIFS('Sep 11'!$G:$G,"PW3RS020",'Sep 11'!$H:$H,"FFRE0833Q1")+COUNTIFS('Sep 11'!$G:$G,"v4.3-1.0",'Sep 11'!$H:$H,"FGRC0844ST")</f>
        <v>15</v>
      </c>
      <c r="S15" s="36">
        <f>COUNTIFS('Sep 18'!$G:$G,"PW3RS020",'Sep 18'!$H:$H,"FGRC0844ST")+COUNTIFS('Sep 18'!$G:$G,"PW3RS020",'Sep 18'!$H:$H,"ZFGRC0844S100")+COUNTIFS('Sep 18'!$G:$G,"PW3RS020",'Sep 18'!$H:$H,"FFRE0833Q1")+COUNTIFS('Sep 18'!$G:$G,"v4.3-1.0",'Sep 18'!$H:$H,"FGRC0844ST")</f>
        <v>12</v>
      </c>
      <c r="T15" s="36">
        <f>COUNTIFS('Sep 25'!$G:$G,"PW3RS020",'Sep 25'!$H:$H,"FGRC0844ST")+COUNTIFS('Sep 25'!$G:$G,"PW3RS020",'Sep 25'!$H:$H,"ZFGRC0844S100")+COUNTIFS('Sep 25'!$G:$G,"PW3RS020",'Sep 25'!$H:$H,"FFRE0833Q1")+COUNTIFS('Sep 25'!$G:$G,"v4.3-1.0",'Sep 25'!$H:$H,"FGRC0844ST")</f>
        <v>10</v>
      </c>
      <c r="U15" s="84">
        <f>COUNTIFS('Oct 2'!$G:$G,"PW3RS020",'Oct 2'!$H:$H,"FGRC0844ST")+COUNTIFS('Oct 2'!$G:$G,"PW3RS020",'Oct 2'!$H:$H,"ZFGRC0844S100")+COUNTIFS('Oct 2'!$G:$G,"PW3RS020",'Oct 2'!$H:$H,"FFRE0833Q1")+COUNTIFS('Oct 2'!$G:$G,"v4.3-1.0",'Oct 2'!$H:$H,"FGRC0844ST")</f>
        <v>11</v>
      </c>
      <c r="V15" s="36">
        <f>COUNTIFS('Oct 9'!$G:$G,"PW3RS020",'Oct 9'!$H:$H,"FGRC0844ST")+COUNTIFS('Oct 9'!$G:$G,"PW3RS020",'Oct 9'!$H:$H,"ZFGRC0844S100")+COUNTIFS('Oct 9'!$G:$G,"PW3RS020",'Oct 9'!$H:$H,"FFRE0833Q1")+COUNTIFS('Oct 9'!$G:$G,"v4.3-1.0",'Oct 9'!$H:$H,"FGRC0844ST")</f>
        <v>13</v>
      </c>
      <c r="W15" s="36">
        <f>COUNTIFS('Oct 16'!$G:$G,"PW3RS020",'Oct 16'!$H:$H,"FGRC0844ST")+COUNTIFS('Oct 16'!$G:$G,"PW3RS020",'Oct 16'!$H:$H,"ZFGRC0844S100")+COUNTIFS('Oct 16'!$G:$G,"PW3RS020",'Oct 16'!$H:$H,"FFRE0833Q1")+COUNTIFS('Oct 16'!$G:$G,"v4.3-1.0",'Oct 16'!$H:$H,"FGRC0844ST")</f>
        <v>10</v>
      </c>
      <c r="X15" s="36">
        <f>COUNTIFS('Oct 23'!$G:$G,"PW3RS020",'Oct 23'!$H:$H,"FGRC0844ST")+COUNTIFS('Oct 23'!$G:$G,"PW3RS020",'Oct 23'!$H:$H,"ZFGRC0844S100")+COUNTIFS('Oct 23'!$G:$G,"PW3RS020",'Oct 23'!$H:$H,"FFRE0833Q1")+COUNTIFS('Oct 23'!$G:$G,"v4.3-1.0",'Oct 23'!$H:$H,"FGRC0844ST")+COUNTIFS('Oct 23'!$G:$G,"v4.4-2-0",'Oct 23'!$H:$H,"FGRC0844ST")</f>
        <v>9</v>
      </c>
      <c r="Y15" s="36">
        <f>COUNTIFS('Oct 30'!$G:$G,"PW3RS020",'Oct 30'!$H:$H,"FGRC0844ST")+COUNTIFS('Oct 30'!$G:$G,"PW3RS020",'Oct 30'!$H:$H,"ZFGRC0844S100")+COUNTIFS('Oct 30'!$G:$G,"PW3RS020",'Oct 30'!$H:$H,"FFRE0833Q1")+COUNTIFS('Oct 30'!$G:$G,"v4.3-1.0",'Oct 30'!$H:$H,"FGRC0844ST")+COUNTIFS('Oct 30'!$G:$G,"v4.4-2-0",'Oct 30'!$H:$H,"FGRC0844ST")</f>
        <v>9</v>
      </c>
      <c r="Z15" s="36">
        <f>COUNTIFS('Nov 6'!$G:$G,"PW3RS020",'Nov 6'!$H:$H,"FGRC0844ST")+COUNTIFS('Nov 6'!$G:$G,"PW3RS020",'Nov 6'!$H:$H,"ZFGRC0844S100")+COUNTIFS('Nov 6'!$G:$G,"PW3RS020",'Nov 6'!$H:$H,"FFRE0833Q1")+COUNTIFS('Nov 6'!$G:$G,"v4.4-2-0",'Nov 6'!$H:$H,"FGRC0844ST")</f>
        <v>4</v>
      </c>
      <c r="AA15" s="36">
        <f>COUNTIFS('Nov 13'!$G:$G,"PW3RS020",'Nov 13'!$H:$H,"FGRC0844ST")+COUNTIFS('Nov 13'!$G:$G,"PW3RS020",'Nov 13'!$H:$H,"ZFGRC0844S100")+COUNTIFS('Nov 13'!$G:$G,"PW3RS020",'Nov 13'!$H:$H,"FFRE0833Q1")+COUNTIFS('Nov 13'!$G:$G,"v4.4-2-0",'Nov 13'!$H:$H,"FGRC0844ST")</f>
        <v>4</v>
      </c>
      <c r="AB15" s="36">
        <f>COUNTIFS('Nov 20'!$G:$G,"PW3RS020",'Nov 20'!$H:$H,"FGRC0844ST")+COUNTIFS('Nov 20'!$G:$G,"PW3RS020",'Nov 20'!$H:$H,"ZFGRC0844S100")+COUNTIFS('Nov 20'!$G:$G,"PW3RS020",'Nov 20'!$H:$H,"FFRE0833Q1")+COUNTIFS('Nov 20'!$G:$G,"v4.4-2-0",'Nov 20'!$H:$H,"FGRC0844ST")</f>
        <v>4</v>
      </c>
      <c r="AC15" s="36">
        <f>COUNTIFS('Nov 27'!$G:$G,"PW3RS020",'Nov 27'!$H:$H,"FGRC0844ST")+COUNTIFS('Nov 27'!$G:$G,"PW3RS020",'Nov 27'!$H:$H,"ZFGRC0844S100")+COUNTIFS('Nov 27'!$G:$G,"PW3RS020",'Nov 27'!$H:$H,"FFRE0833Q1")+COUNTIFS('Nov 27'!$G:$G,"v4.4-2-0",'Nov 27'!$H:$H,"FGRC0844ST")</f>
        <v>4</v>
      </c>
      <c r="AD15" s="36">
        <f>COUNTIFS('Dec 4'!$G:$G,"PW3RS020",'Dec 4'!$H:$H,"FGRC0844ST")+COUNTIFS('Dec 4'!$G:$G,"PW3RS020",'Dec 4'!$H:$H,"ZFGRC0844S100")+COUNTIFS('Dec 4'!$G:$G,"PW3RS020",'Dec 4'!$H:$H,"FFRE0833Q1")+COUNTIFS('Dec 4'!$G:$G,"v4.4-2-0",'Dec 4'!$H:$H,"FGRC0844ST")</f>
        <v>3</v>
      </c>
      <c r="AE15" s="36">
        <f>COUNTIFS('Dec 11'!$G:$G,"PW3RS020",'Dec 11'!$H:$H,"FGRC0844ST")+COUNTIFS('Dec 11'!$G:$G,"PW3RS020",'Dec 11'!$H:$H,"ZFGRC0844S100")+COUNTIFS('Dec 11'!$G:$G,"PW3RS020",'Dec 11'!$H:$H,"FFRE0833Q1")+COUNTIFS('Dec 11'!$G:$G,"v4.4-2-0",'Dec 11'!$H:$H,"FGRC0844ST")</f>
        <v>1</v>
      </c>
      <c r="AF15" s="36">
        <f>COUNTIFS('Dec 18'!$G:$G,"PW3RS020",'Dec 18'!$H:$H,"FGRC0844ST")+COUNTIFS('Dec 18'!$G:$G,"PW3RS020",'Dec 18'!$H:$H,"ZFGRC0844S100")+COUNTIFS('Dec 18'!$G:$G,"PW3RS020",'Dec 18'!$H:$H,"FFRE0833Q1")+COUNTIFS('Dec 18'!$G:$G,"v4.4-2-0",'Dec 18'!$H:$H,"FGRC0844ST")</f>
        <v>1</v>
      </c>
      <c r="AG15" s="36">
        <f>COUNTIFS('Dec 25'!$G:$G,"PW3RS020",'Dec 25'!$H:$H,"FGRC0844ST")+COUNTIFS('Dec 25'!$G:$G,"PW3RS020",'Dec 25'!$H:$H,"ZFGRC0844S100")+COUNTIFS('Dec 25'!$G:$G,"PW3RS020",'Dec 25'!$H:$H,"FFRE0833Q1")+COUNTIFS('Dec 25'!$G:$G,"v4.4-2-0",'Dec 25'!$H:$H,"FGRC0844ST")</f>
        <v>1</v>
      </c>
      <c r="AH15" s="36">
        <f>COUNTIFS('Jan 1'!$G:$G,"PW3RS020",'Jan 1'!$H:$H,"FGRC0844ST")+COUNTIFS('Jan 1'!$G:$G,"PW3RS020",'Jan 1'!$H:$H,"ZFGRC0844S100")+COUNTIFS('Jan 1'!$G:$G,"PW3RS020",'Jan 1'!$H:$H,"FFRE0833Q1")+COUNTIFS('Jan 1'!$G:$G,"v4.4-2-0",'Jan 1'!$H:$H,"FGRC0844ST")</f>
        <v>1</v>
      </c>
      <c r="AI15" s="36">
        <f>COUNTIFS('Jan 8'!$G:$G,"PW3RS020",'Jan 8'!$H:$H,"FGRC0844ST")+COUNTIFS('Jan 8'!$G:$G,"PW3RS020",'Jan 8'!$H:$H,"ZFGRC0844S100")+COUNTIFS('Jan 8'!$G:$G,"PW3RS020",'Jan 8'!$H:$H,"FFRE0833Q1")+COUNTIFS('Jan 8'!$G:$G,"v4.4-2-0",'Jan 8'!$H:$H,"FGRC0844ST")+COUNTIFS('Jan 8'!$G:$G,"v4.5-3-1",'Jan 8'!$H:$H,"FGRC0844ST")</f>
        <v>2</v>
      </c>
      <c r="AJ15" s="36">
        <f>COUNTIFS('Jan 15'!$G:$G,"PW3RS020",'Jan 15'!$H:$H,"FGRC0844ST")+COUNTIFS('Jan 15'!$G:$G,"PW3RS020",'Jan 15'!$H:$H,"ZFGRC0844S100")+COUNTIFS('Jan 15'!$G:$G,"PW3RS020",'Jan 15'!$H:$H,"FFRE0833Q1")+COUNTIFS('Jan 15'!$G:$G,"v4.4-2-0",'Jan 15'!$H:$H,"FGRC0844ST")+COUNTIFS('Jan 15'!$G:$G,"v4.5-3-1",'Jan 15'!$H:$H,"FGRC0844ST")+COUNTIFS('Jan 15'!$G:$G,"v4.5-3b-",'Jan 15'!$H:$H,"FGRC0844ST")</f>
        <v>3</v>
      </c>
      <c r="AK15" s="36">
        <f>COUNTIFS('Jan 22'!$G:$G,"PW3RS020",'Jan 22'!$H:$H,"FGRC0844ST")+COUNTIFS('Jan 22'!$G:$G,"PW3RS020",'Jan 22'!$H:$H,"ZFGRC0844S100")+COUNTIFS('Jan 22'!$G:$G,"PW3RS020",'Jan 22'!$H:$H,"FFRE0833Q1")+COUNTIFS('Jan 22'!$G:$G,"v4.4-2-0",'Jan 22'!$H:$H,"FGRC0844ST")+COUNTIFS('Jan 22'!$G:$G,"v4.5-3-1",'Jan 22'!$H:$H,"FGRC0844ST")+COUNTIFS('Jan 22'!$G:$G,"v4.5-3b-",'Jan 22'!$H:$H,"FGRC0844ST")</f>
        <v>3</v>
      </c>
      <c r="AL15" s="36">
        <f>COUNTIFS('Jan 29'!$G:$G,"PW3RS020",'Jan 29'!$H:$H,"FGRC0844ST")+COUNTIFS('Jan 29'!$G:$G,"PW3RS020",'Jan 29'!$H:$H,"ZFGRC0844S100")+COUNTIFS('Jan 29'!$G:$G,"PW3RS020",'Jan 29'!$H:$H,"FFRE0833Q1")+COUNTIFS('Jan 29'!$G:$G,"v4.4-2-0",'Jan 29'!$H:$H,"FGRC0844ST")+COUNTIFS('Jan 29'!$G:$G,"v4.5-3-1",'Jan 29'!$H:$H,"FGRC0844ST")+COUNTIFS('Jan 29'!$G:$G,"v4.5-3b-",'Jan 29'!$H:$H,"FGRC0844ST")</f>
        <v>4</v>
      </c>
      <c r="AM15" s="36">
        <f>COUNTIFS('Feb 5'!$G:$G,"PW3RS020",'Feb 5'!$H:$H,"FGRC0844ST")+COUNTIFS('Feb 5'!$G:$G,"PW3RS020",'Feb 5'!$H:$H,"ZFGRC0844S100")+COUNTIFS('Feb 5'!$G:$G,"PW3RS020",'Feb 5'!$H:$H,"FFRE0833Q1")+COUNTIFS('Feb 5'!$G:$G,"v4.4-2-0",'Feb 5'!$H:$H,"FGRC0844ST")+COUNTIFS('Feb 5'!$G:$G,"v4.5-3-1",'Feb 5'!$H:$H,"FGRC0844ST")+COUNTIFS('Feb 5'!$G:$G,"v4.5-3b-",'Feb 5'!$H:$H,"FGRC0844ST")</f>
        <v>4</v>
      </c>
      <c r="AN15" s="36">
        <f>COUNTIFS('Feb 12'!$G:$G,"PW3RS020",'Feb 12'!$H:$H,"FGRC0844ST")+COUNTIFS('Feb 12'!$G:$G,"PW3RS020",'Feb 12'!$H:$H,"ZFGRC0844S100")+COUNTIFS('Feb 12'!$G:$G,"PW3RS020",'Feb 12'!$H:$H,"FFRE0833Q1")+COUNTIFS('Feb 12'!$G:$G,"v4.4-2-0",'Feb 12'!$H:$H,"FGRC0844ST")+COUNTIFS('Feb 12'!$G:$G,"v4.5-3-1",'Feb 12'!$H:$H,"FGRC0844ST")+COUNTIFS('Feb 12'!$G:$G,"v4.5-3b-",'Feb 12'!$H:$H,"FGRC0844ST")</f>
        <v>4</v>
      </c>
      <c r="AO15" s="36">
        <f>COUNTIFS('Feb 12'!$G:$G,"PW3RS020",'Feb 12'!$H:$H,"FGRC0844ST")+COUNTIFS('Feb 12'!$G:$G,"PW3RS020",'Feb 12'!$H:$H,"ZFGRC0844S100")+COUNTIFS('Feb 12'!$G:$G,"PW3RS020",'Feb 12'!$H:$H,"FFRE0833Q1")+COUNTIFS('Feb 12'!$G:$G,"v4.4-2-0",'Feb 12'!$H:$H,"FGRC0844ST")+COUNTIFS('Feb 12'!$G:$G,"v4.5-3-1",'Feb 12'!$H:$H,"FGRC0844ST")+COUNTIFS('Feb 12'!$G:$G,"v4.5-3b-",'Feb 12'!$H:$H,"FGRC0844ST")</f>
        <v>4</v>
      </c>
      <c r="AP15" s="36">
        <f>COUNTIFS('Feb 26'!$G:$G,"PW3RS020",'Feb 26'!$H:$H,"FGRC0844ST")+COUNTIFS('Feb 26'!$G:$G,"PW3RS020",'Feb 26'!$H:$H,"ZFGRC0844S100")+COUNTIFS('Feb 26'!$G:$G,"PW3RS020",'Feb 26'!$H:$H,"FFRE0833Q1")+COUNTIFS('Feb 26'!$G:$G,"v4.4-2-0",'Feb 26'!$H:$H,"FGRC0844ST")+COUNTIFS('Feb 26'!$G:$G,"v4.5-3-1",'Feb 26'!$H:$H,"FGRC0844ST")+COUNTIFS('Feb 26'!$G:$G,"v4.5-3b-",'Feb 26'!$H:$H,"FGRC0844ST")</f>
        <v>4</v>
      </c>
      <c r="AQ15" s="36">
        <f>COUNTIFS('Mar 5'!$G:$G,"PW3RS020",'Mar 5'!$H:$H,"FGRC0844ST")+COUNTIFS('Mar 5'!$G:$G,"PW3RS020",'Mar 5'!$H:$H,"ZFGRC0844S100")+COUNTIFS('Mar 5'!$G:$G,"PW3RS020",'Mar 5'!$H:$H,"FFRE0833Q1")+COUNTIFS('Mar 5'!$G:$G,"v4.4-2-0",'Mar 5'!$H:$H,"FGRC0844ST")+COUNTIFS('Mar 5'!$G:$G,"v4.5-3-1",'Mar 5'!$H:$H,"FGRC0844ST")+COUNTIFS('Mar 5'!$G:$G,"v4.5-3b-",'Mar 5'!$H:$H,"FGRC0844ST")</f>
        <v>4</v>
      </c>
      <c r="AR15" s="36">
        <f>COUNTIFS('Mar 12'!$G:$G,"PW3RS020",'Mar 12'!$H:$H,"FGRC0844ST")+COUNTIFS('Mar 12'!$G:$G,"PW3RS020",'Mar 12'!$H:$H,"ZFGRC0844S100")+COUNTIFS('Mar 12'!$G:$G,"PW3RS020",'Mar 12'!$H:$H,"FFRE0833Q1")+COUNTIFS('Mar 12'!$G:$G,"v4.4-2-0",'Mar 12'!$H:$H,"FGRC0844ST")+COUNTIFS('Mar 12'!$G:$G,"v4.5-3-1",'Mar 12'!$H:$H,"FGRC0844ST")+COUNTIFS('Mar 12'!$G:$G,"v4.5-3b-",'Mar 12'!$H:$H,"FGRC0844ST")</f>
        <v>4</v>
      </c>
      <c r="AS15" s="36">
        <f>COUNTIFS('Mar 19'!$G:$G,"PW3RS020",'Mar 19'!$H:$H,"FGRC0844ST")+COUNTIFS('Mar 19'!$G:$G,"PW3RS020",'Mar 19'!$H:$H,"ZFGRC0844S100")+COUNTIFS('Mar 19'!$G:$G,"PW3RS020",'Mar 19'!$H:$H,"FFRE0833Q1")+COUNTIFS('Mar 19'!$G:$G,"v4.4-2-0",'Mar 19'!$H:$H,"FGRC0844ST")+COUNTIFS('Mar 19'!$G:$G,"v4.5-3-1",'Mar 19'!$H:$H,"FGRC0844ST")+COUNTIFS('Mar 19'!$G:$G,"v4.5-3b-",'Mar 19'!$H:$H,"FGRC0844ST")</f>
        <v>4</v>
      </c>
      <c r="AT15" s="36">
        <f>COUNTIFS('Mar 26'!$G:$G,"PW3RS020",'Mar 26'!$H:$H,"FGRC0844ST")+COUNTIFS('Mar 26'!$G:$G,"PW3RS020",'Mar 26'!$H:$H,"ZFGRC0844S100")+COUNTIFS('Mar 26'!$G:$G,"PW3RS020",'Mar 26'!$H:$H,"FFRE0833Q1")+COUNTIFS('Mar 26'!$G:$G,"v4.4-2-0",'Mar 26'!$H:$H,"FGRC0844ST")+COUNTIFS('Mar 26'!$G:$G,"v4.5-3-1",'Mar 26'!$H:$H,"FGRC0844ST")+COUNTIFS('Mar 26'!$G:$G,"v4.5-3b-",'Mar 26'!$H:$H,"FGRC0844ST")</f>
        <v>4</v>
      </c>
      <c r="AU15" s="36">
        <f>COUNTIFS('Apr 2'!$G:$G,AU11,'Apr 2'!$H:$H,"FGRC*")</f>
        <v>2</v>
      </c>
      <c r="AV15" s="36">
        <f>COUNTIFS('Apr 9'!$G:$G,AV11,'Apr 9'!$H:$H,"FGRC*")</f>
        <v>2</v>
      </c>
      <c r="AW15" s="36">
        <f>COUNTIFS('Apr 16'!$G:$G,AW11,'Apr 16'!$H:$H,"FGRC*")</f>
        <v>2</v>
      </c>
      <c r="AX15" s="36">
        <f>COUNTIFS('Apr 23'!$G:$G,AX11,'Apr 23'!$H:$H,"FGRC*")</f>
        <v>2</v>
      </c>
      <c r="AY15" s="36">
        <f>COUNTIFS('May 2'!$G:$G,AY11,'May 2'!$H:$H,"FGRC*")</f>
        <v>2</v>
      </c>
      <c r="AZ15" s="36">
        <f>COUNTIFS('May 9'!$G:$G,AZ11,'May 9'!$H:$H,"FGRC*")</f>
        <v>7</v>
      </c>
      <c r="BA15" s="36">
        <f>COUNTIFS('May 14'!$G:$G,BA11,'May 14'!$H:$H,"FGRC*")</f>
        <v>6</v>
      </c>
      <c r="BB15" s="36">
        <f>COUNTIFS('May 21'!$G:$G,BB11,'May 21'!$H:$H,"FGRC*")</f>
        <v>7</v>
      </c>
      <c r="BC15" s="36">
        <f>COUNTIFS('May 28'!$G:$G,BC11,'May 28'!$H:$H,"FGRC*")</f>
        <v>10</v>
      </c>
      <c r="BD15" s="36">
        <f>COUNTIFS('Jun 4'!$G:$G,BD11,'Jun 4'!$H:$H,"FGRC*")</f>
        <v>10</v>
      </c>
      <c r="BE15" s="36">
        <f>COUNTIFS('Jun 11'!$G:$G,BE11,'Jun 11'!$H:$H,"FGRC*")+COUNTIFS('Jun 11'!$G:$G,BE11,'Jun 11'!$H:$H,"FFRE*")</f>
        <v>9</v>
      </c>
      <c r="BF15" s="36">
        <f>COUNTIFS('Jun 18'!$G:$G,BF11,'Jun 18'!$H:$H,"FGRC*")+COUNTIFS('Jun 18'!$G:$G,BF11,'Jun 18'!$H:$H,"FFRE*")</f>
        <v>7</v>
      </c>
      <c r="BG15" s="36">
        <f>COUNTIFS('Jun 25'!$G:$G,BG11,'Jun 25'!$H:$H,"FGRC*")+COUNTIFS('Jun 25'!$G:$G,BG11,'Jun 25'!$H:$H,"FFRE*")</f>
        <v>8</v>
      </c>
      <c r="BH15" s="36">
        <f>COUNTIFS('Jul 2'!$G:$G,BH11,'Jul 2'!$H:$H,"FGRC*")+COUNTIFS('Jul 2'!$G:$G,BH11,'Jul 2'!$H:$H,"FFRE*")</f>
        <v>8</v>
      </c>
      <c r="BI15" s="36">
        <f>COUNTIFS('Jul 9'!$G:$G,BI11,'Jul 9'!$H:$H,"FGRC*")+COUNTIFS('Jul 9'!$G:$G,BI11,'Jul 9'!$H:$H,"FFRE*")</f>
        <v>9</v>
      </c>
      <c r="BJ15" s="36">
        <f>COUNTIFS('Jul 16'!$G:$G, "v4.6-4-2",'Jul 16'!$H:$H,"FGRC*")+COUNTIFS('Jul 16'!$G:$G, "v4.6-4-2",'Jul 16'!$H:$H,"FFRE*")</f>
        <v>9</v>
      </c>
      <c r="BK15" s="36">
        <f>COUNTIFS('Jul 23'!$G:$G, "v4.6-4-2",'Jul 23'!$H:$H,"FGRC*")+COUNTIFS('Jul 23'!$G:$G, "v4.6-4-2",'Jul 23'!$H:$H,"FFRE*")</f>
        <v>10</v>
      </c>
      <c r="BL15" s="36">
        <f>COUNTIFS('Jul 30'!$G:$G, "v4.6-4-2",'Jul 30'!$H:$H,"FGRC*")+COUNTIFS('Jul 30'!$G:$G, "v4.6-4-2",'Jul 30'!$H:$H,"FFRE*")</f>
        <v>9</v>
      </c>
      <c r="BM15" s="36">
        <f>COUNTIFS('Aug 07'!$G:$G, "v4.6-4-2",'Aug 07'!$H:$H,"FGRC*")+COUNTIFS('Aug 07'!$G:$G, "v4.6-4-2",'Aug 07'!$H:$H,"FFRE*")</f>
        <v>10</v>
      </c>
      <c r="BN15" s="36">
        <f>COUNTIFS('Aug 13'!$G:$G, "v4.6-4-2",'Aug 13'!$H:$H,"FGRC*")+COUNTIFS('Aug 13'!$G:$G, "v4.6-4-2",'Aug 13'!$H:$H,"FFRE*")</f>
        <v>10</v>
      </c>
      <c r="BO15" s="36">
        <f>COUNTIFS('Aug 20'!$G:$G, "v4.6-4-2",'Aug 20'!$H:$H,"FGRC*")+COUNTIFS('Aug 20'!$G:$G, "v4.6-4-2",'Aug 20'!$H:$H,"FFRE*")</f>
        <v>10</v>
      </c>
      <c r="BP15" s="36">
        <f>COUNTIFS('Aug 27'!$G:$G, "v4.6-4-2",'Aug 27'!$H:$H,"FGRC*")+COUNTIFS('Aug 27'!$G:$G, "v4.6-4-2",'Aug 27'!$H:$H,"FFRE*")</f>
        <v>10</v>
      </c>
      <c r="BQ15" s="36">
        <f>COUNTIFS('Sep 05'!$G:$G, "v4.6-4-2",'Sep 05'!$H:$H,"FGRC*")+COUNTIFS('Sep 05'!$G:$G, "v4.6-4-2",'Sep 05'!$H:$H,"FFRE*")</f>
        <v>10</v>
      </c>
      <c r="BR15" s="36">
        <f>COUNTIFS('Sep 10'!$G:$G, "v4.6-4-2",'Sep 10'!$H:$H,"FGRC*")+COUNTIFS('Sep 10'!$G:$G, "v4.6-4-2",'Sep 10'!$H:$H,"FFRE*")</f>
        <v>10</v>
      </c>
      <c r="BS15" s="36">
        <f>COUNTIFS('Sep 17'!$G:$G, "v4.6-4-2",'Sep 17'!$H:$H,"FGRC*")+COUNTIFS('Sep 17'!$G:$G, "v4.6-4-2",'Sep 17'!$H:$H,"FFRE*")</f>
        <v>9</v>
      </c>
      <c r="BT15" s="36">
        <f>COUNTIFS('Sep 24'!$G:$G, "v4.6-4-2",'Sep 24'!$H:$H,"FGRC*")+COUNTIFS('Sep 24'!$G:$G, "v4.6-4-2",'Sep 24'!$H:$H,"FFRE*")</f>
        <v>10</v>
      </c>
      <c r="BU15" s="36">
        <f>COUNTIFS('Oct 03'!$G:$G, "v4.6-4-2",'Oct 03'!$H:$H,"FGRC*")+COUNTIFS('Oct 03'!$G:$G, "v4.6-4-2",'Oct 03'!$H:$H,"FFRE*")</f>
        <v>10</v>
      </c>
      <c r="BV15">
        <f>COUNTIFS('Oct 08'!$G:$G, "v4.8-5-2" ,'Oct 08'!$H:$H,"FGRC*")+COUNTIFS('Oct 08'!$G:$G, "v4.8-5-2" ,'Oct 08'!$H:$H,"FFRE*")</f>
      </c>
    </row>
    <row ht="15.75" r="16" spans="2:73" thickBot="1" x14ac:dyDescent="0.3">
      <c r="I16" s="33" t="s">
        <v>505</v>
      </c>
      <c r="J16" s="36">
        <f>COUNTIFS('July 17'!$G:$G,"PW3RS016_160831a",'July 17'!$H:$H,"FGRC0844ST")+COUNTIFS('July 17'!$G:$G,"PW3RS013",'July 17'!$H:$H,"FGRC0844ST")+COUNTIFS('July 17'!$G:$G,"PW3RS010",'July 17'!$H:$H,"FGRC0844ST")+COUNTIFS('July 17'!$G:$G,"PW3RS017_161005a",'July 17'!$H:$H,"FGRC0844ST")</f>
        <v>0</v>
      </c>
      <c r="K16" s="36">
        <f>COUNTIFS('July 24'!$G:$G,"PW3RS016_160831a",'July 24'!$H:$H,"FGRC0844ST")+COUNTIFS('July 24'!$G:$G,"PW3RS013",'July 24'!$H:$H,"FGRC0844ST")+COUNTIFS('July 24'!$G:$G,"PW3RS010",'July 24'!$H:$H,"FGRC0844ST")+COUNTIFS('July 24'!$G:$G,"PW3RS017_161005a",'July 24'!$H:$H,"FGRC0844ST")</f>
        <v>2</v>
      </c>
      <c r="L16" s="36">
        <f>COUNTIFS('July 31'!$G:$G,"PW3RS016_160831a",'July 31'!$H:$H,"FGRC0844ST")+COUNTIFS('July 31'!$G:$G,"PW3RS013",'July 31'!$H:$H,"FGRC0844ST")+COUNTIFS('July 31'!$G:$G,"PW3RS010",'July 31'!$H:$H,"FGRC0844ST")+COUNTIFS('July 31'!$G:$G,"PW3RS017_161005a",'July 31'!$H:$H,"FGRC0844ST")</f>
        <v>0</v>
      </c>
      <c r="M16" s="36">
        <f>COUNTIFS('Aug 7'!$G:$G,"PW3RS016_160831a",'Aug 7'!$H:$H,"FGRC0844ST")+COUNTIFS('Aug 7'!$G:$G,"PW3RS013",'Aug 7'!$H:$H,"FGRC0844ST")+COUNTIFS('Aug 7'!$G:$G,"PW3RS010",'Aug 7'!$H:$H,"FGRC0844ST")+COUNTIFS('Aug 7'!$G:$G,"PW3RS017_161005a",'Aug 7'!$H:$H,"FGRC0844ST")+COUNTIFS('Aug 7'!$G:$G,"PW3RS014_160719b",'Aug 7'!$H:$H,"FGRC0844ST")</f>
        <v>3</v>
      </c>
      <c r="N16" s="36">
        <f>COUNTIFS('Aug 14'!$G:$G,"PW3RS016_160831a",'Aug 14'!$H:$H,"FGRC0844ST")+COUNTIFS('Aug 14'!$G:$G,"PW3RS013",'Aug 14'!$H:$H,"FGRC0844ST")+COUNTIFS('Aug 14'!$G:$G,"PW3RS010",'Aug 14'!$H:$H,"FGRC0844ST")+COUNTIFS('Aug 14'!$G:$G,"PW3RS017_161005a",'Aug 14'!$H:$H,"FGRC0844ST")+COUNTIFS('Aug 14'!$G:$G,"PW3RS014_160719b",'Aug 14'!$H:$H,"FGRC0844ST")</f>
        <v>1</v>
      </c>
      <c r="O16" s="36">
        <f>COUNTIFS('Aug 21'!$G:$G,"PW3RS016_160831a",'Aug 21'!$H:$H,"FGRC0844ST")+COUNTIFS('Aug 21'!$G:$G,"PW3RS013",'Aug 21'!$H:$H,"FGRC0844ST")+COUNTIFS('Aug 21'!$G:$G,"PW3RS010",'Aug 21'!$H:$H,"FGRC0844ST")+COUNTIFS('Aug 21'!$G:$G,"PW3RS017_161005a",'Aug 21'!$H:$H,"FGRC0844ST")+COUNTIFS('Aug 21'!$G:$G,"PW3RS014_160719b",'Aug 21'!$H:$H,"FGRC0844ST")</f>
        <v>0</v>
      </c>
      <c r="P16" s="36">
        <f>COUNTIFS('Aug 28'!$G:$G,"PW3RS016_160831a",'Aug 28'!$H:$H,"FGRC0844ST")+COUNTIFS('Aug 28'!$G:$G,"PW3RS013",'Aug 28'!$H:$H,"FGRC0844ST")+COUNTIFS('Aug 28'!$G:$G,"PW3RS010",'Aug 28'!$H:$H,"FGRC0844ST")+COUNTIFS('Aug 28'!$G:$G,"PW3RS017_161005a",'Aug 28'!$H:$H,"FGRC0844ST")+COUNTIFS('Aug 28'!$G:$G,"PW3RS014_160719b",'Aug 28'!$H:$H,"FGRC0844ST")</f>
        <v>0</v>
      </c>
      <c r="Q16" s="36">
        <f>COUNTIFS('Sep 4'!$G:$G,"PW3RS016_160831a",'Sep 4'!$H:$H,"FGRC0844ST")+COUNTIFS('Sep 4'!$G:$G,"PW3RS013",'Sep 4'!$H:$H,"FGRC0844ST")+COUNTIFS('Sep 4'!$G:$G,"PW3RS010",'Sep 4'!$H:$H,"FGRC0844ST")+COUNTIFS('Sep 4'!$G:$G,"PW3RS017_161005a",'Sep 4'!$H:$H,"FGRC0844ST")+COUNTIFS('Sep 4'!$G:$G,"PW3RS014_160719b",'Sep 4'!$H:$H,"FGRC0844ST")</f>
        <v>0</v>
      </c>
      <c r="R16" s="36">
        <f>COUNTIFS('Sep 11'!$G:$G,"PW3RS016_160831a",'Sep 11'!$H:$H,"FGRC0844ST")+COUNTIFS('Sep 11'!$G:$G,"PW3RS013",'Sep 11'!$H:$H,"FGRC0844ST")+COUNTIFS('Sep 11'!$G:$G,"PW3RS010",'Sep 11'!$H:$H,"FGRC0844ST")+COUNTIFS('Sep 11'!$G:$G,"PW3RS017_161005a",'Sep 11'!$H:$H,"FGRC0844ST")+COUNTIFS('Sep 11'!$G:$G,"PW3RS014_160719b",'Sep 11'!$H:$H,"FGRC0844ST")</f>
        <v>0</v>
      </c>
      <c r="S16" s="36">
        <f>COUNTIFS('Sep 18'!$G:$G,"PW3RS016_160831a",'Sep 18'!$H:$H,"FGRC0844ST")+COUNTIFS('Sep 18'!$G:$G,"PW3RS013",'Sep 18'!$H:$H,"FGRC0844ST")+COUNTIFS('Sep 18'!$G:$G,"PW3RS010",'Sep 18'!$H:$H,"FGRC0844ST")+COUNTIFS('Sep 18'!$G:$G,"PW3RS017_161005a",'Sep 18'!$H:$H,"FGRC0844ST")+COUNTIFS('Sep 18'!$G:$G,"PW3RS014_160719b",'Sep 18'!$H:$H,"FGRC0844ST")+COUNTIFS('Sep 18'!$G:$G,"PW3RS018_170120b",'Sep 18'!$H:$H,"FGRC0844ST")</f>
        <v>1</v>
      </c>
      <c r="T16" s="36">
        <f>COUNTIFS('Sep 25'!$G:$G,"PW3RS016_160831a",'Sep 25'!$H:$H,"FGRC0844ST")+COUNTIFS('Sep 25'!$G:$G,"PW3RS013",'Sep 25'!$H:$H,"FGRC0844ST")+COUNTIFS('Sep 25'!$G:$G,"PW3RS010",'Sep 25'!$H:$H,"FGRC0844ST")+COUNTIFS('Sep 25'!$G:$G,"PW3RS017_161005a",'Sep 25'!$H:$H,"FGRC0844ST")+COUNTIFS('Sep 25'!$G:$G,"PW3RS014_160719b",'Sep 25'!$H:$H,"FGRC0844ST")+COUNTIFS('Sep 25'!$G:$G,"PW3RS018_170120b",'Sep 25'!$H:$H,"FGRC0844ST")</f>
        <v>1</v>
      </c>
      <c r="U16" s="84">
        <f>COUNTIFS('Oct 2'!$G:$G,"PW3RS016_160831a",'Oct 2'!$H:$H,"FGRC0844ST")+COUNTIFS('Oct 2'!$G:$G,"PW3RS013",'Oct 2'!$H:$H,"FGRC0844ST")+COUNTIFS('Oct 2'!$G:$G,"PW3RS010",'Oct 2'!$H:$H,"FGRC0844ST")+COUNTIFS('Oct 2'!$G:$G,"PW3RS017_161005a",'Oct 2'!$H:$H,"FGRC0844ST")+COUNTIFS('Oct 2'!$G:$G,"PW3RS014_160719b",'Oct 2'!$H:$H,"FGRC0844ST")+COUNTIFS('Oct 2'!$G:$G,"PW3RS018_170120b",'Oct 2'!$H:$H,"FGRC0844ST")</f>
        <v>1</v>
      </c>
      <c r="V16" s="36">
        <f>COUNTIFS('Oct 9'!$G:$G,"PW3RS016_160831a",'Oct 9'!$H:$H,"FGRC0844ST")+COUNTIFS('Oct 9'!$G:$G,"PW3RS013",'Oct 9'!$H:$H,"FGRC0844ST")+COUNTIFS('Oct 9'!$G:$G,"PW3RS010",'Oct 9'!$H:$H,"FGRC0844ST")+COUNTIFS('Oct 9'!$G:$G,"PW3RS017_161005a",'Oct 9'!$H:$H,"FGRC0844ST")+COUNTIFS('Oct 9'!$G:$G,"PW3RS014_160719b",'Oct 9'!$H:$H,"FGRC0844ST")+COUNTIFS('Oct 9'!$G:$G,"PW3RS018_170120b",'Oct 9'!$H:$H,"FGRC0844ST")</f>
        <v>1</v>
      </c>
      <c r="W16" s="36">
        <f>COUNTIFS('Oct 16'!$G:$G,"PW3RS016_160831a",'Oct 16'!$H:$H,"FGRC0844ST")+COUNTIFS('Oct 16'!$G:$G,"PW3RS013",'Oct 16'!$H:$H,"FGRC0844ST")+COUNTIFS('Oct 16'!$G:$G,"PW3RS010",'Oct 16'!$H:$H,"FGRC0844ST")+COUNTIFS('Oct 16'!$G:$G,"PW3RS017_161005a",'Oct 16'!$H:$H,"FGRC0844ST")+COUNTIFS('Oct 16'!$G:$G,"PW3RS014_160719b",'Oct 16'!$H:$H,"FGRC0844ST")+COUNTIFS('Oct 16'!$G:$G,"PW3RS018_170120b",'Oct 16'!$H:$H,"FGRC0844ST")</f>
        <v>1</v>
      </c>
      <c r="X16" s="36">
        <f>COUNTIFS('Oct 23'!$G:$G,"PW3RS016_160831a",'Oct 23'!$H:$H,"FGRC0844ST")+COUNTIFS('Oct 23'!$G:$G,"PW3RS013",'Oct 23'!$H:$H,"FGRC0844ST")+COUNTIFS('Oct 23'!$G:$G,"PW3RS010",'Oct 23'!$H:$H,"FGRC0844ST")+COUNTIFS('Oct 23'!$G:$G,"PW3RS017_161005a",'Oct 23'!$H:$H,"FGRC0844ST")+COUNTIFS('Oct 23'!$G:$G,"PW3RS014_160719b",'Oct 23'!$H:$H,"FGRC0844ST")+COUNTIFS('Oct 23'!$G:$G,"PW3RS018_170120b",'Oct 23'!$H:$H,"FGRC0844ST")</f>
        <v>0</v>
      </c>
      <c r="Y16" s="36">
        <f>COUNTIFS('Oct 30'!$G:$G,"PW3RS016_160831a",'Oct 30'!$H:$H,"FGRC0844ST")+COUNTIFS('Oct 30'!$G:$G,"PW3RS013",'Oct 30'!$H:$H,"FGRC0844ST")+COUNTIFS('Oct 30'!$G:$G,"PW3RS010",'Oct 30'!$H:$H,"FGRC0844ST")+COUNTIFS('Oct 30'!$G:$G,"PW3RS017_161005a",'Oct 30'!$H:$H,"FGRC0844ST")+COUNTIFS('Oct 30'!$G:$G,"PW3RS014_160719b",'Oct 30'!$H:$H,"FGRC0844ST")+COUNTIFS('Oct 30'!$G:$G,"PW3RS018_170120b",'Oct 30'!$H:$H,"FGRC0844ST")</f>
        <v>0</v>
      </c>
      <c r="Z16" s="36">
        <f>COUNTIFS('Nov 6'!$G:$G,"PW3RS016_160831a",'Nov 6'!$H:$H,"FGRC0844ST")+COUNTIFS('Nov 6'!$G:$G,"PW3RS013",'Nov 6'!$H:$H,"FGRC0844ST")+COUNTIFS('Nov 6'!$G:$G,"PW3RS010",'Nov 6'!$H:$H,"FGRC0844ST")+COUNTIFS('Nov 6'!$G:$G,"PW3RS017_161005a",'Nov 6'!$H:$H,"FGRC0844ST")+COUNTIFS('Nov 6'!$G:$G,"PW3RS014_160719b",'Nov 6'!$H:$H,"FGRC0844ST")+COUNTIFS('Nov 6'!$G:$G,"PW3RS018_170120b",'Nov 6'!$H:$H,"FGRC0844ST")+COUNTIFS('Nov 6'!$G:$G,"v4.3-1.0",'Nov 6'!$H:$H,"FGRC0844ST")</f>
        <v>3</v>
      </c>
      <c r="AA16" s="36">
        <f>COUNTIFS('Nov 13'!$G:$G,"PW3RS016_160831a",'Nov 13'!$H:$H,"FGRC0844ST")+COUNTIFS('Nov 13'!$G:$G,"PW3RS013",'Nov 13'!$H:$H,"FGRC0844ST")+COUNTIFS('Nov 13'!$G:$G,"PW3RS010",'Nov 13'!$H:$H,"FGRC0844ST")+COUNTIFS('Nov 13'!$G:$G,"PW3RS017_161005a",'Nov 13'!$H:$H,"FGRC0844ST")+COUNTIFS('Nov 13'!$G:$G,"PW3RS014_160719b",'Nov 13'!$H:$H,"FGRC0844ST")+COUNTIFS('Nov 13'!$G:$G,"PW3RS018_170120b",'Nov 13'!$H:$H,"FGRC0844ST")+COUNTIFS('Nov 13'!$G:$G,"v4.3-1.0",'Nov 13'!$H:$H,"FGRC0844ST")</f>
        <v>3</v>
      </c>
      <c r="AB16" s="36">
        <f>COUNTIFS('Nov 20'!$G:$G,"PW3RS016_160831a",'Nov 20'!$H:$H,"FGRC0844ST")+COUNTIFS('Nov 20'!$G:$G,"PW3RS013",'Nov 20'!$H:$H,"FGRC0844ST")+COUNTIFS('Nov 20'!$G:$G,"PW3RS010",'Nov 20'!$H:$H,"FGRC0844ST")+COUNTIFS('Nov 20'!$G:$G,"PW3RS017_161005a",'Nov 20'!$H:$H,"FGRC0844ST")+COUNTIFS('Nov 20'!$G:$G,"PW3RS014_160719b",'Nov 20'!$H:$H,"FGRC0844ST")+COUNTIFS('Nov 20'!$G:$G,"PW3RS018_170120b",'Nov 20'!$H:$H,"FGRC0844ST")+COUNTIFS('Nov 20'!$G:$G,"v4.3-1.0",'Nov 20'!$H:$H,"FGRC0844ST")</f>
        <v>2</v>
      </c>
      <c r="AC16" s="36">
        <f>COUNTIFS('Nov 27'!$G:$G,"PW3RS016_160831a",'Nov 27'!$H:$H,"FGRC0844ST")+COUNTIFS('Nov 27'!$G:$G,"PW3RS013",'Nov 27'!$H:$H,"FGRC0844ST")+COUNTIFS('Nov 27'!$G:$G,"PW3RS010",'Nov 27'!$H:$H,"FGRC0844ST")+COUNTIFS('Nov 27'!$G:$G,"PW3RS017_161005a",'Nov 27'!$H:$H,"FGRC0844ST")+COUNTIFS('Nov 27'!$G:$G,"PW3RS014_160719b",'Nov 27'!$H:$H,"FGRC0844ST")+COUNTIFS('Nov 27'!$G:$G,"PW3RS018_170120b",'Nov 27'!$H:$H,"FGRC0844ST")+COUNTIFS('Nov 27'!$G:$G,"v4.3-1.0",'Nov 27'!$H:$H,"FGRC0844ST")</f>
        <v>2</v>
      </c>
      <c r="AD16" s="36">
        <f>COUNTIFS('Dec 4'!$G:$G,"PW3RS016_160831a",'Dec 4'!$H:$H,"FGRC0844ST")+COUNTIFS('Dec 4'!$G:$G,"PW3RS013",'Dec 4'!$H:$H,"FGRC0844ST")+COUNTIFS('Dec 4'!$G:$G,"PW3RS010",'Dec 4'!$H:$H,"FGRC0844ST")+COUNTIFS('Dec 4'!$G:$G,"PW3RS017_161005a",'Dec 4'!$H:$H,"FGRC0844ST")+COUNTIFS('Dec 4'!$G:$G,"PW3RS014_160719b",'Dec 4'!$H:$H,"FGRC0844ST")+COUNTIFS('Dec 4'!$G:$G,"PW3RS018_170120b",'Dec 4'!$H:$H,"FGRC0844ST")+COUNTIFS('Dec 4'!$G:$G,"v4.3-1.0",'Dec 4'!$H:$H,"FGRC0844ST")</f>
        <v>3</v>
      </c>
      <c r="AE16" s="36">
        <f>COUNTIFS('Dec 11'!$G:$G,"PW3RS016_160831a",'Dec 11'!$H:$H,"FGRC0844ST")+COUNTIFS('Dec 11'!$G:$G,"PW3RS013",'Dec 11'!$H:$H,"FGRC0844ST")+COUNTIFS('Dec 11'!$G:$G,"PW3RS010",'Dec 11'!$H:$H,"FGRC0844ST")+COUNTIFS('Dec 11'!$G:$G,"PW3RS017_161005a",'Dec 11'!$H:$H,"FGRC0844ST")+COUNTIFS('Dec 11'!$G:$G,"PW3RS014_160719b",'Dec 11'!$H:$H,"FGRC0844ST")+COUNTIFS('Dec 11'!$G:$G,"PW3RS018_170120b",'Dec 11'!$H:$H,"FGRC0844ST")+COUNTIFS('Dec 11'!$G:$G,"v4.3-1.0",'Dec 11'!$H:$H,"FGRC0844ST")</f>
        <v>3</v>
      </c>
      <c r="AF16" s="36">
        <f>COUNTIFS('Dec 18'!$G:$G,"PW3RS016_160831a",'Dec 18'!$H:$H,"FGRC0844ST")+COUNTIFS('Dec 18'!$G:$G,"PW3RS013",'Dec 18'!$H:$H,"FGRC0844ST")+COUNTIFS('Dec 18'!$G:$G,"PW3RS010",'Dec 18'!$H:$H,"FGRC0844ST")+COUNTIFS('Dec 18'!$G:$G,"PW3RS017_161005a",'Dec 18'!$H:$H,"FGRC0844ST")+COUNTIFS('Dec 18'!$G:$G,"PW3RS014_160719b",'Dec 18'!$H:$H,"FGRC0844ST")+COUNTIFS('Dec 18'!$G:$G,"PW3RS018_170120b",'Dec 18'!$H:$H,"FGRC0844ST")+COUNTIFS('Dec 18'!$G:$G,"v4.3-1.0",'Dec 18'!$H:$H,"FGRC0844ST")</f>
        <v>2</v>
      </c>
      <c r="AG16" s="36">
        <f>COUNTIFS('Dec 25'!$G:$G,"PW3RS016_160831a",'Dec 25'!$H:$H,"FGRC0844ST")+COUNTIFS('Dec 25'!$G:$G,"PW3RS013",'Dec 25'!$H:$H,"FGRC0844ST")+COUNTIFS('Dec 25'!$G:$G,"PW3RS010",'Dec 25'!$H:$H,"FGRC0844ST")+COUNTIFS('Dec 25'!$G:$G,"PW3RS017_161005a",'Dec 25'!$H:$H,"FGRC0844ST")+COUNTIFS('Dec 25'!$G:$G,"PW3RS014_160719b",'Dec 25'!$H:$H,"FGRC0844ST")+COUNTIFS('Dec 25'!$G:$G,"PW3RS018_170120b",'Dec 25'!$H:$H,"FGRC0844ST")+COUNTIFS('Dec 25'!$G:$G,"v4.3-1.0",'Dec 25'!$H:$H,"FGRC0844ST")</f>
        <v>2</v>
      </c>
      <c r="AH16" s="36">
        <f>COUNTIFS('Jan 1'!$G:$G,"PW3RS016_160831a",'Jan 1'!$H:$H,"FGRC0844ST")+COUNTIFS('Jan 1'!$G:$G,"PW3RS013",'Jan 1'!$H:$H,"FGRC0844ST")+COUNTIFS('Jan 1'!$G:$G,"PW3RS010",'Jan 1'!$H:$H,"FGRC0844ST")+COUNTIFS('Jan 1'!$G:$G,"PW3RS017_161005a",'Jan 1'!$H:$H,"FGRC0844ST")+COUNTIFS('Jan 1'!$G:$G,"PW3RS014_160719b",'Jan 1'!$H:$H,"FGRC0844ST")+COUNTIFS('Jan 1'!$G:$G,"PW3RS018_170120b",'Jan 1'!$H:$H,"FGRC0844ST")+COUNTIFS('Jan 1'!$G:$G,"v4.3-1.0",'Jan 1'!$H:$H,"FGRC0844ST")</f>
        <v>2</v>
      </c>
      <c r="AI16" s="36">
        <f>COUNTIFS('Jan 8'!$G:$G,"PW3RS016_160831a",'Jan 8'!$H:$H,"FGRC0844ST")+COUNTIFS('Jan 8'!$G:$G,"PW3RS013",'Jan 8'!$H:$H,"FGRC0844ST")+COUNTIFS('Jan 8'!$G:$G,"PW3RS010",'Jan 8'!$H:$H,"FGRC0844ST")+COUNTIFS('Jan 8'!$G:$G,"PW3RS017_161005a",'Jan 8'!$H:$H,"FGRC0844ST")+COUNTIFS('Jan 8'!$G:$G,"PW3RS014_160719b",'Jan 8'!$H:$H,"FGRC0844ST")+COUNTIFS('Jan 8'!$G:$G,"PW3RS018_170120b",'Jan 8'!$H:$H,"FGRC0844ST")+COUNTIFS('Jan 8'!$G:$G,"v4.3-1.0",'Jan 8'!$H:$H,"FGRC0844ST")+COUNTIFS('Jan 8'!$G:$G,"v4.3-1.0",'Jan 8'!$H:$H,"FGRC0844U100")</f>
        <v>2</v>
      </c>
      <c r="AJ16" s="36">
        <f>COUNTIFS('Jan 15'!$G:$G,"PW3RS016_160831a",'Jan 15'!$H:$H,"FGRC0844ST")+COUNTIFS('Jan 15'!$G:$G,"PW3RS013",'Jan 15'!$H:$H,"FGRC0844ST")+COUNTIFS('Jan 15'!$G:$G,"PW3RS010",'Jan 15'!$H:$H,"FGRC0844ST")+COUNTIFS('Jan 15'!$G:$G,"PW3RS017_161005a",'Jan 15'!$H:$H,"FGRC0844ST")+COUNTIFS('Jan 15'!$G:$G,"PW3RS014_160719b",'Jan 15'!$H:$H,"FGRC0844ST")+COUNTIFS('Jan 15'!$G:$G,"PW3RS018_170120b",'Jan 15'!$H:$H,"FGRC0844ST")+COUNTIFS('Jan 15'!$G:$G,"v4.3-1.0",'Jan 15'!$H:$H,"FGRC0844ST")+COUNTIFS('Jan 15'!$G:$G,"v4.3-1.0",'Jan 15'!$H:$H,"FGRC0844U100")</f>
        <v>2</v>
      </c>
      <c r="AK16" s="36">
        <f>COUNTIFS('Jan 22'!$G:$G,"PW3RS016_160831a",'Jan 22'!$H:$H,"FGRC0844ST")+COUNTIFS('Jan 22'!$G:$G,"PW3RS013",'Jan 22'!$H:$H,"FGRC0844ST")+COUNTIFS('Jan 22'!$G:$G,"PW3RS010",'Jan 22'!$H:$H,"FGRC0844ST")+COUNTIFS('Jan 22'!$G:$G,"PW3RS017_161005a",'Jan 22'!$H:$H,"FGRC0844ST")+COUNTIFS('Jan 22'!$G:$G,"PW3RS014_160719b",'Jan 22'!$H:$H,"FGRC0844ST")+COUNTIFS('Jan 22'!$G:$G,"PW3RS018_170120b",'Jan 22'!$H:$H,"FGRC0844ST")+COUNTIFS('Jan 22'!$G:$G,"v4.3-1.0",'Jan 22'!$H:$H,"FGRC0844ST")+COUNTIFS('Jan 22'!$G:$G,"v4.3-1.0",'Jan 22'!$H:$H,"FGRC0844U100")</f>
        <v>2</v>
      </c>
      <c r="AL16" s="36">
        <f>COUNTIFS('Jan 29'!$G:$G,"PW3RS016_160831a",'Jan 29'!$H:$H,"FGRC0844ST")+COUNTIFS('Jan 29'!$G:$G,"PW3RS013",'Jan 29'!$H:$H,"FGRC0844ST")+COUNTIFS('Jan 29'!$G:$G,"PW3RS010",'Jan 29'!$H:$H,"FGRC0844ST")+COUNTIFS('Jan 29'!$G:$G,"PW3RS017_161005a",'Jan 29'!$H:$H,"FGRC0844ST")+COUNTIFS('Jan 29'!$G:$G,"PW3RS014_160719b",'Jan 29'!$H:$H,"FGRC0844ST")+COUNTIFS('Jan 29'!$G:$G,"PW3RS018_170120b",'Jan 29'!$H:$H,"FGRC0844ST")+COUNTIFS('Jan 29'!$G:$G,"v4.3-1.0",'Jan 29'!$H:$H,"FGRC0844ST")+COUNTIFS('Jan 29'!$G:$G,"v4.3-1.0",'Jan 29'!$H:$H,"FGRC0844U100")</f>
        <v>0</v>
      </c>
      <c r="AM16" s="36">
        <f>COUNTIFS('Feb 5'!$G:$G,"PW3RS016_160831a",'Feb 5'!$H:$H,"FGRC0844ST")+COUNTIFS('Feb 5'!$G:$G,"PW3RS013",'Feb 5'!$H:$H,"FGRC0844ST")+COUNTIFS('Feb 5'!$G:$G,"PW3RS010",'Feb 5'!$H:$H,"FGRC0844ST")+COUNTIFS('Feb 5'!$G:$G,"PW3RS017_161005a",'Feb 5'!$H:$H,"FGRC0844ST")+COUNTIFS('Feb 5'!$G:$G,"PW3RS014_160719b",'Feb 5'!$H:$H,"FGRC0844ST")+COUNTIFS('Feb 5'!$G:$G,"PW3RS018_170120b",'Feb 5'!$H:$H,"FGRC0844ST")+COUNTIFS('Feb 5'!$G:$G,"v4.3-1.0",'Feb 5'!$H:$H,"FGRC0844ST")+COUNTIFS('Feb 5'!$G:$G,"v4.3-1.0",'Feb 5'!$H:$H,"FGRC0844U100")</f>
        <v>0</v>
      </c>
      <c r="AN16" s="36">
        <f>COUNTIFS('Feb 12'!$G:$G,"PW3RS016_160831a",'Feb 12'!$H:$H,"FGRC0844ST")+COUNTIFS('Feb 12'!$G:$G,"PW3RS013",'Feb 12'!$H:$H,"FGRC0844ST")+COUNTIFS('Feb 12'!$G:$G,"PW3RS010",'Feb 12'!$H:$H,"FGRC0844ST")+COUNTIFS('Feb 12'!$G:$G,"PW3RS017_161005a",'Feb 12'!$H:$H,"FGRC0844ST")+COUNTIFS('Feb 12'!$G:$G,"PW3RS014_160719b",'Feb 12'!$H:$H,"FGRC0844ST")+COUNTIFS('Feb 12'!$G:$G,"PW3RS018_170120b",'Feb 12'!$H:$H,"FGRC0844ST")+COUNTIFS('Feb 12'!$G:$G,"v4.3-1.0",'Feb 12'!$H:$H,"FGRC0844ST")+COUNTIFS('Feb 12'!$G:$G,"v4.3-1.0",'Feb 12'!$H:$H,"FGRC0844U100")</f>
        <v>0</v>
      </c>
      <c r="AO16" s="36">
        <f>COUNTIFS('Feb 12'!$G:$G,"PW3RS016_160831a",'Feb 12'!$H:$H,"FGRC0844ST")+COUNTIFS('Feb 12'!$G:$G,"PW3RS013",'Feb 12'!$H:$H,"FGRC0844ST")+COUNTIFS('Feb 12'!$G:$G,"PW3RS010",'Feb 12'!$H:$H,"FGRC0844ST")+COUNTIFS('Feb 12'!$G:$G,"PW3RS017_161005a",'Feb 12'!$H:$H,"FGRC0844ST")+COUNTIFS('Feb 12'!$G:$G,"PW3RS014_160719b",'Feb 12'!$H:$H,"FGRC0844ST")+COUNTIFS('Feb 12'!$G:$G,"PW3RS018_170120b",'Feb 12'!$H:$H,"FGRC0844ST")+COUNTIFS('Feb 12'!$G:$G,"v4.3-1.0",'Feb 12'!$H:$H,"FGRC0844ST")+COUNTIFS('Feb 12'!$G:$G,"v4.3-1.0",'Feb 12'!$H:$H,"FGRC0844U100")</f>
        <v>0</v>
      </c>
      <c r="AP16" s="36">
        <f>COUNTIFS('Feb 26'!$G:$G,"PW3RS016_160831a",'Feb 26'!$H:$H,"FGRC0844ST")+COUNTIFS('Feb 26'!$G:$G,"PW3RS013",'Feb 26'!$H:$H,"FGRC0844ST")+COUNTIFS('Feb 26'!$G:$G,"PW3RS010",'Feb 26'!$H:$H,"FGRC0844ST")+COUNTIFS('Feb 26'!$G:$G,"PW3RS017_161005a",'Feb 26'!$H:$H,"FGRC0844ST")+COUNTIFS('Feb 26'!$G:$G,"PW3RS014_160719b",'Feb 26'!$H:$H,"FGRC0844ST")+COUNTIFS('Feb 26'!$G:$G,"PW3RS018_170120b",'Feb 26'!$H:$H,"FGRC0844ST")+COUNTIFS('Feb 26'!$G:$G,"v4.3-1.0",'Feb 26'!$H:$H,"FGRC0844ST")+COUNTIFS('Feb 26'!$G:$G,"v4.3-1.0",'Feb 26'!$H:$H,"FGRC0844U100")</f>
        <v>1</v>
      </c>
      <c r="AQ16" s="36">
        <f>COUNTIFS('Mar 5'!$G:$G,"PW3RS016_160831a",'Mar 5'!$H:$H,"FGRC0844ST")+COUNTIFS('Mar 5'!$G:$G,"PW3RS013",'Mar 5'!$H:$H,"FGRC0844ST")+COUNTIFS('Mar 5'!$G:$G,"PW3RS010",'Mar 5'!$H:$H,"FGRC0844ST")+COUNTIFS('Mar 5'!$G:$G,"PW3RS017_161005a",'Mar 5'!$H:$H,"FGRC0844ST")+COUNTIFS('Mar 5'!$G:$G,"PW3RS014_160719b",'Mar 5'!$H:$H,"FGRC0844ST")+COUNTIFS('Mar 5'!$G:$G,"PW3RS018_170120b",'Mar 5'!$H:$H,"FGRC0844ST")+COUNTIFS('Mar 5'!$G:$G,"v4.3-1.0",'Mar 5'!$H:$H,"FGRC0844ST")+COUNTIFS('Mar 5'!$G:$G,"v4.3-1.0",'Mar 5'!$H:$H,"FGRC0844U100")</f>
        <v>1</v>
      </c>
      <c r="AR16" s="36">
        <f>COUNTIFS('Mar 12'!$G:$G,"PW3RS016_160831a",'Mar 12'!$H:$H,"FGRC0844ST")+COUNTIFS('Mar 12'!$G:$G,"PW3RS013",'Mar 12'!$H:$H,"FGRC0844ST")+COUNTIFS('Mar 12'!$G:$G,"PW3RS010",'Mar 12'!$H:$H,"FGRC0844ST")+COUNTIFS('Mar 12'!$G:$G,"PW3RS017_161005a",'Mar 12'!$H:$H,"FGRC0844ST")+COUNTIFS('Mar 12'!$G:$G,"PW3RS014_160719b",'Mar 12'!$H:$H,"FGRC0844ST")+COUNTIFS('Mar 12'!$G:$G,"PW3RS018_170120b",'Mar 12'!$H:$H,"FGRC0844ST")+COUNTIFS('Mar 12'!$G:$G,"v4.3-1.0",'Mar 12'!$H:$H,"FGRC0844ST")+COUNTIFS('Mar 12'!$G:$G,"v4.3-1.0",'Mar 12'!$H:$H,"FGRC0844U100")</f>
        <v>0</v>
      </c>
      <c r="AS16" s="36">
        <f>COUNTIFS('Mar 19'!$G:$G,"PW3RS016_160831a",'Mar 19'!$H:$H,"FGRC0844ST")+COUNTIFS('Mar 19'!$G:$G,"PW3RS013",'Mar 19'!$H:$H,"FGRC0844ST")+COUNTIFS('Mar 19'!$G:$G,"PW3RS010",'Mar 19'!$H:$H,"FGRC0844ST")+COUNTIFS('Mar 19'!$G:$G,"PW3RS017_161005a",'Mar 19'!$H:$H,"FGRC0844ST")+COUNTIFS('Mar 19'!$G:$G,"PW3RS014_160719b",'Mar 19'!$H:$H,"FGRC0844ST")+COUNTIFS('Mar 19'!$G:$G,"PW3RS018_170120b",'Mar 19'!$H:$H,"FGRC0844ST")+COUNTIFS('Mar 19'!$G:$G,"v4.3-1.0",'Mar 19'!$H:$H,"FGRC0844ST")+COUNTIFS('Mar 19'!$G:$G,"v4.3-1.0",'Mar 19'!$H:$H,"FGRC0844U100")</f>
        <v>1</v>
      </c>
      <c r="AT16" s="36">
        <f>COUNTIFS('Mar 26'!$G:$G,"PW3RS016_160831a",'Mar 26'!$H:$H,"FGRC0844ST")+COUNTIFS('Mar 26'!$G:$G,"PW3RS013",'Mar 26'!$H:$H,"FGRC0844ST")+COUNTIFS('Mar 26'!$G:$G,"PW3RS010",'Mar 26'!$H:$H,"FGRC0844ST")+COUNTIFS('Mar 26'!$G:$G,"PW3RS017_161005a",'Mar 26'!$H:$H,"FGRC0844ST")+COUNTIFS('Mar 26'!$G:$G,"PW3RS014_160719b",'Mar 26'!$H:$H,"FGRC0844ST")+COUNTIFS('Mar 26'!$G:$G,"PW3RS018_170120b",'Mar 26'!$H:$H,"FGRC0844ST")+COUNTIFS('Mar 26'!$G:$G,"v4.3-1.0",'Mar 26'!$H:$H,"FGRC0844ST")+COUNTIFS('Mar 26'!$G:$G,"v4.3-1.0",'Mar 26'!$H:$H,"FGRC0844U100")</f>
        <v>1</v>
      </c>
      <c r="AU16" s="36">
        <f>(COUNTIFS('Apr 2'!$G:$G,"v*",'Apr 2'!$H:$H,"FGRC*")+COUNTIFS('Apr 2'!$G:$G,"PW3RS*"))-AU15</f>
        <v>3</v>
      </c>
      <c r="AV16" s="36">
        <f>(COUNTIFS('Apr 9'!$G:$G,"v*",'Apr 9'!$H:$H,"FGRC*")+COUNTIFS('Apr 9'!$G:$G,"PW3RS*"))-AV15</f>
        <v>2</v>
      </c>
      <c r="AW16" s="36">
        <f>(COUNTIFS('Apr 16'!$G:$G,"v*",'Apr 16'!$H:$H,"FGRC*")+COUNTIFS('Apr 16'!$G:$G,"PW3RS*"))-AW15</f>
        <v>3</v>
      </c>
      <c r="AX16" s="36">
        <f>(COUNTIFS('Apr 23'!$G:$G,"v*",'Apr 23'!$H:$H,"FGRC*")+COUNTIFS('Apr 23'!$G:$G,"PW3RS*"))-AX15</f>
        <v>3</v>
      </c>
      <c r="AY16" s="36">
        <f>(COUNTIFS('May 2'!$G:$G,"v*",'May 2'!$H:$H,"FGRC*")+COUNTIFS('May 2'!$G:$G,"PW3RS*"))-AY15</f>
        <v>2</v>
      </c>
      <c r="AZ16" s="36">
        <f>(COUNTIFS('May 9'!$G:$G,"v*",'May 9'!$H:$H,"FGRC*")+COUNTIFS('May 9'!$G:$G,"PW3RS*"))-AZ15</f>
        <v>2</v>
      </c>
      <c r="BA16" s="36">
        <f>(COUNTIFS('May 14'!$G:$G,"v*",'May 14'!$H:$H,"FGRC*")+COUNTIFS('May 14'!$G:$G,"PW3RS*"))-BA15</f>
        <v>3</v>
      </c>
      <c r="BB16" s="36">
        <f>(COUNTIFS('May 21'!$G:$G,"v*",'May 21'!$H:$H,"FGRC*")+COUNTIFS('May 21'!$G:$G,"PW3RS*"))-BB15</f>
        <v>3</v>
      </c>
      <c r="BC16" s="36">
        <f>(COUNTIFS('May 28'!$G:$G,"v*",'May 28'!$H:$H,"FGRC*")+COUNTIFS('May 28'!$G:$G,"PW3RS*"))-BC15</f>
        <v>1</v>
      </c>
      <c r="BD16" s="36">
        <f>(COUNTIFS('Jun 4'!$G:$G,"v*",'Jun 4'!$H:$H,"FGRC*")+COUNTIFS('Jun 4'!$G:$G,"PW3RS*"))-BD15</f>
        <v>1</v>
      </c>
      <c r="BE16" s="36">
        <f>(COUNTIFS('Jun 11'!$G:$G,"v*",'Jun 11'!$H:$H,"FGRC*")+COUNTIFS('Jun 11'!$G:$G,"PW3RS*",'Jun 11'!$H:$H,"FFRE*"))-BE15</f>
        <v>0</v>
      </c>
      <c r="BF16" s="36">
        <f>(COUNTIFS('Jun 18'!$G:$G,"v*",'Jun 18'!$H:$H,"FGRC*")+COUNTIFS('Jun 18'!$G:$G,"PW3RS*",'Jun 18'!$H:$H,"FFRE*"))-BF15</f>
        <v>2</v>
      </c>
      <c r="BG16" s="36">
        <f>(COUNTIFS('Jun 25'!$G:$G,"v*",'Jun 25'!$H:$H,"FGRC*")+COUNTIFS('Jun 25'!$G:$G,"PW3RS*",'Jun 25'!$H:$H,"FFRE*"))-BG15</f>
        <v>2</v>
      </c>
      <c r="BH16" s="36">
        <f>(COUNTIFS('Jul 2'!$G:$G,"v*",'Jul 2'!$H:$H,"FGRC*")+COUNTIFS('Jul 2'!$G:$G,"PW3RS*",'Jul 2'!$H:$H,"FFRE*"))-BH15</f>
        <v>2</v>
      </c>
      <c r="BI16" s="36">
        <f>(COUNTIFS('Jul 9'!$G:$G,"v*",'Jul 9'!$H:$H,"FGRC*")+COUNTIFS('Jul 9'!$G:$G,"PW3RS*",'Jul 9'!$H:$H,"FFRE*"))-BI15</f>
        <v>2</v>
      </c>
      <c r="BJ16" s="36">
        <f>(COUNTIFS('Jul 16'!$G:$G,"v*",'Jul 16'!$H:$H,"FGRC*")+COUNTIFS('Jul 16'!$G:$G,"PW3RS*",'Jul 16'!$H:$H,"FFRE*"))- (COUNTIFS('Jul 16'!$G:$G, "v4.6-4-2",'Jul 16'!$H:$H,"FGRC*")+COUNTIFS('Jul 16'!$G:$G, "v4.6-4-2",'Jul 16'!$H:$H,"FFRE*"))</f>
        <v>1</v>
      </c>
      <c r="BK16" s="36">
        <f>(COUNTIFS('Jul 23'!$G:$G,"v*",'Jul 23'!$H:$H,"FGRC*")+COUNTIFS('Jul 23'!$G:$G,"PW3RS*",'Jul 23'!$H:$H,"FFRE*"))-BK15</f>
        <v>1</v>
      </c>
      <c r="BL16" s="36">
        <f>(COUNTIFS('Jul 30'!$G:$G,"v*",'Jul 30'!$H:$H,"FGRC*")+COUNTIFS('Jul 30'!$G:$G,"PW3RS*",'Jul 30'!$H:$H,"FFRE*"))-BL15</f>
        <v>1</v>
      </c>
      <c r="BM16" s="36">
        <f>(COUNTIFS('Aug 07'!$G:$G,"v*",'Aug 07'!$H:$H,"FGRC*")+COUNTIFS('Aug 07'!$G:$G,"PW3RS*",'Aug 07'!$H:$H,"FFRE*"))-BM15</f>
        <v>0</v>
      </c>
      <c r="BN16" s="36">
        <f>(COUNTIFS('Aug 13'!$G:$G,"v*",'Aug 13'!$H:$H,"FGRC*")+COUNTIFS('Aug 13'!$G:$G,"PW3RS*",'Aug 13'!$H:$H,"FFRE*"))-BN15</f>
        <v>0</v>
      </c>
      <c r="BO16" s="36">
        <f>(COUNTIFS('Aug 20'!$G:$G,"v*",'Aug 20'!$H:$H,"FGRC*")+COUNTIFS('Aug 20'!$G:$G,"PW3RS*",'Aug 20'!$H:$H,"FFRE*"))-BO15</f>
        <v>0</v>
      </c>
      <c r="BP16" s="36">
        <f>(COUNTIFS('Aug 27'!$G:$G,"v*",'Aug 27'!$H:$H,"FGRC*")+COUNTIFS('Aug 27'!$G:$G,"PW3RS*",'Aug 27'!$H:$H,"FFRE*"))-BP15</f>
        <v>0</v>
      </c>
      <c r="BQ16" s="36">
        <f>(COUNTIFS('Sep 05'!$G:$G,"v*",'Sep 05'!$H:$H,"FGRC*")+COUNTIFS('Sep 05'!$G:$G,"PW3RS*",'Sep 05'!$H:$H,"FFRE*"))-BQ15</f>
        <v>0</v>
      </c>
      <c r="BR16" s="36">
        <f>(COUNTIFS('Sep 10'!$G:$G,"v*",'Sep 10'!$H:$H,"FGRC*")+COUNTIFS('Sep 10'!$G:$G,"PW3RS*",'Sep 10'!$H:$H,"FFRE*"))-BR15</f>
        <v>0</v>
      </c>
      <c r="BS16" s="36">
        <f>(COUNTIFS('Sep 17'!$G:$G,"v*",'Sep 17'!$H:$H,"FGRC*")+COUNTIFS('Sep 17'!$G:$G,"PW3RS*",'Sep 17'!$H:$H,"FFRE*"))-BS15</f>
        <v>0</v>
      </c>
      <c r="BT16" s="36">
        <f>(COUNTIFS('Sep 24'!$G:$G,"v*",'Sep 24'!$H:$H,"FGRC*")+COUNTIFS('Sep 24'!$G:$G,"PW3RS*",'Sep 24'!$H:$H,"FFRE*"))-BT15</f>
        <v>0</v>
      </c>
      <c r="BU16" s="36">
        <f>(COUNTIFS('Oct 03'!$G:$G,"v*",'Oct 03'!$H:$H,"FGRC*")+COUNTIFS('Oct 03'!$G:$G,"PW3RS*",'Oct 03'!$H:$H,"FFRE*"))-BU15</f>
        <v>0</v>
      </c>
      <c r="BV16">
        <f>(COUNTIFS('Oct 08'!$G:$G,"v*",'Oct 08'!$H:$H,"FGRC*")+COUNTIFS('Oct 08'!$G:$G,"PW3RS*",'Oct 08'!$H:$H,"FFRE*"))-BV15</f>
      </c>
    </row>
    <row ht="15.75" r="17" spans="1:73" thickBot="1" x14ac:dyDescent="0.3">
      <c r="I17" s="33" t="s">
        <v>506</v>
      </c>
      <c r="J17" s="36">
        <f>COUNTIFS('July 17'!$G:$G,"PW1RS324",'July 17'!$H:$H,"FGRC0844S1")+COUNTIFS('July 17'!$G:$G,"PW1RS324",'July 17'!$H:$H,"FFRE0833Q1")</f>
        <v>2</v>
      </c>
      <c r="K17" s="36">
        <f>COUNTIFS('July 24'!$G:$G,"PW1RS324",'July 24'!$H:$H,"FGRC0844S1")+COUNTIFS('July 24'!$G:$G,"PW1RS324",'July 24'!$H:$H,"FFRE0833Q1")</f>
        <v>2</v>
      </c>
      <c r="L17" s="36">
        <f>COUNTIFS('July 31'!$G:$G,"PW1RS324",'July 31'!$H:$H,"FGRC0844S1")+COUNTIFS('July 31'!$G:$G,"PW1RS324",'July 31'!$H:$H,"FFRE0833Q1")</f>
        <v>2</v>
      </c>
      <c r="M17" s="36">
        <f>COUNTIFS('Aug 7'!$G:$G,"PW1RS324",'Aug 7'!$H:$H,"FGRC0844S1")+COUNTIFS('Aug 7'!$G:$G,"PW1RS324",'Aug 7'!$H:$H,"FFRE0833Q1")</f>
        <v>3</v>
      </c>
      <c r="N17" s="36">
        <f>COUNTIFS('Aug 14'!$G:$G,"PW1RS324",'Aug 14'!$H:$H,"FGRC0844S1")+COUNTIFS('Aug 14'!$G:$G,"PW1RS324",'Aug 14'!$H:$H,"FFRE0833Q1")</f>
        <v>3</v>
      </c>
      <c r="O17" s="36">
        <f>COUNTIFS('Aug 21'!$G:$G,"PW1RS324",'Aug 21'!$H:$H,"FGRC0844S1")+COUNTIFS('Aug 21'!$G:$G,"PW1RS324",'Aug 21'!$H:$H,"FFRE0833Q1")</f>
        <v>3</v>
      </c>
      <c r="P17" s="36">
        <f>COUNTIFS('Aug 28'!$G:$G,"PW1RS324",'Aug 28'!$H:$H,"FGRC0844S1")+COUNTIFS('Aug 28'!$G:$G,"PW1RS324",'Aug 28'!$H:$H,"FFRE0833Q1")</f>
        <v>2</v>
      </c>
      <c r="Q17" s="36">
        <f>COUNTIFS('Sep 4'!$G:$G,"PW1RS324",'Sep 4'!$H:$H,"FGRC0844S1")+COUNTIFS('Sep 4'!$G:$G,"PW1RS324",'Sep 4'!$H:$H,"FFRE0833Q1")</f>
        <v>2</v>
      </c>
      <c r="R17" s="36">
        <f>COUNTIFS('Sep 11'!$G:$G,"PW1RS326")</f>
        <v>3</v>
      </c>
      <c r="S17" s="36">
        <f>COUNTIFS('Sep 18'!$G:$G,"PW1RS326")</f>
        <v>3</v>
      </c>
      <c r="T17" s="36">
        <f>COUNTIFS('Sep 25'!$G:$G,"PW1RS326")</f>
        <v>4</v>
      </c>
      <c r="U17" s="84">
        <f>COUNTIFS('Oct 2'!$G:$G,"PW1RS326")</f>
        <v>4</v>
      </c>
      <c r="V17" s="36">
        <f>COUNTIFS('Oct 9'!$G:$G,"PW1RS326")</f>
        <v>4</v>
      </c>
      <c r="W17" s="36">
        <f>COUNTIFS('Oct 16'!$G:$G,"PW1RS326")</f>
        <v>4</v>
      </c>
      <c r="X17" s="36">
        <f>COUNTIFS('Oct 23'!$G:$G,"PW1RS326")</f>
        <v>3</v>
      </c>
      <c r="Y17" s="36">
        <f>COUNTIFS('Oct 30'!$G:$G,"PW1RS326")</f>
        <v>3</v>
      </c>
      <c r="Z17" s="36">
        <f>COUNTIFS('Nov 6'!$G:$G,"PW1RS326")</f>
        <v>3</v>
      </c>
      <c r="AA17" s="36">
        <f>COUNTIFS('Nov 13'!$G:$G,"PW1RS326")</f>
        <v>2</v>
      </c>
      <c r="AB17" s="36">
        <f>COUNTIFS('Nov 20'!$G:$G,"PW1RS326")</f>
        <v>3</v>
      </c>
      <c r="AC17" s="36">
        <f>COUNTIFS('Nov 27'!$G:$G,"PW1RS326")</f>
        <v>2</v>
      </c>
      <c r="AD17" s="36">
        <f>COUNTIFS('Dec 4'!$G:$G,"PW1RS326")</f>
        <v>3</v>
      </c>
      <c r="AE17" s="36">
        <f>COUNTIFS('Dec 11'!$G:$G,"PW1RS326")</f>
        <v>2</v>
      </c>
      <c r="AF17" s="36">
        <f>COUNTIFS('Dec 18'!$G:$G,"PW1RS326")</f>
        <v>2</v>
      </c>
      <c r="AG17" s="36">
        <f>COUNTIFS('Dec 25'!$G:$G,"PW1RS326")</f>
        <v>3</v>
      </c>
      <c r="AH17" s="36">
        <f>COUNTIFS('Jan 1'!$G:$G,"PW1RS326")</f>
        <v>3</v>
      </c>
      <c r="AI17" s="36">
        <f>COUNTIFS('Jan 8'!$G:$G,"PW1RS326")</f>
        <v>2</v>
      </c>
      <c r="AJ17" s="36">
        <f>COUNTIFS('Jan 15'!$G:$G,"PW1RS326")</f>
        <v>3</v>
      </c>
      <c r="AK17" s="36">
        <f>COUNTIFS('Jan 22'!$G:$G,"PW1RS326")</f>
        <v>2</v>
      </c>
      <c r="AL17" s="36">
        <f>COUNTIFS('Jan 29'!$G:$G,"PW1RS326")</f>
        <v>2</v>
      </c>
      <c r="AM17" s="36">
        <f>COUNTIFS('Feb 5'!$G:$G,"PW1RS326")</f>
        <v>2</v>
      </c>
      <c r="AN17" s="36">
        <f>COUNTIFS('Feb 12'!$G:$G,"PW1RS326")</f>
        <v>2</v>
      </c>
      <c r="AO17" s="36">
        <f>COUNTIFS('Feb 12'!$G:$G,"PW1RS326")</f>
        <v>2</v>
      </c>
      <c r="AP17" s="36">
        <f>COUNTIFS('Feb 26'!$G:$G,"PW1RS326")</f>
        <v>3</v>
      </c>
      <c r="AQ17" s="36">
        <f>COUNTIFS('Mar 5'!$G:$G,"PW1RS326")</f>
        <v>2</v>
      </c>
      <c r="AR17" s="36">
        <f>COUNTIFS('Mar 12'!$G:$G,"PW1RS326")</f>
        <v>2</v>
      </c>
      <c r="AS17" s="36">
        <f>COUNTIFS('Mar 19'!$G:$G,"PW1RS326")</f>
        <v>3</v>
      </c>
      <c r="AT17" s="36">
        <f>COUNTIFS('Mar 26'!$G:$G,"PW1RS326")</f>
        <v>2</v>
      </c>
      <c r="AU17" s="153">
        <f>COUNTIFS('Apr 2'!$G:$G,"PW1RS326")</f>
        <v>3</v>
      </c>
      <c r="AV17" s="153">
        <f>COUNTIFS('Apr 9'!$G:$G,"PW1RS326")</f>
        <v>3</v>
      </c>
      <c r="AW17" s="153">
        <f>COUNTIFS('Apr 16'!$G:$G,"PW1RS326")</f>
        <v>3</v>
      </c>
      <c r="AX17" s="153">
        <f>COUNTIFS('Apr 23'!$G:$G,"PW1RS326")</f>
        <v>3</v>
      </c>
      <c r="AY17" s="153">
        <f>COUNTIFS('May 2'!$G:$G,"PW1RS326")</f>
        <v>3</v>
      </c>
      <c r="AZ17" s="153">
        <f>COUNTIFS('May 9'!$G:$G,"PW1RS326")</f>
        <v>3</v>
      </c>
      <c r="BA17" s="153">
        <f>COUNTIFS('May 14'!$G:$G,"PW1RS326")</f>
        <v>3</v>
      </c>
      <c r="BB17" s="153">
        <f>COUNTIFS('May 21'!$G:$G,"PW1RS326")</f>
        <v>3</v>
      </c>
      <c r="BC17" s="153">
        <f>COUNTIFS('May 28'!$G:$G,"PW1RS326")</f>
        <v>3</v>
      </c>
      <c r="BD17" s="153">
        <f>COUNTIFS('Jun 4'!$G:$G,"PW1RS326")</f>
        <v>3</v>
      </c>
      <c r="BE17" s="153">
        <f>COUNTIFS('Jun 11'!$G:$G,"PW1RS326",'Jun 11'!$H:$H,"FGRC*")+COUNTIFS('Jun 11'!$G:$G,"PW1RS326",'Jun 11'!$H:$H,"FFRE*")</f>
        <v>3</v>
      </c>
      <c r="BF17" s="153">
        <f>COUNTIFS('Jun 18'!$G:$G,"PW1RS326",'Jun 18'!$H:$H,"FGRC*")+COUNTIFS('Jun 18'!$G:$G,"PW1RS326",'Jun 18'!$H:$H,"FFRE*")</f>
        <v>3</v>
      </c>
      <c r="BG17" s="153">
        <f>COUNTIFS('Jun 25'!$G:$G,"PW1RS326",'Jun 25'!$H:$H,"FGRC*")+COUNTIFS('Jun 25'!$G:$G,"PW1RS326",'Jun 25'!$H:$H,"FFRE*")</f>
        <v>3</v>
      </c>
      <c r="BH17" s="153">
        <f>COUNTIFS('Jul 2'!$G:$G,"PW1RS326",'Jul 2'!$H:$H,"FGRC*")+COUNTIFS('Jul 2'!$G:$G,"PW1RS326",'Jul 2'!$H:$H,"FFRE*")</f>
        <v>3</v>
      </c>
      <c r="BI17" s="153">
        <f>COUNTIFS('Jul 9'!$G:$G,"PW1RS326",'Jul 9'!$H:$H,"FGRC*")+COUNTIFS('Jul 9'!$G:$G,"PW1RS326",'Jul 9'!$H:$H,"FFRE*")</f>
        <v>3</v>
      </c>
      <c r="BJ17" s="153">
        <f>COUNTIFS('Jul 16'!$G:$G,"PW1RS326",'Jul 16'!$H:$H,"FGRC*")+COUNTIFS('Jul 16'!$G:$G,"PW1RS326",'Jul 16'!$H:$H,"FFRE*")</f>
        <v>3</v>
      </c>
      <c r="BK17" s="153">
        <f>COUNTIFS('Jul 23'!$G:$G,"PW1RS326",'Jul 23'!$H:$H,"FGRC*")+COUNTIFS('Jul 23'!$G:$G,"PW1RS326",'Jul 23'!$H:$H,"FFRE*")</f>
        <v>0</v>
      </c>
      <c r="BL17" s="153">
        <f>COUNTIFS('Jul 30'!$G:$G,"PW1RS326",'Jul 30'!$H:$H,"FGRC*")+COUNTIFS('Jul 30'!$G:$G,"PW1RS326",'Jul 30'!$H:$H,"FFRE*")</f>
        <v>0</v>
      </c>
      <c r="BM17" s="153">
        <f>COUNTIFS('Aug 07'!$G:$G,"PW1RS326",'Aug 07'!$H:$H,"FGRC*")+COUNTIFS('Aug 07'!$G:$G,"PW1RS326",'Aug 07'!$H:$H,"FFRE*")</f>
        <v>1</v>
      </c>
      <c r="BN17" s="153">
        <f>COUNTIFS('Aug 13'!$G:$G,"PW1RS326",'Aug 13'!$H:$H,"FGRC*")+COUNTIFS('Aug 13'!$G:$G,"PW1RS326",'Aug 13'!$H:$H,"FFRE*")</f>
        <v>3</v>
      </c>
      <c r="BO17" s="153">
        <f>COUNTIFS('Aug 20'!$G:$G,"PW1RS326",'Aug 20'!$H:$H,"FGRC*")+COUNTIFS('Aug 20'!$G:$G,"PW1RS326",'Aug 20'!$H:$H,"FFRE*")</f>
        <v>3</v>
      </c>
      <c r="BP17" s="153">
        <f>COUNTIFS('Aug 27'!$G:$G,"PW1RS326",'Aug 27'!$H:$H,"FGRC*")+COUNTIFS('Aug 27'!$G:$G,"PW1RS326",'Aug 27'!$H:$H,"FFRE*")</f>
        <v>3</v>
      </c>
      <c r="BQ17" s="153">
        <f>COUNTIFS('Sep 05'!$G:$G,"PW1RS326",'Sep 05'!$H:$H,"FGRC*")+COUNTIFS('Sep 05'!$G:$G,"PW1RS326",'Sep 05'!$H:$H,"FFRE*")</f>
        <v>3</v>
      </c>
      <c r="BR17" s="153">
        <f>COUNTIFS('Sep 10'!$G:$G,"PW1RS326",'Sep 10'!$H:$H,"FGRC*")+COUNTIFS('Sep 10'!$G:$G,"PW1RS326",'Sep 10'!$H:$H,"FFRE*")</f>
        <v>3</v>
      </c>
      <c r="BS17" s="153">
        <f>COUNTIFS('Sep 17'!$G:$G,"PW1RS326",'Sep 17'!$H:$H,"FGRC*")+COUNTIFS('Sep 17'!$G:$G,"PW1RS326",'Sep 17'!$H:$H,"FFRE*")</f>
        <v>3</v>
      </c>
      <c r="BT17" s="153">
        <f>COUNTIFS('Sep 24'!$G:$G,"PW1RS326",'Sep 24'!$H:$H,"FGRC*")+COUNTIFS('Sep 24'!$G:$G,"PW1RS326",'Sep 24'!$H:$H,"FFRE*")</f>
        <v>3</v>
      </c>
      <c r="BU17" s="153">
        <f>COUNTIFS('Oct 03'!$G:$G,"PW1RS326",'Oct 03'!$H:$H,"FGRC*")+COUNTIFS('Oct 03'!$G:$G,"PW1RS326",'Oct 03'!$H:$H,"FFRE*")</f>
        <v>3</v>
      </c>
      <c r="BV17">
        <f>COUNTIFS('Oct 08'!$G:$G,"PW1RS326",'Oct 08'!$H:$H,"FGRC*")+COUNTIFS('Oct 08'!$G:$G,"PW1RS326",'Oct 08'!$H:$H,"FFRE*")</f>
      </c>
    </row>
    <row customFormat="1" ht="15.75" r="18" s="78" spans="1:73" thickBot="1" x14ac:dyDescent="0.3">
      <c r="H18"/>
      <c r="I18" s="33" t="s">
        <v>507</v>
      </c>
      <c r="J18" s="36">
        <f>SUM(COUNTIF('July 17'!$G:$G,"PW1RS317")+COUNTIF('July 17'!$G:$G,"PW1RS319")+COUNTIF('July 17'!$G:$G,"PW1RS316")+COUNTIF('July 17'!$G:$G,"PW1RS317"))</f>
        <v>0</v>
      </c>
      <c r="K18" s="36">
        <f>SUM(COUNTIF('July 24'!$G:$G,"PW1RS317")+COUNTIF('July 24'!$G:$G,"PW1RS319")+COUNTIF('July 24'!$G:$G,"PW1RS316")+COUNTIF('July 24'!$G:$G,"PW1RS317"))</f>
        <v>0</v>
      </c>
      <c r="L18" s="36">
        <f>SUM(COUNTIF('July 31'!$G:$G,"PW1RS317")+COUNTIF('July 31'!$G:$G,"PW1RS319")+COUNTIF('July 31'!$G:$G,"PW1RS316")+COUNTIF('July 31'!$G:$G,"PW1RS317"))</f>
        <v>0</v>
      </c>
      <c r="M18" s="36">
        <f>SUM(COUNTIF('Aug 7'!$G:$G,"PW1RS317")+COUNTIF('Aug 7'!$G:$G,"PW1RS319")+COUNTIF('Aug 7'!$G:$G,"PW1RS316")+COUNTIF('Aug 7'!$G:$G,"PW1RS317"))</f>
        <v>0</v>
      </c>
      <c r="N18" s="36">
        <f>SUM(COUNTIF('Aug 14'!$G:$G,"PW1RS317")+COUNTIF('Aug 14'!$G:$G,"PW1RS319")+COUNTIF('Aug 14'!$G:$G,"PW1RS316")+COUNTIF('Aug 14'!$G:$G,"PW1RS317"))</f>
        <v>0</v>
      </c>
      <c r="O18" s="36">
        <f>SUM(COUNTIF('Aug 21'!$G:$G,"PW1RS317")+COUNTIF('Aug 21'!$G:$G,"PW1RS319")+COUNTIF('Aug 21'!$G:$G,"PW1RS316")+COUNTIF('Aug 21'!$G:$G,"PW1RS317"))</f>
        <v>0</v>
      </c>
      <c r="P18" s="36">
        <f>SUM(COUNTIF('Aug 28'!$G:$G,"PW1RS317")+COUNTIF('Aug 28'!$G:$G,"PW1RS319")+COUNTIF('Aug 28'!$G:$G,"PW1RS316")+COUNTIF('Aug 28'!$G:$G,"PW1RS317"))</f>
        <v>0</v>
      </c>
      <c r="Q18" s="36">
        <f>SUM(COUNTIF('Sep 4'!$G:$G,"PW1RS317")+COUNTIF('Sep 4'!$G:$G,"PW1RS319")+COUNTIF('Sep 4'!$G:$G,"PW1RS316"))</f>
        <v>1</v>
      </c>
      <c r="R18" s="36">
        <f>SUM(COUNTIF('Sep 11'!$G:$G,"PW1RS317")+COUNTIF('Sep 11'!$G:$G,"PW1RS319")+COUNTIF('Sep 11'!$G:$G,"PW1RS316"))+COUNTIFS('Sep 11'!$G:$G,"PW1RS324")</f>
        <v>1</v>
      </c>
      <c r="S18" s="36">
        <f>SUM(COUNTIF('Sep 18'!$G:$G,"PW1RS317")+COUNTIF('Sep 18'!$G:$G,"PW1RS319")+COUNTIF('Sep 18'!$G:$G,"PW1RS316"))+COUNTIFS('Sep 18'!$G:$G,"PW1RS324")</f>
        <v>0</v>
      </c>
      <c r="T18" s="36">
        <f>SUM(COUNTIF('Sep 25'!$G:$G,"PW1RS317")+COUNTIF('Sep 25'!$G:$G,"PW1RS319")+COUNTIF('Sep 25'!$G:$G,"PW1RS316"))+COUNTIFS('Sep 25'!$G:$G,"PW1RS324")</f>
        <v>0</v>
      </c>
      <c r="U18" s="84">
        <f>SUM(COUNTIF('Oct 2'!$G:$G,"PW1RS317")+COUNTIF('Oct 2'!$G:$G,"PW1RS319")+COUNTIF('Oct 2'!$G:$G,"PW1RS316"))+COUNTIFS('Oct 2'!$G:$G,"PW1RS324")</f>
        <v>0</v>
      </c>
      <c r="V18" s="36">
        <f>SUM(COUNTIF('Oct 9'!$G:$G,"PW1RS317")+COUNTIF('Oct 9'!$G:$G,"PW1RS319")+COUNTIF('Oct 9'!$G:$G,"PW1RS316"))+COUNTIFS('Oct 9'!$G:$G,"PW1RS324")</f>
        <v>0</v>
      </c>
      <c r="W18" s="36">
        <f>SUM(COUNTIF('Oct 16'!$G:$G,"PW1RS317")+COUNTIF('Oct 16'!$G:$G,"PW1RS319")+COUNTIF('Oct 16'!$G:$G,"PW1RS316"))+COUNTIFS('Oct 16'!$G:$G,"PW1RS324")</f>
        <v>0</v>
      </c>
      <c r="X18" s="36">
        <f>SUM(COUNTIF('Oct 23'!$G:$G,"PW1RS317")+COUNTIF('Oct 23'!$G:$G,"PW1RS319")+COUNTIF('Oct 23'!$G:$G,"PW1RS316"))+COUNTIFS('Oct 23'!$G:$G,"PW1RS324")</f>
        <v>0</v>
      </c>
      <c r="Y18" s="36">
        <f>SUM(COUNTIF('Oct 30'!$G:$G,"PW1RS317")+COUNTIF('Oct 30'!$G:$G,"PW1RS319")+COUNTIF('Oct 30'!$G:$G,"PW1RS316"))+COUNTIFS('Oct 30'!$G:$G,"PW1RS324")</f>
        <v>0</v>
      </c>
      <c r="Z18" s="36">
        <f>SUM(COUNTIF('Nov 6'!$G:$G,"PW1RS317")+COUNTIF('Nov 6'!$G:$G,"PW1RS319")+COUNTIF('Nov 6'!$G:$G,"PW1RS316"))+COUNTIFS('Nov 6'!$G:$G,"PW1RS324")</f>
        <v>1</v>
      </c>
      <c r="AA18" s="36">
        <f>SUM(COUNTIF('Nov 13'!$G:$G,"PW1RS317")+COUNTIF('Nov 13'!$G:$G,"PW1RS319")+COUNTIF('Nov 13'!$G:$G,"PW1RS316"))+COUNTIFS('Nov 13'!$G:$G,"PW1RS324")</f>
        <v>1</v>
      </c>
      <c r="AB18" s="36">
        <f>SUM(COUNTIF('Nov 20'!$G:$G,"PW1RS317")+COUNTIF('Nov 20'!$G:$G,"PW1RS319")+COUNTIF('Nov 20'!$G:$G,"PW1RS316"))+COUNTIFS('Nov 20'!$G:$G,"PW1RS324")</f>
        <v>1</v>
      </c>
      <c r="AC18" s="36">
        <f>SUM(COUNTIF('Nov 27'!$G:$G,"PW1RS317")+COUNTIF('Nov 27'!$G:$G,"PW1RS319")+COUNTIF('Nov 27'!$G:$G,"PW1RS316"))+COUNTIFS('Nov 27'!$G:$G,"PW1RS324")</f>
        <v>1</v>
      </c>
      <c r="AD18" s="36">
        <f>SUM(COUNTIF('Dec 4'!$G:$G,"PW1RS317")+COUNTIF('Dec 4'!$G:$G,"PW1RS319")+COUNTIF('Dec 4'!$G:$G,"PW1RS316"))+COUNTIFS('Dec 4'!$G:$G,"PW1RS324")</f>
        <v>1</v>
      </c>
      <c r="AE18" s="36">
        <f>SUM(COUNTIF('Dec 11'!$G:$G,"PW1RS317")+COUNTIF('Dec 11'!$G:$G,"PW1RS319")+COUNTIF('Dec 11'!$G:$G,"PW1RS316"))+COUNTIFS('Dec 11'!$G:$G,"PW1RS324")</f>
        <v>1</v>
      </c>
      <c r="AF18" s="36">
        <f>SUM(COUNTIF('Dec 18'!$G:$G,"PW1RS317")+COUNTIF('Dec 18'!$G:$G,"PW1RS319")+COUNTIF('Dec 18'!$G:$G,"PW1RS316"))+COUNTIFS('Dec 18'!$G:$G,"PW1RS324")</f>
        <v>1</v>
      </c>
      <c r="AG18" s="36">
        <f>SUM(COUNTIF('Dec 25'!$G:$G,"PW1RS317")+COUNTIF('Dec 25'!$G:$G,"PW1RS319")+COUNTIF('Dec 25'!$G:$G,"PW1RS316"))+COUNTIFS('Dec 25'!$G:$G,"PW1RS324")</f>
        <v>1</v>
      </c>
      <c r="AH18" s="36">
        <f>SUM(COUNTIF('Jan 1'!$G:$G,"PW1RS317")+COUNTIF('Jan 1'!$G:$G,"PW1RS319")+COUNTIF('Jan 1'!$G:$G,"PW1RS316"))+COUNTIFS('Jan 1'!$G:$G,"PW1RS324")</f>
        <v>1</v>
      </c>
      <c r="AI18" s="36">
        <f>SUM(COUNTIF('Jan 8'!$G:$G,"PW1RS317")+COUNTIF('Jan 8'!$G:$G,"PW1RS319")+COUNTIF('Jan 8'!$G:$G,"PW1RS316"))+COUNTIFS('Jan 8'!$G:$G,"PW1RS324")</f>
        <v>0</v>
      </c>
      <c r="AJ18" s="36">
        <f>SUM(COUNTIF('Jan 15'!$G:$G,"PW1RS317")+COUNTIF('Jan 15'!$G:$G,"PW1RS319")+COUNTIF('Jan 15'!$G:$G,"PW1RS316"))+COUNTIFS('Jan 15'!$G:$G,"PW1RS324")</f>
        <v>0</v>
      </c>
      <c r="AK18" s="36">
        <f>SUM(COUNTIF('Jan 22'!$G:$G,"PW1RS317")+COUNTIF('Jan 22'!$G:$G,"PW1RS319")+COUNTIF('Jan 22'!$G:$G,"PW1RS316"))+COUNTIFS('Jan 22'!$G:$G,"PW1RS324")</f>
        <v>0</v>
      </c>
      <c r="AL18" s="36">
        <f>SUM(COUNTIF('Jan 29'!$G:$G,"PW1RS317")+COUNTIF('Jan 29'!$G:$G,"PW1RS319")+COUNTIF('Jan 29'!$G:$G,"PW1RS316"))+COUNTIFS('Jan 29'!$G:$G,"PW1RS324")</f>
        <v>0</v>
      </c>
      <c r="AM18" s="36">
        <f>SUM(COUNTIF('Feb 5'!$G:$G,"PW1RS317")+COUNTIF('Feb 5'!$G:$G,"PW1RS319")+COUNTIF('Feb 5'!$G:$G,"PW1RS316"))+COUNTIFS('Feb 5'!$G:$G,"PW1RS324")</f>
        <v>0</v>
      </c>
      <c r="AN18" s="36">
        <f>SUM(COUNTIF('Feb 12'!$G:$G,"PW1RS317")+COUNTIF('Feb 12'!$G:$G,"PW1RS319")+COUNTIF('Feb 12'!$G:$G,"PW1RS316"))+COUNTIFS('Feb 12'!$G:$G,"PW1RS324")</f>
        <v>0</v>
      </c>
      <c r="AO18" s="36">
        <f>SUM(COUNTIF('Feb 12'!$G:$G,"PW1RS317")+COUNTIF('Feb 12'!$G:$G,"PW1RS319")+COUNTIF('Feb 12'!$G:$G,"PW1RS316"))+COUNTIFS('Feb 12'!$G:$G,"PW1RS324")</f>
        <v>0</v>
      </c>
      <c r="AP18" s="36">
        <f>SUM(COUNTIF('Feb 26'!$G:$G,"PW1RS317")+COUNTIF('Feb 26'!$G:$G,"PW1RS319")+COUNTIF('Feb 26'!$G:$G,"PW1RS316"))+COUNTIFS('Feb 26'!$G:$G,"PW1RS324")</f>
        <v>0</v>
      </c>
      <c r="AQ18" s="36">
        <f>SUM(COUNTIF('Mar 5'!$G:$G,"PW1RS317")+COUNTIF('Mar 5'!$G:$G,"PW1RS319")+COUNTIF('Mar 5'!$G:$G,"PW1RS316"))+COUNTIFS('Mar 5'!$G:$G,"PW1RS324")</f>
        <v>0</v>
      </c>
      <c r="AR18" s="36">
        <f>SUM(COUNTIF('Mar 12'!$G:$G,"PW1RS317")+COUNTIF('Mar 12'!$G:$G,"PW1RS319")+COUNTIF('Mar 12'!$G:$G,"PW1RS316"))+COUNTIFS('Mar 12'!$G:$G,"PW1RS324")</f>
        <v>0</v>
      </c>
      <c r="AS18" s="36">
        <f>SUM(COUNTIF('Mar 19'!$G:$G,"PW1RS317")+COUNTIF('Mar 19'!$G:$G,"PW1RS319")+COUNTIF('Mar 19'!$G:$G,"PW1RS316"))+COUNTIFS('Mar 19'!$G:$G,"PW1RS324")</f>
        <v>0</v>
      </c>
      <c r="AT18" s="36">
        <f>SUM(COUNTIF('Mar 26'!$G:$G,"PW1RS317")+COUNTIF('Mar 26'!$G:$G,"PW1RS319")+COUNTIF('Mar 26'!$G:$G,"PW1RS316"))+COUNTIFS('Mar 26'!$G:$G,"PW1RS324")</f>
        <v>0</v>
      </c>
      <c r="AU18" s="155">
        <f>COUNTIFS('Apr 2'!$G:$G,"PW1RS*")-AU17</f>
        <v>0</v>
      </c>
      <c r="AV18" s="155">
        <f>COUNTIFS('Apr 9'!$G:$G,"PW1RS*")-AV17</f>
        <v>0</v>
      </c>
      <c r="AW18" s="155">
        <f>COUNTIFS('Apr 16'!$G:$G,"PW1RS*")-AW17</f>
        <v>0</v>
      </c>
      <c r="AX18" s="155">
        <f>COUNTIFS('Apr 23'!$G:$G,"PW1RS*")-AX17</f>
        <v>0</v>
      </c>
      <c r="AY18" s="155">
        <f>COUNTIFS('May 2'!$G:$G,"PW1RS*")-AY17</f>
        <v>0</v>
      </c>
      <c r="AZ18" s="155">
        <f>COUNTIFS('May 9'!$G:$G,"PW1RS*")-AZ17</f>
        <v>0</v>
      </c>
      <c r="BA18" s="155">
        <f>COUNTIFS('May 14'!$G:$G,"PW1RS*")-BA17</f>
        <v>0</v>
      </c>
      <c r="BB18" s="155">
        <f>COUNTIFS('May 21'!$G:$G,"PW1RS*")-BB17</f>
        <v>0</v>
      </c>
      <c r="BC18" s="155">
        <f>COUNTIFS('May 28'!$G:$G,"PW1RS*")-BC17</f>
        <v>0</v>
      </c>
      <c r="BD18" s="155">
        <f>COUNTIFS('Jun 4'!$G:$G,"PW1RS*")-BD17</f>
        <v>0</v>
      </c>
      <c r="BE18" s="155">
        <f>(COUNTIFS('Jun 11'!$G:$G,"PW1RS*",'Jun 11'!$H:$H,"FFRE*")+COUNTIFS('Jun 11'!$G:$G,"PW1RS*",'Jun 11'!$H:$H,"FGRC*"))-BE17</f>
        <v>0</v>
      </c>
      <c r="BF18" s="155">
        <f>(COUNTIFS('Jun 18'!$G:$G,"PW1RS*",'Jun 18'!$H:$H,"FFRE*")+COUNTIFS('Jun 18'!$G:$G,"PW1RS*",'Jun 18'!$H:$H,"FGRC*"))-BF17</f>
        <v>0</v>
      </c>
      <c r="BG18" s="155">
        <f>(COUNTIFS('Jun 25'!$G:$G,"PW1RS*",'Jun 25'!$H:$H,"FFRE*")+COUNTIFS('Jun 25'!$G:$G,"PW1RS*",'Jun 25'!$H:$H,"FGRC*"))-BG17</f>
        <v>0</v>
      </c>
      <c r="BH18" s="155">
        <f>(COUNTIFS('Jul 2'!$G:$G,"PW1RS*",'Jul 2'!$H:$H,"FFRE*")+COUNTIFS('Jul 2'!$G:$G,"PW1RS*",'Jul 2'!$H:$H,"FGRC*"))-BH17</f>
        <v>0</v>
      </c>
      <c r="BI18" s="155">
        <f>(COUNTIFS('Jul 9'!$G:$G,"PW1RS*",'Jul 9'!$H:$H,"FFRE*")+COUNTIFS('Jul 9'!$G:$G,"PW1RS*",'Jul 9'!$H:$H,"FGRC*"))-BI17</f>
        <v>0</v>
      </c>
      <c r="BJ18" s="155">
        <f>(COUNTIFS('Jul 16'!$G:$G,"PW1RS*",'Jul 16'!$H:$H,"FFRE*")+COUNTIFS('Jul 16'!$G:$G,"PW1RS*",'Jul 16'!$H:$H,"FGRC*"))- (COUNTIFS('Jul 16'!$G:$G,"PW1RS326",'Jul 16'!$H:$H,"FGRC*")+COUNTIFS('Jul 16'!$G:$G,"PW1RS326",'Jul 16'!$H:$H,"FFRE*"))</f>
        <v>0</v>
      </c>
      <c r="BK18" s="155">
        <f>(COUNTIFS('Jul 23'!$G:$G,"PW1RS*",'Jul 23'!$H:$H,"FFRE*")+COUNTIFS('Jul 23'!$G:$G,"PW1RS*",'Jul 23'!$H:$H,"FGRC*"))-BK17</f>
        <v>0</v>
      </c>
      <c r="BL18" s="155">
        <f>(COUNTIFS('Jul 30'!$G:$G,"PW1RS*",'Jul 30'!$H:$H,"FFRE*")+COUNTIFS('Jul 30'!$G:$G,"PW1RS*",'Jul 30'!$H:$H,"FGRC*"))-BL17</f>
        <v>0</v>
      </c>
      <c r="BM18" s="155">
        <f>(COUNTIFS('Aug 07'!$G:$G,"PW1RS*",'Aug 07'!$H:$H,"FFRE*")+COUNTIFS('Aug 07'!$G:$G,"PW1RS*",'Aug 07'!$H:$H,"FGRC*"))-BM17</f>
        <v>0</v>
      </c>
      <c r="BN18" s="155">
        <f>(COUNTIFS('Aug 13'!$G:$G,"PW1RS*",'Aug 13'!$H:$H,"FFRE*")+COUNTIFS('Aug 13'!$G:$G,"PW1RS*",'Aug 13'!$H:$H,"FGRC*"))-BN17</f>
        <v>0</v>
      </c>
      <c r="BO18" s="155">
        <f>(COUNTIFS('Aug 20'!$G:$G,"PW1RS*",'Aug 20'!$H:$H,"FFRE*")+COUNTIFS('Aug 20'!$G:$G,"PW1RS*",'Aug 20'!$H:$H,"FGRC*"))-BO17</f>
        <v>0</v>
      </c>
      <c r="BP18" s="155">
        <f>(COUNTIFS('Aug 27'!$G:$G,"PW1RS*",'Aug 27'!$H:$H,"FFRE*")+COUNTIFS('Aug 27'!$G:$G,"PW1RS*",'Aug 27'!$H:$H,"FGRC*"))-BP17</f>
        <v>0</v>
      </c>
      <c r="BQ18" s="155">
        <f>(COUNTIFS('Sep 05'!$G:$G,"PW1RS*",'Sep 05'!$H:$H,"FFRE*")+COUNTIFS('Sep 05'!$G:$G,"PW1RS*",'Sep 05'!$H:$H,"FGRC*"))-BQ17</f>
        <v>0</v>
      </c>
      <c r="BR18" s="155">
        <f>(COUNTIFS('Sep 10'!$G:$G,"PW1RS*",'Sep 10'!$H:$H,"FFRE*")+COUNTIFS('Sep 10'!$G:$G,"PW1RS*",'Sep 10'!$H:$H,"FGRC*"))-BR17</f>
        <v>0</v>
      </c>
      <c r="BS18" s="155">
        <f>(COUNTIFS('Sep 17'!$G:$G,"PW1RS*",'Sep 17'!$H:$H,"FFRE*")+COUNTIFS('Sep 17'!$G:$G,"PW1RS*",'Sep 17'!$H:$H,"FGRC*"))-BS17</f>
        <v>0</v>
      </c>
      <c r="BT18" s="155">
        <f>(COUNTIFS('Sep 24'!$G:$G,"PW1RS*",'Sep 24'!$H:$H,"FFRE*")+COUNTIFS('Sep 24'!$G:$G,"PW1RS*",'Sep 24'!$H:$H,"FGRC*"))-BT17</f>
        <v>0</v>
      </c>
      <c r="BU18" s="155">
        <f>(COUNTIFS('Oct 03'!$G:$G,"PW1RS*",'Oct 03'!$H:$H,"FFRE*")+COUNTIFS('Oct 03'!$G:$G,"PW1RS*",'Oct 03'!$H:$H,"FGRC*"))-BU17</f>
        <v>0</v>
      </c>
      <c r="BV18">
        <f>(COUNTIFS('Oct 08'!$G:$G,"PW1RS*",'Oct 08'!$H:$H,"FFRE*")+COUNTIFS('Oct 08'!$G:$G,"PW1RS*",'Oct 08'!$H:$H,"FGRC*"))-BV17</f>
      </c>
    </row>
    <row customFormat="1" ht="15.75" r="19" s="78" spans="1:73" thickBot="1" x14ac:dyDescent="0.3">
      <c r="H19"/>
      <c r="I19" s="34" t="s">
        <v>508</v>
      </c>
      <c r="J19" s="36">
        <f>COUNTIFS('July 17'!$G:$G,"PW3RS018_170120b",'July 17'!$H:$H,"FGPC1244T100")+COUNTIFS('July 17'!$G:$G,"PW3RS020",'July 17'!$H:$H,"FGPC1244T100")+COUNTIF('July 17'!$G:$G,"v4.3-1.0")</f>
        <v>13</v>
      </c>
      <c r="K19" s="36">
        <f>COUNTIFS('July 24'!$G:$G,"PW3RS018_170120b",'July 24'!$H:$H,"FGPC1244T100")+COUNTIFS('July 24'!$G:$G,"PW3RS020",'July 24'!$H:$H,"FGPC1244T100")+COUNTIF('July 24'!$G:$G,"v4.3-1.0")</f>
        <v>11</v>
      </c>
      <c r="L19" s="36">
        <f>COUNTIFS('July 31'!$G:$G,"PW3RS018_170120b",'July 31'!$H:$H,"FGPC1244T100")+COUNTIFS('July 31'!$G:$G,"PW3RS020",'July 31'!$H:$H,"FGPC1244T100")+COUNTIF('July 31'!$G:$G,"v4.3-1.0")</f>
        <v>11</v>
      </c>
      <c r="M19" s="36">
        <f>COUNTIFS('Aug 7'!$G:$G,"PW3RS018_170120b",'Aug 7'!$H:$H,"FGPC1244T100")+COUNTIFS('Aug 7'!$G:$G,"PW3RS020",'Aug 7'!$H:$H,"FGPC1244T100")+COUNTIF('Aug 7'!$G:$G,"v4.3-1.0")</f>
        <v>11</v>
      </c>
      <c r="N19" s="36">
        <f>COUNTIFS('Aug 14'!$G:$G,"PW3RS018_170120b",'Aug 14'!$H:$H,"FGPC1244T100")+COUNTIFS('Aug 14'!$G:$G,"PW3RS020",'Aug 14'!$H:$H,"FGPC1244T100")</f>
        <v>11</v>
      </c>
      <c r="O19" s="36">
        <f>COUNTIFS('Aug 21'!$G:$G,"PW3RS018_170120b",'Aug 21'!$H:$H,"FGPC1244T100")+COUNTIFS('Aug 21'!$G:$G,"PW3RS020",'Aug 21'!$H:$H,"FGPC1244T100")</f>
        <v>11</v>
      </c>
      <c r="P19" s="36">
        <f>COUNTIFS('Aug 28'!$G:$G,"PW3RS018_170120b",'Aug 28'!$H:$H,"FGPC1244T100")+COUNTIFS('Aug 28'!$G:$G,"PW3RS020",'Aug 28'!$H:$H,"FGPC1244T100")</f>
        <v>10</v>
      </c>
      <c r="Q19" s="36">
        <f>COUNTIFS('Sep 4'!$G:$G,"PW3RS018_170120b",'Sep 4'!$H:$H,"FGPC1244T100")+COUNTIFS('Sep 4'!$G:$G,"PW3RS020",'Sep 4'!$H:$H,"FGPC1244T100")</f>
        <v>10</v>
      </c>
      <c r="R19" s="36">
        <f>COUNTIFS('Sep 11'!$G:$G,"PW3RS018_170120b",'Sep 11'!$H:$H,"FGPC1244T100")+COUNTIFS('Sep 11'!$G:$G,"PW3RS020",'Sep 11'!$H:$H,"FGPC1244T100")+COUNTIFS('Sep 11'!$G:$G, "v4.3-1.0",'Sep 11'!$H:$H,"FGPC1244T100")</f>
        <v>10</v>
      </c>
      <c r="S19" s="36">
        <f>COUNTIFS('Sep 18'!$G:$G,"PW3RS018_170120b",'Sep 18'!$H:$H,"FGPC1244T100")+COUNTIFS('Sep 18'!$G:$G,"PW3RS020",'Sep 18'!$H:$H,"FGPC1244T100")+COUNTIFS('Sep 18'!$G:$G, "v4.3-1.0",'Sep 18'!$H:$H,"FGPC1244T100")</f>
        <v>7</v>
      </c>
      <c r="T19" s="36">
        <f>COUNTIFS('Sep 25'!$G:$G,"PW3RS018_170120b",'Sep 25'!$H:$H,"FGPC1244T100")+COUNTIFS('Sep 25'!$G:$G,"PW3RS020",'Sep 25'!$H:$H,"FGPC1244T100")+COUNTIFS('Sep 25'!$G:$G, "v4.3-1.0",'Sep 25'!$H:$H,"FGPC1244T100")</f>
        <v>6</v>
      </c>
      <c r="U19" s="84">
        <f>COUNTIFS('Oct 2'!$G:$G,"PW3RS020",'Oct 2'!$H:$H,"FGPC1244T100")+COUNTIFS('Oct 2'!$G:$G, "v4.3-1.0",'Oct 2'!$H:$H,"FGPC1244T100")+COUNTIFS('Oct 2'!$G:$G,"v4.3-1.0",'Oct 2'!$H:$H,"FGAC7044U10")+COUNTIFS('Oct 2'!$G:$G,"",'Oct 2'!$H:$H,"FGAC7044U10")</f>
        <v>17</v>
      </c>
      <c r="V19" s="36">
        <f>COUNTIFS('Oct 9'!$G:$G,"PW3RS020",'Oct 9'!$H:$H,"FGPC1244T100")+COUNTIFS('Oct 9'!$G:$G, "v4.3-1.0",'Oct 9'!$H:$H,"FGPC1244T100")+COUNTIFS('Oct 9'!$G:$G,"v4.3-1.0",'Oct 9'!$H:$H,"FGAC7044U10")+COUNTIFS('Oct 9'!$G:$G,"",'Oct 9'!$H:$H,"FGAC7044U10")+COUNTIFS('Oct 9'!$G:$G,"v4.4-2-0",'Oct 9'!$H:$H,"FGAC7044U10")</f>
        <v>20</v>
      </c>
      <c r="W19" s="36">
        <f>COUNTIFS('Oct 16'!$G:$G,"PW3RS020",'Oct 16'!$H:$H,"FGPC1244T100")+COUNTIFS('Oct 16'!$G:$G, "v4.3-1.0",'Oct 16'!$H:$H,"FGPC1244T100")+COUNTIFS('Oct 16'!$G:$G,"v4.3-1.0",'Oct 16'!$H:$H,"FGAC7044U10")+COUNTIFS('Oct 16'!$G:$G,"",'Oct 16'!$H:$H,"FGAC7044U10")+COUNTIFS('Oct 16'!$G:$G,"v4.4-2-0",'Oct 16'!$H:$H,"FGAC7044U10")</f>
        <v>24</v>
      </c>
      <c r="X19" s="36">
        <f>COUNTIFS('Oct 23'!$G:$G,"PW3RS020",'Oct 23'!$H:$H,"FGPC1244T100")+COUNTIFS('Oct 23'!$G:$G, "v4.3-1.0",'Oct 23'!$H:$H,"FGPC1244T100")+COUNTIFS('Oct 23'!$G:$G,"v4.3-1.0",'Oct 23'!$H:$H,"FGAC7044U10")+COUNTIFS('Oct 23'!$G:$G,"",'Oct 23'!$H:$H,"FGAC7044U10")+COUNTIFS('Oct 23'!$G:$G,"v4.4-2-0",'Oct 23'!$H:$H,"FGAC7044U10")+COUNTIFS('Oct 23'!$G:$G,"v4.4-2-0",'Oct 23'!$H:$H,"FGPC1244T100")</f>
        <v>28</v>
      </c>
      <c r="Y19" s="36">
        <f>COUNTIFS('Oct 30'!$G:$G,"v4.4-2-0",'Oct 30'!$H:$H,"FGPC1244T100")</f>
        <v>6</v>
      </c>
      <c r="Z19" s="36">
        <f>COUNTIFS('Nov 6'!$G:$G,"v4.4-2-0",'Nov 6'!$H:$H,"FGPC1244T100")</f>
        <v>5</v>
      </c>
      <c r="AA19" s="36">
        <f>COUNTIFS('Nov 13'!$G:$G,"v4.4-2-0",'Nov 13'!$H:$H,"FGPC1244T100")</f>
        <v>5</v>
      </c>
      <c r="AB19" s="36">
        <f>COUNTIFS('Nov 20'!$G:$G,"v4.4-2-0",'Nov 20'!$H:$H,"FGPC1244T100")</f>
        <v>5</v>
      </c>
      <c r="AC19" s="36">
        <f>COUNTIFS('Nov 27'!$G:$G,"v4.4-2-0",'Nov 27'!$H:$H,"FGPC1244T100")</f>
        <v>6</v>
      </c>
      <c r="AD19" s="36">
        <f>COUNTIFS('Dec 4'!$G:$G,"v4.4-2-0",'Dec 4'!$H:$H,"FGPC1244T100")</f>
        <v>5</v>
      </c>
      <c r="AE19" s="36">
        <f>COUNTIFS('Dec 11'!$G:$G,"v4.4-2-0",'Dec 11'!$H:$H,"FGPC1244T100")</f>
        <v>6</v>
      </c>
      <c r="AF19" s="36">
        <f>COUNTIFS('Dec 18'!$G:$G,"v4.4-2-0",'Dec 18'!$H:$H,"FGPC1244T100")</f>
        <v>6</v>
      </c>
      <c r="AG19" s="36">
        <f>COUNTIFS('Dec 25'!$G:$G,"v4.4-2-0",'Dec 25'!$H:$H,"FGPC1244T100")</f>
        <v>6</v>
      </c>
      <c r="AH19" s="36">
        <f>COUNTIFS('Jan 1'!$G:$G,"v4.4-2-0",'Jan 1'!$H:$H,"FGPC1244T100")</f>
        <v>6</v>
      </c>
      <c r="AI19" s="36">
        <f>COUNTIFS('Jan 8'!$G:$G,"v4.4-2-0",'Jan 8'!$H:$H,"FGPC1244T100")+COUNTIFS('Jan 8'!$G:$G,"v4.5-3-1",'Jan 8'!$H:$H,"FGPC1244T100")</f>
        <v>6</v>
      </c>
      <c r="AJ19" s="36">
        <f>COUNTIFS('Jan 15'!$G:$G,"v4.4-2-0",'Jan 15'!$H:$H,"FGPC1244T100")+COUNTIFS('Jan 15'!$G:$G,"v4.5-3-1",'Jan 15'!$H:$H,"FGPC1244T100")+COUNTIFS('Jan 15'!$G:$G,"v4.5-3b-",'Jan 15'!$H:$H,"FGPC1244T100")</f>
        <v>5</v>
      </c>
      <c r="AK19" s="36">
        <f>COUNTIFS('Jan 22'!$G:$G,"v4.4-2-0",'Jan 22'!$H:$H,"FGPC1244T100")+COUNTIFS('Jan 22'!$G:$G,"v4.5-3-1",'Jan 22'!$H:$H,"FGPC1244T100")+COUNTIFS('Jan 22'!$G:$G,"v4.5-3b-",'Jan 22'!$H:$H,"FGPC1244T100")</f>
        <v>7</v>
      </c>
      <c r="AL19" s="36">
        <f>COUNTIFS('Jan 29'!$G:$G,"v4.4-2-0",'Jan 29'!$H:$H,"FGPC1244T100")+COUNTIFS('Jan 29'!$G:$G,"v4.5-3-1",'Jan 29'!$H:$H,"FGPC1244T100")+COUNTIFS('Jan 29'!$G:$G,"v4.5-3b-",'Jan 29'!$H:$H,"FGPC1244T100")</f>
        <v>6</v>
      </c>
      <c r="AM19" s="36">
        <f>COUNTIFS('Feb 5'!$G:$G,"v4.4-2-0",'Feb 5'!$H:$H,"FGPC1244T100")+COUNTIFS('Feb 5'!$G:$G,"v4.5-3-1",'Feb 5'!$H:$H,"FGPC1244T100")+COUNTIFS('Feb 5'!$G:$G,"v4.5-3b-",'Feb 5'!$H:$H,"FGPC1244T100")</f>
        <v>6</v>
      </c>
      <c r="AN19" s="36">
        <f>COUNTIFS('Feb 12'!$G:$G,"v4.4-2-0",'Feb 12'!$H:$H,"FGPC1244T100")+COUNTIFS('Feb 12'!$G:$G,"v4.5-3-1",'Feb 12'!$H:$H,"FGPC1244T100")+COUNTIFS('Feb 12'!$G:$G,"v4.5-3b-",'Feb 12'!$H:$H,"FGPC1244T100")</f>
        <v>6</v>
      </c>
      <c r="AO19" s="36">
        <f>COUNTIFS('Feb 12'!$G:$G,"v4.4-2-0",'Feb 12'!$H:$H,"FGPC1244T100")+COUNTIFS('Feb 12'!$G:$G,"v4.5-3-1",'Feb 12'!$H:$H,"FGPC1244T100")+COUNTIFS('Feb 12'!$G:$G,"v4.5-3b-",'Feb 12'!$H:$H,"FGPC1244T100")</f>
        <v>6</v>
      </c>
      <c r="AP19" s="36">
        <f>COUNTIFS('Feb 26'!$G:$G,"v4.4-2-0",'Feb 26'!$H:$H,"FGPC1244T100")+COUNTIFS('Feb 26'!$G:$G,"v4.5-3-1",'Feb 26'!$H:$H,"FGPC1244T100")+COUNTIFS('Feb 26'!$G:$G,"v4.5-3b-",'Feb 26'!$H:$H,"FGPC1244T100")</f>
        <v>7</v>
      </c>
      <c r="AQ19" s="36">
        <f>COUNTIFS('Mar 5'!$G:$G,"v4.4-2-0",'Mar 5'!$H:$H,"FGPC1244T100")+COUNTIFS('Mar 5'!$G:$G,"v4.5-3-1",'Mar 5'!$H:$H,"FGPC1244T100")+COUNTIFS('Mar 5'!$G:$G,"v4.5-3b-",'Mar 5'!$H:$H,"FGPC1244T100")</f>
        <v>7</v>
      </c>
      <c r="AR19" s="36">
        <f>COUNTIFS('Mar 12'!$G:$G,"v4.4-2-0",'Mar 12'!$H:$H,"FGPC1244T100")+COUNTIFS('Mar 12'!$G:$G,"v4.5-3-1",'Mar 12'!$H:$H,"FGPC1244T100")+COUNTIFS('Mar 12'!$G:$G,"v4.5-3b-",'Mar 12'!$H:$H,"FGPC1244T100")</f>
        <v>6</v>
      </c>
      <c r="AS19" s="36">
        <f>COUNTIFS('Mar 19'!$G:$G,"v4.4-2-0",'Mar 19'!$H:$H,"FGPC1244T100")+COUNTIFS('Mar 19'!$G:$G,"v4.5-3-1",'Mar 19'!$H:$H,"FGPC1244T100")+COUNTIFS('Mar 19'!$G:$G,"v4.5-3b-",'Mar 19'!$H:$H,"FGPC1244T100")</f>
        <v>7</v>
      </c>
      <c r="AT19" s="36">
        <f>COUNTIFS('Mar 26'!$G:$G,"v4.4-2-0",'Mar 26'!$H:$H,"FGPC1244T100")+COUNTIFS('Mar 26'!$G:$G,"v4.5-3-1",'Mar 26'!$H:$H,"FGPC1244T100")+COUNTIFS('Mar 26'!$G:$G,"v4.5-3b-",'Mar 26'!$H:$H,"FGPC1244T100")</f>
        <v>7</v>
      </c>
      <c r="AU19" s="153">
        <f>COUNTIFS('Apr 2'!$G:$G,AU11,'Apr 2'!$H:$H,"FGPC*")</f>
        <v>4</v>
      </c>
      <c r="AV19" s="153">
        <f>COUNTIFS('Apr 9'!$G:$G,AV11,'Apr 9'!$H:$H,"FGPC*")</f>
        <v>2</v>
      </c>
      <c r="AW19" s="153">
        <f>COUNTIFS('Apr 16'!$G:$G,AW11,'Apr 16'!$H:$H,"FGPC*")</f>
        <v>2</v>
      </c>
      <c r="AX19" s="153">
        <f>COUNTIFS('Apr 23'!$G:$G,AX11,'Apr 23'!$H:$H,"FGPC*")</f>
        <v>2</v>
      </c>
      <c r="AY19" s="153">
        <f>COUNTIFS('May 2'!$G:$G,AY11,'May 2'!$H:$H,"FGPC*")</f>
        <v>2</v>
      </c>
      <c r="AZ19" s="153">
        <f>COUNTIFS('May 9'!$G:$G,AZ11,'May 9'!$H:$H,"FGPC*")</f>
        <v>0</v>
      </c>
      <c r="BA19" s="153">
        <f>COUNTIFS('May 14'!$G:$G,BA11,'May 14'!$H:$H,"FGPC*")</f>
        <v>3</v>
      </c>
      <c r="BB19" s="153">
        <f>COUNTIFS('May 21'!$G:$G,BB11,'May 21'!$H:$H,"FGPC*")</f>
        <v>2</v>
      </c>
      <c r="BC19" s="153">
        <f>COUNTIFS('May 28'!$G:$G,BC11,'May 28'!$H:$H,"FGPC*")</f>
        <v>3</v>
      </c>
      <c r="BD19" s="153">
        <f>COUNTIFS('Jun 4'!$G:$G,BD11,'Jun 4'!$H:$H,"FGPC*")</f>
        <v>3</v>
      </c>
      <c r="BE19" s="153">
        <f>COUNTIFS('Jun 11'!$G:$G,BE11,'Jun 11'!$H:$H,"FGPC*")</f>
        <v>2</v>
      </c>
      <c r="BF19" s="153">
        <f>COUNTIFS('Jun 18'!$G:$G,BF11,'Jun 18'!$H:$H,"FGPC*")</f>
        <v>3</v>
      </c>
      <c r="BG19" s="153">
        <f>COUNTIFS('Jun 25'!$G:$G,BG11,'Jun 25'!$H:$H,"FGPC*")</f>
        <v>3</v>
      </c>
      <c r="BH19" s="153">
        <f>COUNTIFS('Jul 2'!$G:$G,BH11,'Jul 2'!$H:$H,"FGPC*")</f>
        <v>3</v>
      </c>
      <c r="BI19" s="153">
        <f>COUNTIFS('Jul 9'!$G:$G,BI11,'Jul 9'!$H:$H,"FGPC*")</f>
        <v>3</v>
      </c>
      <c r="BJ19" s="153">
        <f>COUNTIFS('Jul 16'!$G:$G, "v4.6-4-2",'Jul 16'!$H:$H,"FGPC*")</f>
        <v>3</v>
      </c>
      <c r="BK19" s="153">
        <f>COUNTIFS('Jul 23'!$G:$G, "v4.6-4-2",'Jul 23'!$H:$H,"FGPC*")</f>
        <v>3</v>
      </c>
      <c r="BL19" s="153">
        <f>COUNTIFS('Jul 30'!$G:$G, "v4.6-4-2",'Jul 30'!$H:$H,"FGPC*")</f>
        <v>3</v>
      </c>
      <c r="BM19" s="153">
        <f>COUNTIFS('Aug 07'!$G:$G, "v4.6-4-2",'Aug 07'!$H:$H,"FGPC*")</f>
        <v>5</v>
      </c>
      <c r="BN19" s="153">
        <f>COUNTIFS('Aug 13'!$G:$G, "v4.6-4-2",'Aug 13'!$H:$H,"FGPC*")</f>
        <v>6</v>
      </c>
      <c r="BO19" s="153">
        <f>COUNTIFS('Aug 20'!$G:$G, "v4.6-4-2",'Aug 20'!$H:$H,"FGPC*")</f>
        <v>6</v>
      </c>
      <c r="BP19" s="153">
        <f>COUNTIFS('Aug 27'!$G:$G, "v4.6-4-2",'Aug 27'!$H:$H,"FGPC*")</f>
        <v>6</v>
      </c>
      <c r="BQ19" s="153">
        <f>COUNTIFS('Sep 05'!$G:$G, "v4.6-4-2",'Sep 05'!$H:$H,"FGPC*")</f>
        <v>6</v>
      </c>
      <c r="BR19" s="153">
        <f>COUNTIFS('Sep 10'!$G:$G, "v4.6-4-2",'Sep 10'!$H:$H,"FGPC*")</f>
        <v>6</v>
      </c>
      <c r="BS19" s="153">
        <f>COUNTIFS('Sep 17'!$G:$G, "v4.6-4-2",'Sep 17'!$H:$H,"FGPC*")</f>
        <v>4</v>
      </c>
      <c r="BT19" s="153">
        <f>COUNTIFS('Sep 24'!$G:$G, "v4.6-4-2",'Sep 24'!$H:$H,"FGPC*")</f>
        <v>5</v>
      </c>
      <c r="BU19" s="153">
        <f>COUNTIFS('Oct 03'!$G:$G, "v4.6-4-2",'Oct 03'!$H:$H,"FGPC*")</f>
        <v>6</v>
      </c>
      <c r="BV19">
        <f>COUNTIFS('Oct 08'!$G:$G, "v4.8-5-2" ,'Oct 08'!$H:$H,"FGPC*")</f>
      </c>
    </row>
    <row ht="15.75" r="20" spans="1:73" thickBot="1" x14ac:dyDescent="0.3">
      <c r="I20" s="34" t="s">
        <v>509</v>
      </c>
      <c r="J20" s="37">
        <f>SUM(COUNTIFS('July 17'!$G:$G,"PW3RS016_160831a",'July 17'!$H:$H,"FGPC1244T100")+COUNTIFS('July 17'!$G:$G,"PW3RS013",'July 17'!$H:$H,"FGPC1244T100")+COUNTIFS('July 17'!$G:$G,"PW3RS017_161005a",'July 17'!$H:$H,"FGPC1244T100"))</f>
        <v>2</v>
      </c>
      <c r="K20" s="37">
        <f>SUM(COUNTIFS('July 24'!$G:$G,"PW3RS016_160831a",'July 24'!$H:$H,"FGPC1244T100")+COUNTIFS('July 24'!$G:$G,"PW3RS013",'July 24'!$H:$H,"FGPC1244T100")+COUNTIFS('July 24'!$G:$G,"PW3RS017_161005a",'July 24'!$H:$H,"FGPC1244T100"))</f>
        <v>2</v>
      </c>
      <c r="L20" s="37">
        <f>SUM(COUNTIFS('July 31'!$G:$G,"PW3RS016_160831a",'July 31'!$H:$H,"FGPC1244T100")+COUNTIFS('July 31'!$G:$G,"PW3RS013",'July 31'!$H:$H,"FGPC1244T100")+COUNTIFS('July 31'!$G:$G,"PW3RS017_161005a",'July 31'!$H:$H,"FGPC1244T100"))</f>
        <v>0</v>
      </c>
      <c r="M20" s="37">
        <f>SUM(COUNTIFS('Aug 7'!$G:$G,"PW3RS016_160831a",'Aug 7'!$H:$H,"FGPC1244T100")+COUNTIFS('Aug 7'!$G:$G,"PW3RS013",'Aug 7'!$H:$H,"FGPC1244T100")+COUNTIFS('Aug 7'!$G:$G,"PW3RS017_161005a",'Aug 7'!$H:$H,"FGPC1244T100"))</f>
        <v>0</v>
      </c>
      <c r="N20" s="37">
        <f>SUM(COUNTIFS('Aug 14'!$G:$G,"PW3RS016_160831a",'Aug 14'!$H:$H,"FGPC1244T100")+COUNTIFS('Aug 14'!$G:$G,"PW3RS013",'Aug 14'!$H:$H,"FGPC1244T100")+COUNTIFS('Aug 14'!$G:$G,"PW3RS017_161005a",'Aug 14'!$H:$H,"FGPC1244T100"))</f>
        <v>0</v>
      </c>
      <c r="O20" s="37">
        <f>SUM(COUNTIFS('Aug 21'!$G:$G,"PW3RS016_160831a",'Aug 21'!$H:$H,"FGPC1244T100")+COUNTIFS('Aug 21'!$G:$G,"PW3RS013",'Aug 21'!$H:$H,"FGPC1244T100")+COUNTIFS('Aug 21'!$G:$G,"PW3RS017_161005a",'Aug 21'!$H:$H,"FGPC1244T100"))</f>
        <v>0</v>
      </c>
      <c r="P20" s="37">
        <f>SUM(COUNTIFS('Aug 28'!$G:$G,"PW3RS016_160831a",'Aug 28'!$H:$H,"FGPC1244T100")+COUNTIFS('Aug 28'!$G:$G,"PW3RS013",'Aug 28'!$H:$H,"FGPC1244T100")+COUNTIFS('Aug 28'!$G:$G,"PW3RS017_161005a",'Aug 28'!$H:$H,"FGPC1244T100"))</f>
        <v>0</v>
      </c>
      <c r="Q20" s="37">
        <f>SUM(COUNTIFS('Sep 4'!$G:$G,"PW3RS016_160831a",'Sep 4'!$H:$H,"FGPC1244T100")+COUNTIFS('Sep 4'!$G:$G,"PW3RS013",'Sep 4'!$H:$H,"FGPC1244T100")+COUNTIFS('Sep 4'!$G:$G,"PW3RS017_161005a",'Sep 4'!$H:$H,"FGPC1244T100"))</f>
        <v>0</v>
      </c>
      <c r="R20" s="37">
        <f>SUM(COUNTIFS('Sep 11'!$G:$G,"PW3RS016_160831a",'Sep 11'!$H:$H,"FGPC1244T100")+COUNTIFS('Sep 11'!$G:$G,"PW3RS013",'Sep 11'!$H:$H,"FGPC1244T100")+COUNTIFS('Sep 11'!$G:$G,"PW3RS017_161005a",'Sep 11'!$H:$H,"FGPC1244T100"))</f>
        <v>0</v>
      </c>
      <c r="S20" s="37">
        <f>SUM(COUNTIFS('Sep 18'!$G:$G,"PW3RS016_160831a",'Sep 18'!$H:$H,"FGPC1244T100")+COUNTIFS('Sep 18'!$G:$G,"PW3RS013",'Sep 18'!$H:$H,"FGPC1244T100")+COUNTIFS('Sep 18'!$G:$G,"PW3RS017_161005a",'Sep 18'!$H:$H,"FGPC1244T100"))</f>
        <v>0</v>
      </c>
      <c r="T20" s="37">
        <f>SUM(COUNTIFS('Sep 25'!$G:$G,"PW3RS016_160831a",'Sep 25'!$H:$H,"FGPC1244T100")+COUNTIFS('Sep 25'!$G:$G,"PW3RS013",'Sep 25'!$H:$H,"FGPC1244T100")+COUNTIFS('Sep 25'!$G:$G,"PW3RS017_161005a",'Sep 25'!$H:$H,"FGPC1244T100"))</f>
        <v>0</v>
      </c>
      <c r="U20" s="85">
        <f>SUM(COUNTIFS('Oct 2'!$G:$G,"PW3RS016_160831a",'Oct 2'!$H:$H,"FGPC1244T100")+COUNTIFS('Oct 2'!$G:$G,"PW3RS013",'Oct 2'!$H:$H,"FGPC1244T100")+COUNTIFS('Oct 2'!$G:$G,"PW3RS017_161005a",'Oct 2'!$H:$H,"FGPC1244T100"))+COUNTIFS('Oct 2'!$G:$G,"PW3RS018_170120b",'Oct 2'!$H:$H,"FGPC1244T100")</f>
        <v>1</v>
      </c>
      <c r="V20" s="36">
        <f>SUM(COUNTIFS('Oct 9'!$G:$G,"PW3RS016_160831a",'Oct 9'!$H:$H,"FGPC1244T100")+COUNTIFS('Oct 9'!$G:$G,"PW3RS013",'Oct 9'!$H:$H,"FGPC1244T100")+COUNTIFS('Oct 9'!$G:$G,"PW3RS017_161005a",'Oct 9'!$H:$H,"FGPC1244T100"))+COUNTIFS('Oct 9'!$G:$G,"PW3RS018_170120b",'Oct 9'!$H:$H,"FGPC1244T100")</f>
        <v>1</v>
      </c>
      <c r="W20" s="36">
        <f>SUM(COUNTIFS('Oct 16'!$G:$G,"PW3RS016_160831a",'Oct 16'!$H:$H,"FGPC1244T100")+COUNTIFS('Oct 16'!$G:$G,"PW3RS013",'Oct 16'!$H:$H,"FGPC1244T100")+COUNTIFS('Oct 16'!$G:$G,"PW3RS017_161005a",'Oct 16'!$H:$H,"FGPC1244T100"))+COUNTIFS('Oct 16'!$G:$G,"PW3RS018_170120b",'Oct 16'!$H:$H,"FGPC1244T100")</f>
        <v>1</v>
      </c>
      <c r="X20" s="36">
        <f>SUM(COUNTIFS('Oct 23'!$G:$G,"PW3RS016_160831a",'Oct 23'!$H:$H,"FGPC1244T100")+COUNTIFS('Oct 23'!$G:$G,"PW3RS013",'Oct 23'!$H:$H,"FGPC1244T100")+COUNTIFS('Oct 23'!$G:$G,"PW3RS017_161005a",'Oct 23'!$H:$H,"FGPC1244T100"))+COUNTIFS('Oct 23'!$G:$G,"PW3RS018_170120b",'Oct 23'!$H:$H,"FGPC1244T100")</f>
        <v>0</v>
      </c>
      <c r="Y20" s="36">
        <f>SUM(COUNTIFS('Oct 30'!$G:$G,"PW3RS016_160831a",'Oct 30'!$H:$H,"FGPC1244T100")+COUNTIFS('Oct 30'!$G:$G,"PW3RS013",'Oct 30'!$H:$H,"FGPC1244T100")+COUNTIFS('Oct 30'!$G:$G,"PW3RS017_161005a",'Oct 30'!$H:$H,"FGPC1244T100"))+COUNTIFS('Oct 30'!$G:$G,"PW3RS018_170120b",'Oct 30'!$H:$H,"FGPC1244T100")+COUNTIFS('Oct 30'!$G:$G,"v4.3-1.0",'Oct 30'!$H:$H,"FGPC1244T100")</f>
        <v>0</v>
      </c>
      <c r="Z20" s="36">
        <f>SUM(COUNTIFS('Nov 6'!$G:$G,"PW3RS016_160831a",'Nov 6'!$H:$H,"FGPC1244T100")+COUNTIFS('Nov 6'!$G:$G,"PW3RS013",'Nov 6'!$H:$H,"FGPC1244T100")+COUNTIFS('Nov 6'!$G:$G,"PW3RS017_161005a",'Nov 6'!$H:$H,"FGPC1244T100"))+COUNTIFS('Nov 6'!$G:$G,"PW3RS018_170120b",'Nov 6'!$H:$H,"FGPC1244T100")+COUNTIFS('Nov 6'!$G:$G,"v4.3-1.0",'Nov 6'!$H:$H,"FGPC1244T100")</f>
        <v>0</v>
      </c>
      <c r="AA20" s="36">
        <f>SUM(COUNTIFS('Nov 13'!$G:$G,"PW3RS016_160831a",'Nov 13'!$H:$H,"FGPC1244T100")+COUNTIFS('Nov 13'!$G:$G,"PW3RS013",'Nov 13'!$H:$H,"FGPC1244T100")+COUNTIFS('Nov 13'!$G:$G,"PW3RS017_161005a",'Nov 13'!$H:$H,"FGPC1244T100"))+COUNTIFS('Nov 13'!$G:$G,"PW3RS018_170120b",'Nov 13'!$H:$H,"FGPC1244T100")+COUNTIFS('Nov 13'!$G:$G,"v4.3-1.0",'Nov 13'!$H:$H,"FGPC1244T100")</f>
        <v>0</v>
      </c>
      <c r="AB20" s="36">
        <f>SUM(COUNTIFS('Nov 20'!$G:$G,"PW3RS016_160831a",'Nov 20'!$H:$H,"FGPC1244T100")+COUNTIFS('Nov 20'!$G:$G,"PW3RS013",'Nov 20'!$H:$H,"FGPC1244T100")+COUNTIFS('Nov 20'!$G:$G,"PW3RS017_161005a",'Nov 20'!$H:$H,"FGPC1244T100"))+COUNTIFS('Nov 20'!$G:$G,"PW3RS018_170120b",'Nov 20'!$H:$H,"FGPC1244T100")+COUNTIFS('Nov 20'!$G:$G,"v4.3-1.0",'Nov 20'!$H:$H,"FGPC1244T100")</f>
        <v>0</v>
      </c>
      <c r="AC20" s="36">
        <f>SUM(COUNTIFS('Nov 27'!$G:$G,"PW3RS016_160831a",'Nov 27'!$H:$H,"FGPC1244T100")+COUNTIFS('Nov 27'!$G:$G,"PW3RS013",'Nov 27'!$H:$H,"FGPC1244T100")+COUNTIFS('Nov 27'!$G:$G,"PW3RS017_161005a",'Nov 27'!$H:$H,"FGPC1244T100"))+COUNTIFS('Nov 27'!$G:$G,"PW3RS018_170120b",'Nov 27'!$H:$H,"FGPC1244T100")+COUNTIFS('Nov 27'!$G:$G,"v4.3-1.0",'Nov 27'!$H:$H,"FGPC1244T100")</f>
        <v>0</v>
      </c>
      <c r="AD20" s="36">
        <f>SUM(COUNTIFS('Dec 4'!$G:$G,"PW3RS016_160831a",'Dec 4'!$H:$H,"FGPC1244T100")+COUNTIFS('Dec 4'!$G:$G,"PW3RS013",'Dec 4'!$H:$H,"FGPC1244T100")+COUNTIFS('Dec 4'!$G:$G,"PW3RS017_161005a",'Dec 4'!$H:$H,"FGPC1244T100"))+COUNTIFS('Dec 4'!$G:$G,"PW3RS018_170120b",'Dec 4'!$H:$H,"FGPC1244T100")+COUNTIFS('Dec 4'!$G:$G,"v4.3-1.0",'Dec 4'!$H:$H,"FGPC1244T100")</f>
        <v>0</v>
      </c>
      <c r="AE20" s="36">
        <f>SUM(COUNTIFS('Dec 11'!$G:$G,"PW3RS016_160831a",'Dec 11'!$H:$H,"FGPC1244T100")+COUNTIFS('Dec 11'!$G:$G,"PW3RS013",'Dec 11'!$H:$H,"FGPC1244T100")+COUNTIFS('Dec 11'!$G:$G,"PW3RS017_161005a",'Dec 11'!$H:$H,"FGPC1244T100"))+COUNTIFS('Dec 11'!$G:$G,"PW3RS018_170120b",'Dec 11'!$H:$H,"FGPC1244T100")+COUNTIFS('Dec 11'!$G:$G,"v4.3-1.0",'Dec 11'!$H:$H,"FGPC1244T100")</f>
        <v>0</v>
      </c>
      <c r="AF20" s="36">
        <f>SUM(COUNTIFS('Dec 18'!$G:$G,"PW3RS016_160831a",'Dec 18'!$H:$H,"FGPC1244T100")+COUNTIFS('Dec 18'!$G:$G,"PW3RS013",'Dec 18'!$H:$H,"FGPC1244T100")+COUNTIFS('Dec 18'!$G:$G,"PW3RS017_161005a",'Dec 18'!$H:$H,"FGPC1244T100"))+COUNTIFS('Dec 18'!$G:$G,"PW3RS018_170120b",'Dec 18'!$H:$H,"FGPC1244T100")+COUNTIFS('Dec 18'!$G:$G,"v4.3-1.0",'Dec 18'!$H:$H,"FGPC1244T100")</f>
        <v>0</v>
      </c>
      <c r="AG20" s="36">
        <f>SUM(COUNTIFS('Dec 25'!$G:$G,"PW3RS016_160831a",'Dec 25'!$H:$H,"FGPC1244T100")+COUNTIFS('Dec 25'!$G:$G,"PW3RS013",'Dec 25'!$H:$H,"FGPC1244T100")+COUNTIFS('Dec 25'!$G:$G,"PW3RS017_161005a",'Dec 25'!$H:$H,"FGPC1244T100"))+COUNTIFS('Dec 25'!$G:$G,"PW3RS018_170120b",'Dec 25'!$H:$H,"FGPC1244T100")+COUNTIFS('Dec 25'!$G:$G,"v4.3-1.0",'Dec 25'!$H:$H,"FGPC1244T100")</f>
        <v>0</v>
      </c>
      <c r="AH20" s="36">
        <f>SUM(COUNTIFS('Jan 1'!$G:$G,"PW3RS016_160831a",'Jan 1'!$H:$H,"FGPC1244T100")+COUNTIFS('Jan 1'!$G:$G,"PW3RS013",'Jan 1'!$H:$H,"FGPC1244T100")+COUNTIFS('Jan 1'!$G:$G,"PW3RS017_161005a",'Jan 1'!$H:$H,"FGPC1244T100"))+COUNTIFS('Jan 1'!$G:$G,"PW3RS018_170120b",'Jan 1'!$H:$H,"FGPC1244T100")+COUNTIFS('Jan 1'!$G:$G,"v4.3-1.0",'Jan 1'!$H:$H,"FGPC1244T100")</f>
        <v>1</v>
      </c>
      <c r="AI20" s="36">
        <f>SUM(COUNTIFS('Jan 8'!$G:$G,"PW3RS016_160831a",'Jan 8'!$H:$H,"FGPC1244T100")+COUNTIFS('Jan 8'!$G:$G,"PW3RS013",'Jan 8'!$H:$H,"FGPC1244T100")+COUNTIFS('Jan 8'!$G:$G,"PW3RS017_161005a",'Jan 8'!$H:$H,"FGPC1244T100"))+COUNTIFS('Jan 8'!$G:$G,"PW3RS018_170120b",'Jan 8'!$H:$H,"FGPC1244T100")+COUNTIFS('Jan 8'!$G:$G,"v4.3-1.0",'Jan 8'!$H:$H,"FGPC1244T100")</f>
        <v>1</v>
      </c>
      <c r="AJ20" s="36">
        <f>SUM(COUNTIFS('Jan 15'!$G:$G,"PW3RS016_160831a",'Jan 15'!$H:$H,"FGPC1244T100")+COUNTIFS('Jan 15'!$G:$G,"PW3RS013",'Jan 15'!$H:$H,"FGPC1244T100")+COUNTIFS('Jan 15'!$G:$G,"PW3RS017_161005a",'Jan 15'!$H:$H,"FGPC1244T100"))+COUNTIFS('Jan 15'!$G:$G,"PW3RS018_170120b",'Jan 15'!$H:$H,"FGPC1244T100")+COUNTIFS('Jan 15'!$G:$G,"v4.3-1.0",'Jan 15'!$H:$H,"FGPC1244T100")</f>
        <v>2</v>
      </c>
      <c r="AK20" s="36">
        <f>SUM(COUNTIFS('Jan 22'!$G:$G,"PW3RS016_160831a",'Jan 22'!$H:$H,"FGPC1244T100")+COUNTIFS('Jan 22'!$G:$G,"PW3RS013",'Jan 22'!$H:$H,"FGPC1244T100")+COUNTIFS('Jan 22'!$G:$G,"PW3RS017_161005a",'Jan 22'!$H:$H,"FGPC1244T100"))+COUNTIFS('Jan 22'!$G:$G,"PW3RS018_170120b",'Jan 22'!$H:$H,"FGPC1244T100")+COUNTIFS('Jan 22'!$G:$G,"v4.3-1.0",'Jan 22'!$H:$H,"FGPC1244T100")</f>
        <v>2</v>
      </c>
      <c r="AL20" s="36">
        <f>SUM(COUNTIFS('Jan 29'!$G:$G,"PW3RS016_160831a",'Jan 29'!$H:$H,"FGPC1244T100")+COUNTIFS('Jan 29'!$G:$G,"PW3RS013",'Jan 29'!$H:$H,"FGPC1244T100")+COUNTIFS('Jan 29'!$G:$G,"PW3RS017_161005a",'Jan 29'!$H:$H,"FGPC1244T100"))+COUNTIFS('Jan 29'!$G:$G,"PW3RS018_170120b",'Jan 29'!$H:$H,"FGPC1244T100")+COUNTIFS('Jan 29'!$G:$G,"v4.3-1.0",'Jan 29'!$H:$H,"FGPC1244T100")</f>
        <v>1</v>
      </c>
      <c r="AM20" s="36">
        <f>SUM(COUNTIFS('Feb 5'!$G:$G,"PW3RS016_160831a",'Feb 5'!$H:$H,"FGPC1244T100")+COUNTIFS('Feb 5'!$G:$G,"PW3RS013",'Feb 5'!$H:$H,"FGPC1244T100")+COUNTIFS('Feb 5'!$G:$G,"PW3RS017_161005a",'Feb 5'!$H:$H,"FGPC1244T100"))+COUNTIFS('Feb 5'!$G:$G,"PW3RS018_170120b",'Feb 5'!$H:$H,"FGPC1244T100")+COUNTIFS('Feb 5'!$G:$G,"v4.3-1.0",'Feb 5'!$H:$H,"FGPC1244T100")</f>
        <v>0</v>
      </c>
      <c r="AN20" s="36">
        <f>SUM(COUNTIFS('Feb 12'!$G:$G,"PW3RS016_160831a",'Feb 12'!$H:$H,"FGPC1244T100")+COUNTIFS('Feb 12'!$G:$G,"PW3RS013",'Feb 12'!$H:$H,"FGPC1244T100")+COUNTIFS('Feb 12'!$G:$G,"PW3RS017_161005a",'Feb 12'!$H:$H,"FGPC1244T100"))+COUNTIFS('Feb 12'!$G:$G,"PW3RS018_170120b",'Feb 12'!$H:$H,"FGPC1244T100")+COUNTIFS('Feb 12'!$G:$G,"v4.3-1.0",'Feb 12'!$H:$H,"FGPC1244T100")</f>
        <v>0</v>
      </c>
      <c r="AO20" s="36">
        <f>SUM(COUNTIFS('Feb 12'!$G:$G,"PW3RS016_160831a",'Feb 12'!$H:$H,"FGPC1244T100")+COUNTIFS('Feb 12'!$G:$G,"PW3RS013",'Feb 12'!$H:$H,"FGPC1244T100")+COUNTIFS('Feb 12'!$G:$G,"PW3RS017_161005a",'Feb 12'!$H:$H,"FGPC1244T100"))+COUNTIFS('Feb 12'!$G:$G,"PW3RS018_170120b",'Feb 12'!$H:$H,"FGPC1244T100")+COUNTIFS('Feb 12'!$G:$G,"v4.3-1.0",'Feb 12'!$H:$H,"FGPC1244T100")</f>
        <v>0</v>
      </c>
      <c r="AP20" s="36">
        <f>SUM(COUNTIFS('Feb 26'!$G:$G,"PW3RS016_160831a",'Feb 26'!$H:$H,"FGPC1244T100")+COUNTIFS('Feb 26'!$G:$G,"PW3RS013",'Feb 26'!$H:$H,"FGPC1244T100")+COUNTIFS('Feb 26'!$G:$G,"PW3RS017_161005a",'Feb 26'!$H:$H,"FGPC1244T100"))+COUNTIFS('Feb 26'!$G:$G,"PW3RS018_170120b",'Feb 26'!$H:$H,"FGPC1244T100")+COUNTIFS('Feb 26'!$G:$G,"v4.3-1.0",'Feb 26'!$H:$H,"FGPC1244T100")</f>
        <v>0</v>
      </c>
      <c r="AQ20" s="36">
        <f>SUM(COUNTIFS('Mar 5'!$G:$G,"PW3RS016_160831a",'Mar 5'!$H:$H,"FGPC1244T100")+COUNTIFS('Mar 5'!$G:$G,"PW3RS013",'Mar 5'!$H:$H,"FGPC1244T100")+COUNTIFS('Mar 5'!$G:$G,"PW3RS017_161005a",'Mar 5'!$H:$H,"FGPC1244T100"))+COUNTIFS('Mar 5'!$G:$G,"PW3RS018_170120b",'Mar 5'!$H:$H,"FGPC1244T100")+COUNTIFS('Mar 5'!$G:$G,"v4.3-1.0",'Mar 5'!$H:$H,"FGPC1244T100")</f>
        <v>0</v>
      </c>
      <c r="AR20" s="36">
        <f>SUM(COUNTIFS('Mar 12'!$G:$G,"PW3RS016_160831a",'Mar 12'!$H:$H,"FGPC1244T100")+COUNTIFS('Mar 12'!$G:$G,"PW3RS013",'Mar 12'!$H:$H,"FGPC1244T100")+COUNTIFS('Mar 12'!$G:$G,"PW3RS017_161005a",'Mar 12'!$H:$H,"FGPC1244T100"))+COUNTIFS('Mar 12'!$G:$G,"PW3RS018_170120b",'Mar 12'!$H:$H,"FGPC1244T100")+COUNTIFS('Mar 12'!$G:$G,"v4.3-1.0",'Mar 12'!$H:$H,"FGPC1244T100")</f>
        <v>0</v>
      </c>
      <c r="AS20" s="36">
        <f>SUM(COUNTIFS('Mar 19'!$G:$G,"PW3RS016_160831a",'Mar 19'!$H:$H,"FGPC1244T100")+COUNTIFS('Mar 19'!$G:$G,"PW3RS013",'Mar 19'!$H:$H,"FGPC1244T100")+COUNTIFS('Mar 19'!$G:$G,"PW3RS017_161005a",'Mar 19'!$H:$H,"FGPC1244T100"))+COUNTIFS('Mar 19'!$G:$G,"PW3RS018_170120b",'Mar 19'!$H:$H,"FGPC1244T100")+COUNTIFS('Mar 19'!$G:$G,"v4.3-1.0",'Mar 19'!$H:$H,"FGPC1244T100")</f>
        <v>0</v>
      </c>
      <c r="AT20" s="36">
        <f>SUM(COUNTIFS('Mar 26'!$G:$G,"PW3RS016_160831a",'Mar 26'!$H:$H,"FGPC1244T100")+COUNTIFS('Mar 26'!$G:$G,"PW3RS013",'Mar 26'!$H:$H,"FGPC1244T100")+COUNTIFS('Mar 26'!$G:$G,"PW3RS017_161005a",'Mar 26'!$H:$H,"FGPC1244T100"))+COUNTIFS('Mar 26'!$G:$G,"PW3RS018_170120b",'Mar 26'!$H:$H,"FGPC1244T100")+COUNTIFS('Mar 26'!$G:$G,"v4.3-1.0",'Mar 26'!$H:$H,"FGPC1244T100")</f>
        <v>0</v>
      </c>
      <c r="AU20" s="153">
        <f>COUNTIFS('Apr 2'!$H:$H,"FGPC*")-AU19</f>
        <v>3</v>
      </c>
      <c r="AV20" s="153">
        <f>COUNTIFS('Apr 9'!$H:$H,"FGPC*")-AV19</f>
        <v>2</v>
      </c>
      <c r="AW20" s="153">
        <f>COUNTIFS('Apr 16'!$H:$H,"FGPC*")-AW19</f>
        <v>2</v>
      </c>
      <c r="AX20" s="153">
        <f>COUNTIFS('Apr 23'!$H:$H,"FGPC*")-AX19</f>
        <v>2</v>
      </c>
      <c r="AY20" s="153">
        <f>COUNTIFS('May 2'!$H:$H,"FGPC*")-AY19</f>
        <v>2</v>
      </c>
      <c r="AZ20" s="153">
        <f>COUNTIFS('May 9'!$H:$H,"FGPC*")-AZ19</f>
        <v>4</v>
      </c>
      <c r="BA20" s="153">
        <f>COUNTIFS('May 14'!$H:$H,"FGPC*")-BA19</f>
        <v>0</v>
      </c>
      <c r="BB20" s="153">
        <f>COUNTIFS('May 21'!$H:$H,"FGPC*")-BB19</f>
        <v>2</v>
      </c>
      <c r="BC20" s="153">
        <f>COUNTIFS('May 28'!$H:$H,"FGPC*")-BC19</f>
        <v>3</v>
      </c>
      <c r="BD20" s="153">
        <f>COUNTIFS('Jun 4'!$H:$H,"FGPC*")-BD19</f>
        <v>4</v>
      </c>
      <c r="BE20" s="153">
        <f>COUNTIFS('Jun 11'!$H:$H,"FGPC*")-BE19</f>
        <v>4</v>
      </c>
      <c r="BF20" s="153">
        <f>COUNTIFS('Jun 18'!$H:$H,"FGPC*")-BF19</f>
        <v>3</v>
      </c>
      <c r="BG20" s="153">
        <f>COUNTIFS('Jun 25'!$H:$H,"FGPC*")-BG19</f>
        <v>4</v>
      </c>
      <c r="BH20" s="153">
        <f>COUNTIFS('Jul 2'!$H:$H,"FGPC*")-BH19</f>
        <v>3</v>
      </c>
      <c r="BI20" s="153">
        <f>COUNTIFS('Jul 9'!$H:$H,"FGPC*")-BI19</f>
        <v>2</v>
      </c>
      <c r="BJ20" s="153">
        <f>COUNTIFS('Jul 16'!$H:$H,"FGPC*")- (COUNTIFS('Jul 16'!$G:$G, "v4.6-4-2",'Jul 16'!$H:$H,"FGPC*"))</f>
        <v>2</v>
      </c>
      <c r="BK20" s="153">
        <f>COUNTIFS('Jul 23'!$H:$H,"FGPC*")-BK19</f>
        <v>2</v>
      </c>
      <c r="BL20" s="153">
        <f>COUNTIFS('Jul 30'!$H:$H,"FGPC*")-BL19</f>
        <v>2</v>
      </c>
      <c r="BM20" s="153">
        <f>COUNTIFS('Aug 07'!$H:$H,"FGPC*")-BM19</f>
        <v>1</v>
      </c>
      <c r="BN20" s="153">
        <f>COUNTIFS('Aug 13'!$H:$H,"FGPC*")-BN19</f>
        <v>0</v>
      </c>
      <c r="BO20" s="153">
        <f>COUNTIFS('Aug 20'!$H:$H,"FGPC*")-BO19</f>
        <v>1</v>
      </c>
      <c r="BP20" s="153">
        <f>COUNTIFS('Aug 27'!$H:$H,"FGPC*")-BP19</f>
        <v>1</v>
      </c>
      <c r="BQ20" s="153">
        <f>COUNTIFS('Sep 05'!$H:$H,"FGPC*")-BQ19</f>
        <v>1</v>
      </c>
      <c r="BR20" s="153">
        <f>COUNTIFS('Sep 10'!$H:$H,"FGPC*")-BR19</f>
        <v>1</v>
      </c>
      <c r="BS20" s="153">
        <f>COUNTIFS('Sep 17'!$H:$H,"FGPC*")-BS19</f>
        <v>2</v>
      </c>
      <c r="BT20" s="153">
        <f>COUNTIFS('Sep 24'!$H:$H,"FGPC*")-BT19</f>
        <v>2</v>
      </c>
      <c r="BU20" s="153">
        <f>COUNTIFS('Oct 03'!$H:$H,"FGPC*")-BU19</f>
        <v>3</v>
      </c>
      <c r="BV20">
        <f>COUNTIFS('Oct 08'!$H:$H,"FGPC*")-BV19</f>
      </c>
    </row>
    <row ht="15.75" r="21" spans="1:73" thickBot="1" x14ac:dyDescent="0.3">
      <c r="H21" s="78"/>
      <c r="I21" s="81" t="s">
        <v>1203</v>
      </c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36"/>
      <c r="W21" s="36"/>
      <c r="X21" s="36"/>
      <c r="Y21" s="36">
        <f>COUNTIFS('Oct 30'!$G:$G,"v4.4-2-0",'Oct 30'!$H:$H,"FGAC7044U10")</f>
        <v>14</v>
      </c>
      <c r="Z21" s="36">
        <f>COUNTIFS('Nov 6'!$G:$G,"v4.4-2-0",'Nov 6'!$H:$H,"FGAC7044U10")</f>
        <v>16</v>
      </c>
      <c r="AA21" s="36">
        <f>COUNTIFS('Nov 13'!$G:$G,"v4.4-2-0",'Nov 13'!$H:$H,"FGAC7044U10")</f>
        <v>17</v>
      </c>
      <c r="AB21" s="36">
        <f>COUNTIFS('Nov 20'!$G:$G,"v4.4-2-0",'Nov 20'!$H:$H,"FGAC7044U10")</f>
        <v>17</v>
      </c>
      <c r="AC21" s="36">
        <f>COUNTIFS('Nov 27'!$G:$G,"v4.4-2-0",'Nov 27'!$H:$H,"FGAC7044U10")</f>
        <v>17</v>
      </c>
      <c r="AD21" s="36">
        <f>COUNTIFS('Dec 4'!$G:$G,"v4.4-2-0",'Dec 4'!$H:$H,"FGAC7044U10")</f>
        <v>17</v>
      </c>
      <c r="AE21" s="36">
        <f>COUNTIFS('Dec 11'!$G:$G,"v4.4-2-0",'Dec 11'!$H:$H,"FGAC7044U10")</f>
        <v>13</v>
      </c>
      <c r="AF21" s="36">
        <f>COUNTIFS('Dec 18'!$G:$G,"v4.4-2-0",'Dec 18'!$H:$H,"FGAC7044U10")</f>
        <v>17</v>
      </c>
      <c r="AG21" s="36">
        <f>COUNTIFS('Dec 25'!$G:$G,"v4.4-2-0",'Dec 25'!$H:$H,"FGAC7044U10")</f>
        <v>15</v>
      </c>
      <c r="AH21" s="36">
        <f>COUNTIFS('Jan 1'!$G:$G,"v4.4-2-0",'Jan 1'!$H:$H,"FGAC7044U10")</f>
        <v>14</v>
      </c>
      <c r="AI21" s="36">
        <f>COUNTIFS('Jan 8'!$G:$G,"v4.4-2-0",'Jan 8'!$H:$H,"FGAC7044U10")+COUNTIFS('Jan 8'!$G:$G,"v4.5-3-1",'Jan 8'!$H:$H,"FGAC7044U10")</f>
        <v>18</v>
      </c>
      <c r="AJ21" s="36">
        <f>COUNTIFS('Jan 15'!$G:$G,"v4.4-2-0",'Jan 15'!$H:$H,"FGAC7044U10")+COUNTIFS('Jan 15'!$G:$G,"v4.5-3-1",'Jan 15'!$H:$H,"FGAC7044U10")+COUNTIFS('Jan 15'!$G:$G,"v4.5-3b-",'Jan 15'!$H:$H,"FGAC7044U10")</f>
        <v>19</v>
      </c>
      <c r="AK21" s="36">
        <f>COUNTIFS('Jan 22'!$G:$G,"v4.4-2-0",'Jan 22'!$H:$H,"FGAC7044U10")+COUNTIFS('Jan 22'!$G:$G,"v4.5-3-1",'Jan 22'!$H:$H,"FGAC7044U10")+COUNTIFS('Jan 22'!$G:$G,"v4.5-3b-",'Jan 22'!$H:$H,"FGAC7044U10")</f>
        <v>19</v>
      </c>
      <c r="AL21" s="36">
        <f>COUNTIFS('Jan 29'!$G:$G,"v4.4-2-0",'Jan 29'!$H:$H,"FGAC7044U10")+COUNTIFS('Jan 29'!$G:$G,"v4.5-3-1",'Jan 29'!$H:$H,"FGAC7044U10")+COUNTIFS('Jan 29'!$G:$G,"v4.5-3b-",'Jan 29'!$H:$H,"FGAC7044U10")</f>
        <v>20</v>
      </c>
      <c r="AM21" s="36">
        <f>COUNTIFS('Feb 5'!$G:$G,"v4.4-2-0",'Feb 5'!$H:$H,"FGAC7044U10")+COUNTIFS('Feb 5'!$G:$G,"v4.5-3-1",'Feb 5'!$H:$H,"FGAC7044U10")+COUNTIFS('Feb 5'!$G:$G,"v4.5-3b-",'Feb 5'!$H:$H,"FGAC7044U10")</f>
        <v>20</v>
      </c>
      <c r="AN21" s="36">
        <f>COUNTIFS('Feb 12'!$G:$G,"v4.4-2-0",'Feb 12'!$H:$H,"FGAC7044U10")+COUNTIFS('Feb 12'!$G:$G,"v4.5-3-1",'Feb 12'!$H:$H,"FGAC7044U10")+COUNTIFS('Feb 12'!$G:$G,"v4.5-3b-",'Feb 12'!$H:$H,"FGAC7044U10")</f>
        <v>17</v>
      </c>
      <c r="AO21" s="36">
        <f>COUNTIFS('Feb 12'!$G:$G,"v4.4-2-0",'Feb 12'!$H:$H,"FGAC7044U10")+COUNTIFS('Feb 12'!$G:$G,"v4.5-3-1",'Feb 12'!$H:$H,"FGAC7044U10")+COUNTIFS('Feb 12'!$G:$G,"v4.5-3b-",'Feb 12'!$H:$H,"FGAC7044U10")</f>
        <v>17</v>
      </c>
      <c r="AP21" s="36">
        <f>COUNTIFS('Feb 26'!$G:$G,"v4.4-2-0",'Feb 26'!$H:$H,"FGAC7044U10")+COUNTIFS('Feb 26'!$G:$G,"v4.5-3-1",'Feb 26'!$H:$H,"FGAC7044U10")+COUNTIFS('Feb 26'!$G:$G,"v4.5-3b-",'Feb 26'!$H:$H,"FGAC7044U10")</f>
        <v>18</v>
      </c>
      <c r="AQ21" s="36">
        <f>COUNTIFS('Mar 5'!$G:$G,"v4.4-2-0",'Mar 5'!$H:$H,"FGAC7044U10")+COUNTIFS('Mar 5'!$G:$G,"v4.5-3-1",'Mar 5'!$H:$H,"FGAC7044U10")+COUNTIFS('Mar 5'!$G:$G,"v4.5-3b-",'Mar 5'!$H:$H,"FGAC7044U10")</f>
        <v>17</v>
      </c>
      <c r="AR21" s="36">
        <f>COUNTIFS('Mar 12'!$G:$G,"v4.4-2-0",'Mar 12'!$H:$H,"FGAC7044U10")+COUNTIFS('Mar 12'!$G:$G,"v4.5-3-1",'Mar 12'!$H:$H,"FGAC7044U10")+COUNTIFS('Mar 12'!$G:$G,"v4.5-3b-",'Mar 12'!$H:$H,"FGAC7044U10")</f>
        <v>17</v>
      </c>
      <c r="AS21" s="36">
        <f>COUNTIFS('Mar 19'!$G:$G,"v4.4-2-0",'Mar 19'!$H:$H,"FGAC7044U10")+COUNTIFS('Mar 19'!$G:$G,"v4.5-3-1",'Mar 19'!$H:$H,"FGAC7044U10")+COUNTIFS('Mar 19'!$G:$G,"v4.5-3b-",'Mar 19'!$H:$H,"FGAC7044U10")</f>
        <v>17</v>
      </c>
      <c r="AT21" s="36">
        <f>COUNTIFS('Mar 26'!$G:$G,"v4.4-2-0",'Mar 26'!$H:$H,"FGAC7044U10")+COUNTIFS('Mar 26'!$G:$G,"v4.5-3-1",'Mar 26'!$H:$H,"FGAC7044U10")+COUNTIFS('Mar 26'!$G:$G,"v4.5-3b-",'Mar 26'!$H:$H,"FGAC7044U10")</f>
        <v>15</v>
      </c>
      <c r="AU21" s="36">
        <f>COUNTIFS('Apr 2'!$G:$G,AU11,'Apr 2'!$H:$H,"FGAC*")</f>
        <v>4</v>
      </c>
      <c r="AV21" s="36">
        <f>COUNTIFS('Apr 9'!$G:$G,AV11,'Apr 9'!$H:$H,"FGAC*")</f>
        <v>4</v>
      </c>
      <c r="AW21" s="36">
        <f>COUNTIFS('Apr 16'!$G:$G,AW11,'Apr 16'!$H:$H,"FGAC*")</f>
        <v>4</v>
      </c>
      <c r="AX21" s="36">
        <f>COUNTIFS('Apr 23'!$G:$G,AX11,'Apr 23'!$H:$H,"FGAC*")</f>
        <v>4</v>
      </c>
      <c r="AY21" s="36">
        <f>COUNTIFS('May 2'!$G:$G,AY11,'May 2'!$H:$H,"FGAC*")</f>
        <v>4</v>
      </c>
      <c r="AZ21" s="36">
        <f>COUNTIFS('May 9'!$G:$G,AZ11,'May 9'!$H:$H,"FGAC*")</f>
        <v>15</v>
      </c>
      <c r="BA21" s="36">
        <f>COUNTIFS('May 14'!$G:$G,BA11,'May 14'!$H:$H,"FGAC*")</f>
        <v>15</v>
      </c>
      <c r="BB21" s="36">
        <f>COUNTIFS('May 21'!$G:$G,BB11,'May 21'!$H:$H,"FGAC*")</f>
        <v>14</v>
      </c>
      <c r="BC21" s="36">
        <f>COUNTIFS('May 28'!$G:$G,BC11,'May 28'!$H:$H,"FGAC*")</f>
        <v>16</v>
      </c>
      <c r="BD21" s="36">
        <f>COUNTIFS('Jun 4'!$G:$G,BD11,'Jun 4'!$H:$H,"FGAC*")</f>
        <v>16</v>
      </c>
      <c r="BE21" s="36">
        <f>COUNTIFS('Jun 11'!$G:$G,BE11,'Jun 11'!$H:$H,"FGAC*")</f>
        <v>15</v>
      </c>
      <c r="BF21" s="36">
        <f>COUNTIFS('Jun 18'!$G:$G,BF11,'Jun 18'!$H:$H,"FGAC*")</f>
        <v>16</v>
      </c>
      <c r="BG21" s="36">
        <f>COUNTIFS('Jun 25'!$G:$G,BG11,'Jun 25'!$H:$H,"FGAC*")</f>
        <v>12</v>
      </c>
      <c r="BH21" s="36">
        <f>COUNTIFS('Jul 2'!$G:$G,BH11,'Jul 2'!$H:$H,"FGAC*")</f>
        <v>14</v>
      </c>
      <c r="BI21" s="36">
        <f>COUNTIFS('Jul 9'!$G:$G,BI11,'Jul 9'!$H:$H,"FGAC*")</f>
        <v>14</v>
      </c>
      <c r="BJ21" s="36">
        <f>COUNTIFS('Jul 16'!$G:$G, "v4.6-4-2",'Jul 16'!$H:$H,"FGAC*")</f>
        <v>14</v>
      </c>
      <c r="BK21" s="36">
        <f>COUNTIFS('Jul 23'!$G:$G, "v4.6-4-2",'Jul 23'!$H:$H,"FGAC*")</f>
        <v>14</v>
      </c>
      <c r="BL21" s="36">
        <f>COUNTIFS('Jul 30'!$G:$G, "v4.6-4-2",'Jul 30'!$H:$H,"FGAC*")</f>
        <v>14</v>
      </c>
      <c r="BM21" s="36">
        <f>COUNTIFS('Aug 07'!$G:$G, "v4.6-4-2",'Aug 07'!$H:$H,"FGAC*")</f>
        <v>17</v>
      </c>
      <c r="BN21" s="36">
        <f>COUNTIFS('Aug 13'!$G:$G, "v4.6-4-2",'Aug 13'!$H:$H,"FGAC*")</f>
        <v>17</v>
      </c>
      <c r="BO21" s="36">
        <f>COUNTIFS('Aug 20'!$G:$G, "v4.6-4-2",'Aug 20'!$H:$H,"FGAC*")</f>
        <v>15</v>
      </c>
      <c r="BP21" s="36">
        <f>COUNTIFS('Aug 27'!$G:$G, "v4.6-4-2",'Aug 27'!$H:$H,"FGAC*")</f>
        <v>16</v>
      </c>
      <c r="BQ21" s="36">
        <f>COUNTIFS('Sep 05'!$G:$G, "v4.6-4-2",'Sep 05'!$H:$H,"FGAC*")</f>
        <v>15</v>
      </c>
      <c r="BR21" s="36">
        <f>COUNTIFS('Sep 10'!$G:$G, "v4.6-4-2",'Sep 10'!$H:$H,"FGAC*")</f>
        <v>16</v>
      </c>
      <c r="BS21" s="36">
        <f>COUNTIFS('Sep 17'!$G:$G, "v4.6-4-2",'Sep 17'!$H:$H,"FGAC*")</f>
        <v>17</v>
      </c>
      <c r="BT21" s="36">
        <f>COUNTIFS('Sep 24'!$G:$G, "v4.6-4-2",'Sep 24'!$H:$H,"FGAC*")</f>
        <v>16</v>
      </c>
      <c r="BU21" s="36">
        <f>COUNTIFS('Oct 03'!$G:$G, "v4.6-4-2",'Oct 03'!$H:$H,"FGAC*")</f>
        <v>16</v>
      </c>
      <c r="BV21">
        <f>COUNTIFS('Oct 08'!$G:$G, "v4.8-5-2" ,'Oct 08'!$H:$H,"FGAC*")</f>
      </c>
    </row>
    <row ht="15.75" r="22" spans="1:73" thickBot="1" x14ac:dyDescent="0.3">
      <c r="H22" s="78"/>
      <c r="I22" s="82" t="s">
        <v>1204</v>
      </c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37"/>
      <c r="W22" s="37"/>
      <c r="X22" s="37"/>
      <c r="Y22" s="37">
        <f>COUNTIFS('Oct 30'!$G:$G,"v4.3-1.0",'Oct 30'!$H:$H,"FGAC7044U10")</f>
        <v>2</v>
      </c>
      <c r="Z22" s="37">
        <f>COUNTIFS('Nov 6'!$G:$G,"v4.3-1.0",'Nov 6'!$H:$H,"FGAC7044U10")</f>
        <v>2</v>
      </c>
      <c r="AA22" s="37">
        <f>COUNTIFS('Nov 13'!$G:$G,"v4.3-1.0",'Nov 13'!$H:$H,"FGAC7044U10")</f>
        <v>1</v>
      </c>
      <c r="AB22" s="37">
        <f>COUNTIFS('Nov 20'!$G:$G,"v4.3-1.0",'Nov 20'!$H:$H,"FGAC7044U10")</f>
        <v>0</v>
      </c>
      <c r="AC22" s="37">
        <f>COUNTIFS('Nov 27'!$G:$G,"v4.3-1.0",'Nov 27'!$H:$H,"FGAC7044U10")</f>
        <v>0</v>
      </c>
      <c r="AD22" s="37">
        <f>COUNTIFS('Dec 4'!$G:$G,"v4.3-1.0",'Dec 4'!$H:$H,"FGAC7044U10")</f>
        <v>1</v>
      </c>
      <c r="AE22" s="37">
        <f>COUNTIFS('Dec 11'!$G:$G,"v4.3-1.0",'Dec 11'!$H:$H,"FGAC7044U10")</f>
        <v>2</v>
      </c>
      <c r="AF22" s="37">
        <f>COUNTIFS('Dec 18'!$G:$G,"v4.3-1.0",'Dec 18'!$H:$H,"FGAC7044U10")</f>
        <v>2</v>
      </c>
      <c r="AG22" s="37">
        <f>COUNTIFS('Dec 25'!$G:$G,"v4.3-1.0",'Dec 25'!$H:$H,"FGAC7044U10")</f>
        <v>1</v>
      </c>
      <c r="AH22" s="37">
        <f>COUNTIFS('Jan 1'!$G:$G,"v4.3-1.0",'Jan 1'!$H:$H,"FGAC7044U10")</f>
        <v>1</v>
      </c>
      <c r="AI22" s="37">
        <f>COUNTIFS('Jan 8'!$G:$G,"v4.3-1.0",'Jan 8'!$H:$H,"FGAC7044U10")+COUNTIFS('Jan 8'!$G:$G,"v4.3-1.0",'Jan 8'!$H:$H,"FGAC7044U100")</f>
        <v>2</v>
      </c>
      <c r="AJ22" s="37">
        <f>COUNTIFS('Jan 15'!$G:$G,"v4.3-1.0",'Jan 15'!$H:$H,"FGAC7044U10")+COUNTIFS('Jan 15'!$G:$G,"v4.3-1.0",'Jan 15'!$H:$H,"FGAC7044U100")</f>
        <v>1</v>
      </c>
      <c r="AK22" s="37">
        <f>COUNTIFS('Jan 22'!$G:$G,"v4.3-1.0",'Jan 22'!$H:$H,"FGAC7044U10")+COUNTIFS('Jan 22'!$G:$G,"v4.3-1.0",'Jan 22'!$H:$H,"FGAC7044U100")</f>
        <v>3</v>
      </c>
      <c r="AL22" s="37">
        <f>COUNTIFS('Jan 29'!$G:$G,"v4.3-1.0",'Jan 29'!$H:$H,"FGAC7044U10")+COUNTIFS('Jan 29'!$G:$G,"v4.3-1.0",'Jan 29'!$H:$H,"FGAC7044U100")</f>
        <v>0</v>
      </c>
      <c r="AM22" s="37">
        <f>COUNTIFS('Feb 5'!$G:$G,"v4.3-1.0",'Feb 5'!$H:$H,"FGAC7044U10")+COUNTIFS('Feb 5'!$G:$G,"v4.3-1.0",'Feb 5'!$H:$H,"FGAC7044U100")</f>
        <v>0</v>
      </c>
      <c r="AN22" s="37">
        <f>COUNTIFS('Feb 12'!$G:$G,"v4.3-1.0",'Feb 12'!$H:$H,"FGAC7044U10")+COUNTIFS('Feb 12'!$G:$G,"v4.3-1.0",'Feb 12'!$H:$H,"FGAC7044U100")</f>
        <v>0</v>
      </c>
      <c r="AO22" s="37">
        <f>COUNTIFS('Feb 12'!$G:$G,"v4.3-1.0",'Feb 12'!$H:$H,"FGAC7044U10")+COUNTIFS('Feb 12'!$G:$G,"v4.3-1.0",'Feb 12'!$H:$H,"FGAC7044U100")</f>
        <v>0</v>
      </c>
      <c r="AP22" s="37">
        <f>COUNTIFS('Feb 26'!$G:$G,"v4.3-1.0",'Feb 26'!$H:$H,"FGAC7044U10")+COUNTIFS('Feb 26'!$G:$G,"v4.3-1.0",'Feb 26'!$H:$H,"FGAC7044U100")</f>
        <v>0</v>
      </c>
      <c r="AQ22" s="37">
        <f>COUNTIFS('Mar 5'!$G:$G,"v4.3-1.0",'Mar 5'!$H:$H,"FGAC7044U10")+COUNTIFS('Mar 5'!$G:$G,"v4.3-1.0",'Mar 5'!$H:$H,"FGAC7044U100")</f>
        <v>1</v>
      </c>
      <c r="AR22" s="37">
        <f>COUNTIFS('Mar 12'!$G:$G,"v4.3-1.0",'Mar 12'!$H:$H,"FGAC7044U10")+COUNTIFS('Mar 12'!$G:$G,"v4.3-1.0",'Mar 12'!$H:$H,"FGAC7044U100")</f>
        <v>0</v>
      </c>
      <c r="AS22" s="37">
        <f>COUNTIFS('Mar 19'!$G:$G,"v4.3-1.0",'Mar 19'!$H:$H,"FGAC7044U10")+COUNTIFS('Mar 19'!$G:$G,"v4.3-1.0",'Mar 19'!$H:$H,"FGAC7044U100")</f>
        <v>0</v>
      </c>
      <c r="AT22" s="37">
        <f>COUNTIFS('Mar 26'!$G:$G,"v4.3-1.0",'Mar 26'!$H:$H,"FGAC7044U10")+COUNTIFS('Mar 26'!$G:$G,"v4.3-1.0",'Mar 26'!$H:$H,"FGAC7044U100")</f>
        <v>0</v>
      </c>
      <c r="AU22" s="37">
        <f>COUNTIFS('Apr 2'!$H:$H,"FGAC*")-AU21</f>
        <v>13</v>
      </c>
      <c r="AV22" s="37">
        <f>COUNTIFS('Apr 9'!$H:$H,"FGAC*")-AV21</f>
        <v>13</v>
      </c>
      <c r="AW22" s="37">
        <f>COUNTIFS('Apr 16'!$H:$H,"FGAC*")-AW21</f>
        <v>12</v>
      </c>
      <c r="AX22" s="37">
        <f>COUNTIFS('Apr 23'!$H:$H,"FGAC*")-AX21</f>
        <v>12</v>
      </c>
      <c r="AY22" s="37">
        <f>COUNTIFS('May 2'!$H:$H,"FGAC*")-AY21</f>
        <v>13</v>
      </c>
      <c r="AZ22" s="37">
        <f>COUNTIFS('May 9'!$H:$H,"FGAC*")-AZ21</f>
        <v>1</v>
      </c>
      <c r="BA22" s="37">
        <f>COUNTIFS('May 14'!$H:$H,"FGAC*")-BA21</f>
        <v>2</v>
      </c>
      <c r="BB22" s="37">
        <f>COUNTIFS('May 21'!$H:$H,"FGAC*")-BB21</f>
        <v>3</v>
      </c>
      <c r="BC22" s="37">
        <f>COUNTIFS('May 28'!$H:$H,"FGAC*")-BC21</f>
        <v>2</v>
      </c>
      <c r="BD22" s="37">
        <f>COUNTIFS('Jun 4'!$H:$H,"FGAC*")-BD21</f>
        <v>1</v>
      </c>
      <c r="BE22" s="37">
        <f>COUNTIFS('Jun 11'!$H:$H,"FGAC*")-BE21</f>
        <v>1</v>
      </c>
      <c r="BF22" s="37">
        <f>COUNTIFS('Jun 18'!$H:$H,"FGAC*")-BF21</f>
        <v>1</v>
      </c>
      <c r="BG22" s="37">
        <f>COUNTIFS('Jun 25'!$H:$H,"FGAC*")-BG21</f>
        <v>1</v>
      </c>
      <c r="BH22" s="37">
        <f>COUNTIFS('Jul 2'!$H:$H,"FGAC*")-BH21</f>
        <v>2</v>
      </c>
      <c r="BI22" s="37">
        <f>COUNTIFS('Jul 9'!$H:$H,"FGAC*")-BI21</f>
        <v>2</v>
      </c>
      <c r="BJ22" s="37">
        <f>COUNTIFS('Jul 16'!$H:$H,"FGAC*")- (COUNTIFS('Jul 16'!$G:$G, "v4.6-4-2",'Jul 16'!$H:$H,"FGAC*"))</f>
        <v>4</v>
      </c>
      <c r="BK22" s="37">
        <f>COUNTIFS('Jul 23'!$H:$H,"FGAC*")-BK21</f>
        <v>3</v>
      </c>
      <c r="BL22" s="37">
        <f>COUNTIFS('Jul 30'!$H:$H,"FGAC*")-BL21</f>
        <v>3</v>
      </c>
      <c r="BM22" s="37">
        <f>COUNTIFS('Aug 07'!$H:$H,"FGAC*")-BM21</f>
        <v>0</v>
      </c>
      <c r="BN22" s="37">
        <f>COUNTIFS('Aug 13'!$H:$H,"FGAC*")-BN21</f>
        <v>0</v>
      </c>
      <c r="BO22" s="37">
        <f>COUNTIFS('Aug 20'!$H:$H,"FGAC*")-BO21</f>
        <v>0</v>
      </c>
      <c r="BP22" s="37">
        <f>COUNTIFS('Aug 27'!$H:$H,"FGAC*")-BP21</f>
        <v>0</v>
      </c>
      <c r="BQ22" s="37">
        <f>COUNTIFS('Sep 05'!$H:$H,"FGAC*")-BQ21</f>
        <v>0</v>
      </c>
      <c r="BR22" s="37">
        <f>COUNTIFS('Sep 10'!$H:$H,"FGAC*")-BR21</f>
        <v>0</v>
      </c>
      <c r="BS22" s="37">
        <f>COUNTIFS('Sep 17'!$H:$H,"FGAC*")-BS21</f>
        <v>1</v>
      </c>
      <c r="BT22" s="37">
        <f>COUNTIFS('Sep 24'!$H:$H,"FGAC*")-BT21</f>
        <v>1</v>
      </c>
      <c r="BU22" s="37">
        <f>COUNTIFS('Oct 03'!$H:$H,"FGAC*")-BU21</f>
        <v>0</v>
      </c>
      <c r="BV22">
        <f>COUNTIFS('Oct 08'!$H:$H,"FGAC*")-BV21</f>
      </c>
    </row>
    <row ht="15.75" r="23" spans="1:73" thickBot="1" x14ac:dyDescent="0.3">
      <c r="AD23" s="89"/>
      <c r="AE23" s="90"/>
      <c r="AF23" s="91"/>
      <c r="AG23" s="92"/>
      <c r="AH23" s="93"/>
      <c r="AI23" s="94"/>
      <c r="AJ23" s="95"/>
      <c r="AK23" s="96"/>
      <c r="AL23" s="114"/>
      <c r="AM23" s="120"/>
      <c r="AN23" s="120"/>
      <c r="AO23" s="133"/>
      <c r="AP23" s="133"/>
      <c r="AQ23" s="136"/>
      <c r="AR23" s="137"/>
      <c r="AS23" s="139"/>
      <c r="AT23" s="143"/>
      <c r="AU23" s="152"/>
      <c r="AV23" s="152"/>
      <c r="AW23" s="152"/>
      <c r="AX23" s="152"/>
      <c r="AY23" s="152"/>
      <c r="AZ23" s="152"/>
      <c r="BA23" s="176"/>
      <c r="BB23" s="157"/>
      <c r="BJ23" s="217"/>
      <c r="BK23" s="217"/>
    </row>
    <row ht="15.75" r="24" spans="1:73" thickBot="1" x14ac:dyDescent="0.3">
      <c r="J24" s="32">
        <f>J12</f>
        <v>42933</v>
      </c>
      <c r="K24" s="32">
        <f>K12</f>
        <v>42940</v>
      </c>
      <c r="L24" s="32">
        <f>L12</f>
        <v>42947</v>
      </c>
      <c r="M24" s="32">
        <f>M12</f>
        <v>42954</v>
      </c>
      <c r="N24" s="32">
        <f ref="N24:AC24" si="0" t="shared">N12</f>
        <v>42961</v>
      </c>
      <c r="O24" s="32">
        <f si="0" t="shared"/>
        <v>42968</v>
      </c>
      <c r="P24" s="32">
        <f si="0" t="shared"/>
        <v>42975</v>
      </c>
      <c r="Q24" s="32">
        <f si="0" t="shared"/>
        <v>42982</v>
      </c>
      <c r="R24" s="32">
        <f si="0" t="shared"/>
        <v>42989</v>
      </c>
      <c r="S24" s="32">
        <f si="0" t="shared"/>
        <v>42996</v>
      </c>
      <c r="T24" s="32">
        <f si="0" t="shared"/>
        <v>43003</v>
      </c>
      <c r="U24" s="32">
        <f si="0" t="shared"/>
        <v>43010</v>
      </c>
      <c r="V24" s="32">
        <f si="0" t="shared"/>
        <v>43017</v>
      </c>
      <c r="W24" s="32">
        <f si="0" t="shared"/>
        <v>43024</v>
      </c>
      <c r="X24" s="32">
        <f si="0" t="shared"/>
        <v>43031</v>
      </c>
      <c r="Y24" s="32">
        <f si="0" t="shared"/>
        <v>43038</v>
      </c>
      <c r="Z24" s="32">
        <f si="0" t="shared"/>
        <v>43045</v>
      </c>
      <c r="AA24" s="32">
        <f si="0" t="shared"/>
        <v>43052</v>
      </c>
      <c r="AB24" s="32">
        <f si="0" t="shared"/>
        <v>43059</v>
      </c>
      <c r="AC24" s="32">
        <f si="0" t="shared"/>
        <v>43066</v>
      </c>
      <c r="AD24" s="32">
        <f ref="AD24:AE24" si="1" t="shared">AD12</f>
        <v>43073</v>
      </c>
      <c r="AE24" s="32">
        <f si="1" t="shared"/>
        <v>43080</v>
      </c>
      <c r="AF24" s="32">
        <f ref="AF24:AG24" si="2" t="shared">AF12</f>
        <v>43087</v>
      </c>
      <c r="AG24" s="32">
        <f si="2" t="shared"/>
        <v>43094</v>
      </c>
      <c r="AH24" s="32">
        <f ref="AH24:AI24" si="3" t="shared">AH12</f>
        <v>43101</v>
      </c>
      <c r="AI24" s="32">
        <f si="3" t="shared"/>
        <v>43108</v>
      </c>
      <c r="AJ24" s="32">
        <f ref="AJ24:AK24" si="4" t="shared">AJ12</f>
        <v>43115</v>
      </c>
      <c r="AK24" s="32">
        <f si="4" t="shared"/>
        <v>43122</v>
      </c>
      <c r="AL24" s="32">
        <f ref="AL24:AN24" si="5" t="shared">AL12</f>
        <v>43129</v>
      </c>
      <c r="AM24" s="32">
        <f si="5" t="shared"/>
        <v>43136</v>
      </c>
      <c r="AN24" s="32">
        <f si="5" t="shared"/>
        <v>43143</v>
      </c>
      <c r="AO24" s="32">
        <f ref="AO24:AP24" si="6" t="shared">AO12</f>
        <v>43150</v>
      </c>
      <c r="AP24" s="32">
        <f si="6" t="shared"/>
        <v>43157</v>
      </c>
      <c r="AQ24" s="32">
        <f ref="AQ24" si="7" t="shared">AQ12</f>
        <v>43164</v>
      </c>
      <c r="AR24" s="32">
        <f>AR12</f>
        <v>43171</v>
      </c>
      <c r="AS24" s="32">
        <f ref="AS24:AT24" si="8" t="shared">AS12</f>
        <v>43178</v>
      </c>
      <c r="AT24" s="32">
        <f si="8" t="shared"/>
        <v>43185</v>
      </c>
      <c r="AU24" s="32">
        <f ref="AU24:AV24" si="9" t="shared">AU12</f>
        <v>43192</v>
      </c>
      <c r="AV24" s="32">
        <f si="9" t="shared"/>
        <v>43199</v>
      </c>
      <c r="AW24" s="32">
        <f ref="AW24" si="10" t="shared">AW12</f>
        <v>43206</v>
      </c>
      <c r="AX24" s="32">
        <f ref="AX24" si="11" t="shared">AX12</f>
        <v>43213</v>
      </c>
      <c r="AY24" s="32">
        <f ref="AY24" si="12" t="shared">AY12</f>
        <v>43222</v>
      </c>
      <c r="AZ24" s="32">
        <f ref="AZ24" si="13" t="shared">AZ12</f>
        <v>43229</v>
      </c>
      <c r="BA24" s="32">
        <f ref="BA24:BB24" si="14" t="shared">BA12</f>
        <v>43234</v>
      </c>
      <c r="BB24" s="32">
        <f si="14" t="shared"/>
        <v>43241</v>
      </c>
      <c r="BC24" s="32">
        <f ref="BC24:BG24" si="15" t="shared">BC12</f>
        <v>43248</v>
      </c>
      <c r="BD24" s="32">
        <f si="15" t="shared"/>
        <v>43255</v>
      </c>
      <c r="BE24" s="32">
        <f si="15" t="shared"/>
        <v>43262</v>
      </c>
      <c r="BF24" s="32">
        <f si="15" t="shared"/>
        <v>43269</v>
      </c>
      <c r="BG24" s="32">
        <f si="15" t="shared"/>
        <v>43276</v>
      </c>
      <c r="BH24" s="32">
        <f ref="BH24:BI24" si="16" t="shared">BH12</f>
        <v>43283</v>
      </c>
      <c r="BI24" s="32">
        <f si="16" t="shared"/>
        <v>43290</v>
      </c>
      <c r="BJ24" s="32" t="s">
        <v>1559</v>
      </c>
      <c r="BK24" s="32" t="s">
        <v>1562</v>
      </c>
      <c r="BL24" s="32" t="s">
        <v>1563</v>
      </c>
      <c r="BM24" s="32" t="s">
        <v>1564</v>
      </c>
      <c r="BN24" s="32" t="s">
        <v>1565</v>
      </c>
      <c r="BO24" s="32" t="s">
        <v>1566</v>
      </c>
      <c r="BP24" s="32" t="s">
        <v>1569</v>
      </c>
      <c r="BQ24" s="32" t="s">
        <v>1570</v>
      </c>
      <c r="BR24" s="32" t="s">
        <v>1571</v>
      </c>
      <c r="BS24" s="32" t="s">
        <v>1573</v>
      </c>
      <c r="BT24" s="32" t="s">
        <v>1575</v>
      </c>
      <c r="BU24" s="32" t="s">
        <v>1577</v>
      </c>
      <c r="BV24" t="s">
        <v>1581</v>
      </c>
    </row>
    <row ht="15.75" r="25" spans="1:73" thickBot="1" x14ac:dyDescent="0.3">
      <c r="I25" s="29" t="s">
        <v>510</v>
      </c>
      <c r="J25" s="6">
        <f ref="J25:BI25" si="17" t="shared">SUM(J$13:J$14)</f>
        <v>73</v>
      </c>
      <c r="K25" s="6">
        <f si="17" t="shared"/>
        <v>70</v>
      </c>
      <c r="L25" s="6">
        <f si="17" t="shared"/>
        <v>70</v>
      </c>
      <c r="M25" s="6">
        <f si="17" t="shared"/>
        <v>67</v>
      </c>
      <c r="N25" s="6">
        <f si="17" t="shared"/>
        <v>64</v>
      </c>
      <c r="O25" s="6">
        <f>SUM(O$13:O$14)</f>
        <v>63</v>
      </c>
      <c r="P25" s="6">
        <f>SUM(P$13:P$14)</f>
        <v>65</v>
      </c>
      <c r="Q25" s="6">
        <f si="17" t="shared"/>
        <v>65</v>
      </c>
      <c r="R25" s="6">
        <f si="17" t="shared"/>
        <v>59</v>
      </c>
      <c r="S25" s="6">
        <f si="17" t="shared"/>
        <v>63</v>
      </c>
      <c r="T25" s="6">
        <f si="17" t="shared"/>
        <v>66</v>
      </c>
      <c r="U25" s="6">
        <f si="17" t="shared"/>
        <v>61</v>
      </c>
      <c r="V25" s="20">
        <f si="17" t="shared"/>
        <v>57</v>
      </c>
      <c r="W25" s="20">
        <f si="17" t="shared"/>
        <v>59</v>
      </c>
      <c r="X25" s="20">
        <f si="17" t="shared"/>
        <v>58</v>
      </c>
      <c r="Y25" s="20">
        <f si="17" t="shared"/>
        <v>58</v>
      </c>
      <c r="Z25" s="20">
        <f si="17" t="shared"/>
        <v>58</v>
      </c>
      <c r="AA25" s="20">
        <f si="17" t="shared"/>
        <v>57</v>
      </c>
      <c r="AB25" s="20">
        <f si="17" t="shared"/>
        <v>56</v>
      </c>
      <c r="AC25" s="20">
        <f si="17" t="shared"/>
        <v>55</v>
      </c>
      <c r="AD25" s="20">
        <f si="17" t="shared"/>
        <v>55</v>
      </c>
      <c r="AE25" s="20">
        <f si="17" t="shared"/>
        <v>54</v>
      </c>
      <c r="AF25" s="20">
        <f si="17" t="shared"/>
        <v>54</v>
      </c>
      <c r="AG25" s="20">
        <f si="17" t="shared"/>
        <v>52</v>
      </c>
      <c r="AH25" s="20">
        <f si="17" t="shared"/>
        <v>53</v>
      </c>
      <c r="AI25" s="20">
        <f si="17" t="shared"/>
        <v>53</v>
      </c>
      <c r="AJ25" s="20">
        <f si="17" t="shared"/>
        <v>55</v>
      </c>
      <c r="AK25" s="20">
        <f si="17" t="shared"/>
        <v>54</v>
      </c>
      <c r="AL25" s="20">
        <f si="17" t="shared"/>
        <v>53</v>
      </c>
      <c r="AM25" s="20">
        <f si="17" t="shared"/>
        <v>51</v>
      </c>
      <c r="AN25" s="20">
        <f si="17" t="shared"/>
        <v>51</v>
      </c>
      <c r="AO25" s="20">
        <f si="17" t="shared"/>
        <v>51</v>
      </c>
      <c r="AP25" s="20">
        <f si="17" t="shared"/>
        <v>49</v>
      </c>
      <c r="AQ25" s="20">
        <f si="17" t="shared"/>
        <v>48</v>
      </c>
      <c r="AR25" s="20">
        <f si="17" t="shared"/>
        <v>46</v>
      </c>
      <c r="AS25" s="20">
        <f si="17" t="shared"/>
        <v>47</v>
      </c>
      <c r="AT25" s="20">
        <f si="17" t="shared"/>
        <v>46</v>
      </c>
      <c r="AU25" s="20">
        <f si="17" t="shared"/>
        <v>47</v>
      </c>
      <c r="AV25" s="20">
        <f si="17" t="shared"/>
        <v>45</v>
      </c>
      <c r="AW25" s="20">
        <f si="17" t="shared"/>
        <v>47</v>
      </c>
      <c r="AX25" s="20">
        <f si="17" t="shared"/>
        <v>46</v>
      </c>
      <c r="AY25" s="20">
        <f si="17" t="shared"/>
        <v>43</v>
      </c>
      <c r="AZ25" s="20">
        <f si="17" t="shared"/>
        <v>46</v>
      </c>
      <c r="BA25" s="20">
        <f si="17" t="shared"/>
        <v>47</v>
      </c>
      <c r="BB25" s="20">
        <f si="17" t="shared"/>
        <v>44</v>
      </c>
      <c r="BC25" s="20">
        <f si="17" t="shared"/>
        <v>45</v>
      </c>
      <c r="BD25" s="20">
        <f si="17" t="shared"/>
        <v>45</v>
      </c>
      <c r="BE25" s="20">
        <f si="17" t="shared"/>
        <v>44</v>
      </c>
      <c r="BF25" s="20">
        <f si="17" t="shared"/>
        <v>44</v>
      </c>
      <c r="BG25" s="20">
        <f si="17" t="shared"/>
        <v>45</v>
      </c>
      <c r="BH25" s="20">
        <f si="17" t="shared"/>
        <v>44</v>
      </c>
      <c r="BI25" s="20">
        <f si="17" t="shared"/>
        <v>43</v>
      </c>
      <c r="BJ25" s="20">
        <f>COUNTIFS('Jul 16'!$G:$G,"PW1MA079*")+COUNTIFS('Jul 16'!$G:$G,"PW1MA076*") + (COUNTIF('Jul 16'!$G:$G,"PW1MA*")+COUNTIF('Jul 16'!$G:$G,"PW3MA*")) - (COUNTIFS('Jul 16'!$G:$G,"PW1MA079*")+COUNTIFS('Jul 16'!$G:$G,"PW1MA076*"))</f>
        <v>43</v>
      </c>
      <c r="BK25" s="20">
        <f ref="BK25:BP25" si="18" t="shared">SUM(BK$13:BK$14)</f>
        <v>43</v>
      </c>
      <c r="BL25" s="20">
        <f si="18" t="shared"/>
        <v>43</v>
      </c>
      <c r="BM25" s="20">
        <f si="18" t="shared"/>
        <v>43</v>
      </c>
      <c r="BN25" s="20">
        <f si="18" t="shared"/>
        <v>41</v>
      </c>
      <c r="BO25" s="20">
        <f si="18" t="shared"/>
        <v>40</v>
      </c>
      <c r="BP25" s="20">
        <f si="18" t="shared"/>
        <v>40</v>
      </c>
      <c r="BQ25" s="20">
        <f>SUM(BQ$13:BQ$14)</f>
        <v>41</v>
      </c>
      <c r="BR25" s="20">
        <f>SUM(BR$13:BR$14)</f>
        <v>40</v>
      </c>
      <c r="BS25" s="20">
        <f>SUM(BS$13:BS$14)</f>
        <v>40</v>
      </c>
      <c r="BT25" s="20">
        <f>SUM(BT$13:BT$14)</f>
        <v>40</v>
      </c>
      <c r="BU25" s="20">
        <f>SUM(BU$13:BU$14)</f>
        <v>39</v>
      </c>
      <c r="BV25">
        <f>SUM(BV$13:BV$14)</f>
      </c>
    </row>
    <row customFormat="1" ht="15.75" r="26" s="78" spans="1:73" thickBot="1" x14ac:dyDescent="0.3">
      <c r="H26"/>
      <c r="I26" s="28" t="s">
        <v>511</v>
      </c>
      <c r="J26" s="7">
        <f ref="J26:BI26" si="19" t="shared">SUM(J$15:J$18)</f>
        <v>18</v>
      </c>
      <c r="K26" s="7">
        <f si="19" t="shared"/>
        <v>20</v>
      </c>
      <c r="L26" s="7">
        <f si="19" t="shared"/>
        <v>17</v>
      </c>
      <c r="M26" s="7">
        <f si="19" t="shared"/>
        <v>22</v>
      </c>
      <c r="N26" s="7">
        <f si="19" t="shared"/>
        <v>21</v>
      </c>
      <c r="O26" s="7">
        <f>SUM(O$15:O$18)</f>
        <v>20</v>
      </c>
      <c r="P26" s="7">
        <f>SUM(P$15:P$18)</f>
        <v>20</v>
      </c>
      <c r="Q26" s="7">
        <f si="19" t="shared"/>
        <v>21</v>
      </c>
      <c r="R26" s="7">
        <f si="19" t="shared"/>
        <v>19</v>
      </c>
      <c r="S26" s="7">
        <f si="19" t="shared"/>
        <v>16</v>
      </c>
      <c r="T26" s="7">
        <f si="19" t="shared"/>
        <v>15</v>
      </c>
      <c r="U26" s="7">
        <f si="19" t="shared"/>
        <v>16</v>
      </c>
      <c r="V26" s="21">
        <f si="19" t="shared"/>
        <v>18</v>
      </c>
      <c r="W26" s="21">
        <f si="19" t="shared"/>
        <v>15</v>
      </c>
      <c r="X26" s="21">
        <f si="19" t="shared"/>
        <v>12</v>
      </c>
      <c r="Y26" s="21">
        <f si="19" t="shared"/>
        <v>12</v>
      </c>
      <c r="Z26" s="21">
        <f si="19" t="shared"/>
        <v>11</v>
      </c>
      <c r="AA26" s="21">
        <f si="19" t="shared"/>
        <v>10</v>
      </c>
      <c r="AB26" s="21">
        <f si="19" t="shared"/>
        <v>10</v>
      </c>
      <c r="AC26" s="21">
        <f si="19" t="shared"/>
        <v>9</v>
      </c>
      <c r="AD26" s="21">
        <f si="19" t="shared"/>
        <v>10</v>
      </c>
      <c r="AE26" s="21">
        <f si="19" t="shared"/>
        <v>7</v>
      </c>
      <c r="AF26" s="21">
        <f si="19" t="shared"/>
        <v>6</v>
      </c>
      <c r="AG26" s="21">
        <f si="19" t="shared"/>
        <v>7</v>
      </c>
      <c r="AH26" s="21">
        <f si="19" t="shared"/>
        <v>7</v>
      </c>
      <c r="AI26" s="21">
        <f si="19" t="shared"/>
        <v>6</v>
      </c>
      <c r="AJ26" s="21">
        <f si="19" t="shared"/>
        <v>8</v>
      </c>
      <c r="AK26" s="21">
        <f si="19" t="shared"/>
        <v>7</v>
      </c>
      <c r="AL26" s="21">
        <f si="19" t="shared"/>
        <v>6</v>
      </c>
      <c r="AM26" s="21">
        <f si="19" t="shared"/>
        <v>6</v>
      </c>
      <c r="AN26" s="21">
        <f si="19" t="shared"/>
        <v>6</v>
      </c>
      <c r="AO26" s="21">
        <f si="19" t="shared"/>
        <v>6</v>
      </c>
      <c r="AP26" s="21">
        <f si="19" t="shared"/>
        <v>8</v>
      </c>
      <c r="AQ26" s="21">
        <f si="19" t="shared"/>
        <v>7</v>
      </c>
      <c r="AR26" s="21">
        <f si="19" t="shared"/>
        <v>6</v>
      </c>
      <c r="AS26" s="21">
        <f si="19" t="shared"/>
        <v>8</v>
      </c>
      <c r="AT26" s="21">
        <f si="19" t="shared"/>
        <v>7</v>
      </c>
      <c r="AU26" s="21">
        <f si="19" t="shared"/>
        <v>8</v>
      </c>
      <c r="AV26" s="21">
        <f si="19" t="shared"/>
        <v>7</v>
      </c>
      <c r="AW26" s="21">
        <f si="19" t="shared"/>
        <v>8</v>
      </c>
      <c r="AX26" s="21">
        <f si="19" t="shared"/>
        <v>8</v>
      </c>
      <c r="AY26" s="21">
        <f si="19" t="shared"/>
        <v>7</v>
      </c>
      <c r="AZ26" s="21">
        <f si="19" t="shared"/>
        <v>12</v>
      </c>
      <c r="BA26" s="21">
        <f si="19" t="shared"/>
        <v>12</v>
      </c>
      <c r="BB26" s="21">
        <f si="19" t="shared"/>
        <v>13</v>
      </c>
      <c r="BC26" s="21">
        <f si="19" t="shared"/>
        <v>14</v>
      </c>
      <c r="BD26" s="21">
        <f si="19" t="shared"/>
        <v>14</v>
      </c>
      <c r="BE26" s="21">
        <f si="19" t="shared"/>
        <v>12</v>
      </c>
      <c r="BF26" s="21">
        <f si="19" t="shared"/>
        <v>12</v>
      </c>
      <c r="BG26" s="21">
        <f si="19" t="shared"/>
        <v>13</v>
      </c>
      <c r="BH26" s="21">
        <f si="19" t="shared"/>
        <v>13</v>
      </c>
      <c r="BI26" s="21">
        <f si="19" t="shared"/>
        <v>14</v>
      </c>
      <c r="BJ26" s="21">
        <f>COUNTIFS('Jul 16'!$G:$G, "v4.6-4-2",'Jul 16'!$H:$H,"FGRC*")+COUNTIFS('Jul 16'!$G:$G, "v4.6-4-2",'Jul 16'!$H:$H,"FFRE*") + (COUNTIFS('Jul 16'!$G:$G,"v*",'Jul 16'!$H:$H,"FGRC*")+COUNTIFS('Jul 16'!$G:$G,"PW3RS*",'Jul 16'!$H:$H,"FFRE*"))- (COUNTIFS('Jul 16'!$G:$G, "v4.6-4-2",'Jul 16'!$H:$H,"FGRC*")+COUNTIFS('Jul 16'!$G:$G, "v4.6-4-2",'Jul 16'!$H:$H,"FFRE*")) + COUNTIFS('Jul 16'!$G:$G,"PW1RS326",'Jul 16'!$H:$H,"FGRC*")+COUNTIFS('Jul 16'!$G:$G,"PW1RS326",'Jul 16'!$H:$H,"FFRE*") + (COUNTIFS('Jul 16'!$G:$G,"PW1RS*",'Jul 16'!$H:$H,"FFRE*")+COUNTIFS('Jul 16'!$G:$G,"PW1RS*",'Jul 16'!$H:$H,"FGRC*"))- (COUNTIFS('Jul 16'!$G:$G,"PW1RS326",'Jul 16'!$H:$H,"FGRC*")+COUNTIFS('Jul 16'!$G:$G,"PW1RS326",'Jul 16'!$H:$H,"FFRE*"))</f>
        <v>13</v>
      </c>
      <c r="BK26" s="21">
        <f ref="BK26:BP26" si="20" t="shared">SUM(BK$15:BK$18)</f>
        <v>11</v>
      </c>
      <c r="BL26" s="21">
        <f si="20" t="shared"/>
        <v>10</v>
      </c>
      <c r="BM26" s="21">
        <f si="20" t="shared"/>
        <v>11</v>
      </c>
      <c r="BN26" s="21">
        <f si="20" t="shared"/>
        <v>13</v>
      </c>
      <c r="BO26" s="21">
        <f si="20" t="shared"/>
        <v>13</v>
      </c>
      <c r="BP26" s="21">
        <f si="20" t="shared"/>
        <v>13</v>
      </c>
      <c r="BQ26" s="21">
        <f>SUM(BQ$15:BQ$18)</f>
        <v>13</v>
      </c>
      <c r="BR26" s="21">
        <f>SUM(BR$15:BR$18)</f>
        <v>13</v>
      </c>
      <c r="BS26" s="21">
        <f>SUM(BS$15:BS$18)</f>
        <v>12</v>
      </c>
      <c r="BT26" s="21">
        <f>SUM(BT$15:BT$18)</f>
        <v>13</v>
      </c>
      <c r="BU26" s="21">
        <f>SUM(BU$15:BU$18)</f>
        <v>13</v>
      </c>
      <c r="BV26">
        <f>SUM(BV$15:BV$18)</f>
      </c>
    </row>
    <row customFormat="1" ht="15.75" r="27" s="24" spans="1:73" thickBot="1" x14ac:dyDescent="0.3">
      <c r="A27" s="72"/>
      <c r="B27" s="72"/>
      <c r="C27" s="72"/>
      <c r="D27" s="72"/>
      <c r="E27" s="72"/>
      <c r="F27" s="72"/>
      <c r="G27" s="72"/>
      <c r="H27"/>
      <c r="I27" s="27" t="s">
        <v>512</v>
      </c>
      <c r="J27" s="8">
        <f ref="J27:BI27" si="21" t="shared">SUM(J$19:J$20)</f>
        <v>15</v>
      </c>
      <c r="K27" s="8">
        <f si="21" t="shared"/>
        <v>13</v>
      </c>
      <c r="L27" s="8">
        <f si="21" t="shared"/>
        <v>11</v>
      </c>
      <c r="M27" s="8">
        <f si="21" t="shared"/>
        <v>11</v>
      </c>
      <c r="N27" s="8">
        <f si="21" t="shared"/>
        <v>11</v>
      </c>
      <c r="O27" s="8">
        <f>SUM(O$19:O$20)</f>
        <v>11</v>
      </c>
      <c r="P27" s="8">
        <f>SUM(P$19:P$20)</f>
        <v>10</v>
      </c>
      <c r="Q27" s="8">
        <f si="21" t="shared"/>
        <v>10</v>
      </c>
      <c r="R27" s="8">
        <f si="21" t="shared"/>
        <v>10</v>
      </c>
      <c r="S27" s="8">
        <f si="21" t="shared"/>
        <v>7</v>
      </c>
      <c r="T27" s="8">
        <f si="21" t="shared"/>
        <v>6</v>
      </c>
      <c r="U27" s="8">
        <f si="21" t="shared"/>
        <v>18</v>
      </c>
      <c r="V27" s="21">
        <f si="21" t="shared"/>
        <v>21</v>
      </c>
      <c r="W27" s="21">
        <f si="21" t="shared"/>
        <v>25</v>
      </c>
      <c r="X27" s="21">
        <f si="21" t="shared"/>
        <v>28</v>
      </c>
      <c r="Y27" s="21">
        <f si="21" t="shared"/>
        <v>6</v>
      </c>
      <c r="Z27" s="21">
        <f si="21" t="shared"/>
        <v>5</v>
      </c>
      <c r="AA27" s="21">
        <f si="21" t="shared"/>
        <v>5</v>
      </c>
      <c r="AB27" s="21">
        <f si="21" t="shared"/>
        <v>5</v>
      </c>
      <c r="AC27" s="21">
        <f si="21" t="shared"/>
        <v>6</v>
      </c>
      <c r="AD27" s="21">
        <f si="21" t="shared"/>
        <v>5</v>
      </c>
      <c r="AE27" s="21">
        <f si="21" t="shared"/>
        <v>6</v>
      </c>
      <c r="AF27" s="21">
        <f si="21" t="shared"/>
        <v>6</v>
      </c>
      <c r="AG27" s="21">
        <f si="21" t="shared"/>
        <v>6</v>
      </c>
      <c r="AH27" s="21">
        <f si="21" t="shared"/>
        <v>7</v>
      </c>
      <c r="AI27" s="21">
        <f si="21" t="shared"/>
        <v>7</v>
      </c>
      <c r="AJ27" s="21">
        <f si="21" t="shared"/>
        <v>7</v>
      </c>
      <c r="AK27" s="21">
        <f si="21" t="shared"/>
        <v>9</v>
      </c>
      <c r="AL27" s="21">
        <f si="21" t="shared"/>
        <v>7</v>
      </c>
      <c r="AM27" s="21">
        <f si="21" t="shared"/>
        <v>6</v>
      </c>
      <c r="AN27" s="21">
        <f si="21" t="shared"/>
        <v>6</v>
      </c>
      <c r="AO27" s="21">
        <f si="21" t="shared"/>
        <v>6</v>
      </c>
      <c r="AP27" s="21">
        <f si="21" t="shared"/>
        <v>7</v>
      </c>
      <c r="AQ27" s="21">
        <f si="21" t="shared"/>
        <v>7</v>
      </c>
      <c r="AR27" s="21">
        <f si="21" t="shared"/>
        <v>6</v>
      </c>
      <c r="AS27" s="21">
        <f si="21" t="shared"/>
        <v>7</v>
      </c>
      <c r="AT27" s="21">
        <f si="21" t="shared"/>
        <v>7</v>
      </c>
      <c r="AU27" s="21">
        <f si="21" t="shared"/>
        <v>7</v>
      </c>
      <c r="AV27" s="21">
        <f si="21" t="shared"/>
        <v>4</v>
      </c>
      <c r="AW27" s="21">
        <f si="21" t="shared"/>
        <v>4</v>
      </c>
      <c r="AX27" s="21">
        <f si="21" t="shared"/>
        <v>4</v>
      </c>
      <c r="AY27" s="21">
        <f si="21" t="shared"/>
        <v>4</v>
      </c>
      <c r="AZ27" s="21">
        <f si="21" t="shared"/>
        <v>4</v>
      </c>
      <c r="BA27" s="21">
        <f si="21" t="shared"/>
        <v>3</v>
      </c>
      <c r="BB27" s="21">
        <f si="21" t="shared"/>
        <v>4</v>
      </c>
      <c r="BC27" s="21">
        <f si="21" t="shared"/>
        <v>6</v>
      </c>
      <c r="BD27" s="21">
        <f si="21" t="shared"/>
        <v>7</v>
      </c>
      <c r="BE27" s="21">
        <f si="21" t="shared"/>
        <v>6</v>
      </c>
      <c r="BF27" s="21">
        <f si="21" t="shared"/>
        <v>6</v>
      </c>
      <c r="BG27" s="21">
        <f si="21" t="shared"/>
        <v>7</v>
      </c>
      <c r="BH27" s="21">
        <f si="21" t="shared"/>
        <v>6</v>
      </c>
      <c r="BI27" s="21">
        <f si="21" t="shared"/>
        <v>5</v>
      </c>
      <c r="BJ27" s="21">
        <f>COUNTIFS('Jul 16'!$H:$H,"FGPC*")- (COUNTIFS('Jul 16'!$G:$G, "v4.6-4-2",'Jul 16'!$H:$H,"FGPC*")) + COUNTIFS('Jul 16'!$G:$G, "v4.6-4-2",'Jul 16'!$H:$H,"FGPC*")</f>
        <v>5</v>
      </c>
      <c r="BK27" s="21">
        <f ref="BK27:BP27" si="22" t="shared">SUM(BK$19:BK$20)</f>
        <v>5</v>
      </c>
      <c r="BL27" s="21">
        <f si="22" t="shared"/>
        <v>5</v>
      </c>
      <c r="BM27" s="21">
        <f si="22" t="shared"/>
        <v>6</v>
      </c>
      <c r="BN27" s="21">
        <f si="22" t="shared"/>
        <v>6</v>
      </c>
      <c r="BO27" s="21">
        <f si="22" t="shared"/>
        <v>7</v>
      </c>
      <c r="BP27" s="21">
        <f si="22" t="shared"/>
        <v>7</v>
      </c>
      <c r="BQ27" s="21">
        <f>SUM(BQ$19:BQ$20)</f>
        <v>7</v>
      </c>
      <c r="BR27" s="21">
        <f>SUM(BR$19:BR$20)</f>
        <v>7</v>
      </c>
      <c r="BS27" s="21">
        <f>SUM(BS$19:BS$20)</f>
        <v>6</v>
      </c>
      <c r="BT27" s="21">
        <f>SUM(BT$19:BT$20)</f>
        <v>7</v>
      </c>
      <c r="BU27" s="21">
        <f>SUM(BU$19:BU$20)</f>
        <v>9</v>
      </c>
      <c r="BV27">
        <f>SUM(BV$19:BV$20)</f>
      </c>
    </row>
    <row ht="15.75" r="28" spans="1:73" thickBot="1" x14ac:dyDescent="0.3">
      <c r="I28" s="86" t="s">
        <v>1205</v>
      </c>
      <c r="V28" s="22"/>
      <c r="W28" s="22"/>
      <c r="X28" s="22"/>
      <c r="Y28" s="22">
        <f>Y21+Y22</f>
        <v>16</v>
      </c>
      <c r="Z28" s="22">
        <f>Z21+Z22</f>
        <v>18</v>
      </c>
      <c r="AA28" s="22">
        <f ref="AA28:AC28" si="23" t="shared">AA21+AA22</f>
        <v>18</v>
      </c>
      <c r="AB28" s="22">
        <f si="23" t="shared"/>
        <v>17</v>
      </c>
      <c r="AC28" s="22">
        <f si="23" t="shared"/>
        <v>17</v>
      </c>
      <c r="AD28" s="22">
        <f ref="AD28:AE28" si="24" t="shared">AD21+AD22</f>
        <v>18</v>
      </c>
      <c r="AE28" s="22">
        <f si="24" t="shared"/>
        <v>15</v>
      </c>
      <c r="AF28" s="22">
        <f ref="AF28:AG28" si="25" t="shared">AF21+AF22</f>
        <v>19</v>
      </c>
      <c r="AG28" s="22">
        <f si="25" t="shared"/>
        <v>16</v>
      </c>
      <c r="AH28" s="22">
        <f ref="AH28:AI28" si="26" t="shared">AH21+AH22</f>
        <v>15</v>
      </c>
      <c r="AI28" s="22">
        <f si="26" t="shared"/>
        <v>20</v>
      </c>
      <c r="AJ28" s="22">
        <f ref="AJ28:AK28" si="27" t="shared">AJ21+AJ22</f>
        <v>20</v>
      </c>
      <c r="AK28" s="22">
        <f si="27" t="shared"/>
        <v>22</v>
      </c>
      <c r="AL28" s="22">
        <f ref="AL28:AN28" si="28" t="shared">AL21+AL22</f>
        <v>20</v>
      </c>
      <c r="AM28" s="22">
        <f si="28" t="shared"/>
        <v>20</v>
      </c>
      <c r="AN28" s="22">
        <f si="28" t="shared"/>
        <v>17</v>
      </c>
      <c r="AO28" s="22">
        <f ref="AO28:AP28" si="29" t="shared">AO21+AO22</f>
        <v>17</v>
      </c>
      <c r="AP28" s="22">
        <f si="29" t="shared"/>
        <v>18</v>
      </c>
      <c r="AQ28" s="22">
        <f ref="AQ28" si="30" t="shared">AQ21+AQ22</f>
        <v>18</v>
      </c>
      <c r="AR28" s="22">
        <f>AR21+AR22</f>
        <v>17</v>
      </c>
      <c r="AS28" s="22">
        <f ref="AS28:AT28" si="31" t="shared">AS21+AS22</f>
        <v>17</v>
      </c>
      <c r="AT28" s="22">
        <f si="31" t="shared"/>
        <v>15</v>
      </c>
      <c r="AU28" s="22">
        <f ref="AU28:AV28" si="32" t="shared">AU21+AU22</f>
        <v>17</v>
      </c>
      <c r="AV28" s="22">
        <f si="32" t="shared"/>
        <v>17</v>
      </c>
      <c r="AW28" s="22">
        <f ref="AW28" si="33" t="shared">AW21+AW22</f>
        <v>16</v>
      </c>
      <c r="AX28" s="22">
        <f ref="AX28" si="34" t="shared">AX21+AX22</f>
        <v>16</v>
      </c>
      <c r="AY28" s="22">
        <f ref="AY28" si="35" t="shared">AY21+AY22</f>
        <v>17</v>
      </c>
      <c r="AZ28" s="22">
        <f ref="AZ28" si="36" t="shared">AZ21+AZ22</f>
        <v>16</v>
      </c>
      <c r="BA28" s="22">
        <f ref="BA28:BB28" si="37" t="shared">BA21+BA22</f>
        <v>17</v>
      </c>
      <c r="BB28" s="22">
        <f si="37" t="shared"/>
        <v>17</v>
      </c>
      <c r="BC28" s="22">
        <f ref="BC28:BD28" si="38" t="shared">BC21+BC22</f>
        <v>18</v>
      </c>
      <c r="BD28" s="22">
        <f si="38" t="shared"/>
        <v>17</v>
      </c>
      <c r="BE28" s="22">
        <f ref="BE28" si="39" t="shared">BE21+BE22</f>
        <v>16</v>
      </c>
      <c r="BF28" s="22">
        <f ref="BF28" si="40" t="shared">BF21+BF22</f>
        <v>17</v>
      </c>
      <c r="BG28" s="22">
        <f ref="BG28:BH28" si="41" t="shared">BG21+BG22</f>
        <v>13</v>
      </c>
      <c r="BH28" s="22">
        <f si="41" t="shared"/>
        <v>16</v>
      </c>
      <c r="BI28" s="22">
        <f ref="BI28" si="42" t="shared">BI21+BI22</f>
        <v>16</v>
      </c>
      <c r="BJ28" s="22">
        <f>COUNTIFS('Jul 16'!$G:$G, "v4.6-4-2",'Jul 16'!$H:$H,"FGAC*") + COUNTIFS('Jul 16'!$H:$H,"FGAC*")- (COUNTIFS('Jul 16'!$G:$G, "v4.6-4-2",'Jul 16'!$H:$H,"FGAC*"))</f>
        <v>18</v>
      </c>
      <c r="BK28" s="22">
        <f ref="BK28:BP28" si="43" t="shared">BK21+BK22</f>
        <v>17</v>
      </c>
      <c r="BL28" s="22">
        <f si="43" t="shared"/>
        <v>17</v>
      </c>
      <c r="BM28" s="22">
        <f si="43" t="shared"/>
        <v>17</v>
      </c>
      <c r="BN28" s="22">
        <f si="43" t="shared"/>
        <v>17</v>
      </c>
      <c r="BO28" s="22">
        <f si="43" t="shared"/>
        <v>15</v>
      </c>
      <c r="BP28" s="22">
        <f si="43" t="shared"/>
        <v>16</v>
      </c>
      <c r="BQ28" s="22">
        <f>BQ21+BQ22</f>
        <v>15</v>
      </c>
      <c r="BR28" s="22">
        <f>BR21+BR22</f>
        <v>16</v>
      </c>
      <c r="BS28" s="22">
        <f>BS21+BS22</f>
        <v>18</v>
      </c>
      <c r="BT28" s="22">
        <f>BT21+BT22</f>
        <v>17</v>
      </c>
      <c r="BU28" s="22">
        <f>BU21+BU22</f>
        <v>16</v>
      </c>
      <c r="BV28">
        <f>BV21+BV22</f>
      </c>
    </row>
    <row ht="15.75" r="29" spans="1:73" thickBot="1" x14ac:dyDescent="0.3"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89"/>
      <c r="AE29" s="90"/>
      <c r="AF29" s="91"/>
      <c r="AG29" s="92"/>
      <c r="AH29" s="93"/>
      <c r="AI29" s="94"/>
      <c r="AJ29" s="95"/>
      <c r="AK29" s="96"/>
      <c r="AL29" s="114"/>
      <c r="AM29" s="120"/>
      <c r="AN29" s="120"/>
      <c r="AO29" s="133"/>
      <c r="AP29" s="133"/>
      <c r="AQ29" s="136"/>
      <c r="AR29" s="137"/>
      <c r="AS29" s="139"/>
      <c r="AT29" s="143"/>
      <c r="AU29" s="152"/>
      <c r="AV29" s="152"/>
      <c r="AW29" s="152"/>
      <c r="AX29" s="152"/>
      <c r="AY29" s="152"/>
      <c r="AZ29" s="152"/>
      <c r="BA29" s="152"/>
      <c r="BB29" s="157"/>
      <c r="BJ29" s="217"/>
      <c r="BK29" s="217"/>
    </row>
    <row customFormat="1" ht="15.75" r="30" s="24" spans="1:73" thickBot="1" x14ac:dyDescent="0.3">
      <c r="A30" s="72"/>
      <c r="B30" s="72"/>
      <c r="C30" s="72"/>
      <c r="D30" s="72"/>
      <c r="E30" s="72"/>
      <c r="F30" s="72"/>
      <c r="G30" s="72"/>
      <c r="J30" s="32">
        <f>J12</f>
        <v>42933</v>
      </c>
      <c r="K30" s="32">
        <f>K12</f>
        <v>42940</v>
      </c>
      <c r="L30" s="32">
        <f>L12</f>
        <v>42947</v>
      </c>
      <c r="M30" s="32">
        <f ref="M30:AC30" si="44" t="shared">M12</f>
        <v>42954</v>
      </c>
      <c r="N30" s="32">
        <f si="44" t="shared"/>
        <v>42961</v>
      </c>
      <c r="O30" s="32">
        <f si="44" t="shared"/>
        <v>42968</v>
      </c>
      <c r="P30" s="32">
        <f si="44" t="shared"/>
        <v>42975</v>
      </c>
      <c r="Q30" s="32">
        <f si="44" t="shared"/>
        <v>42982</v>
      </c>
      <c r="R30" s="32">
        <f si="44" t="shared"/>
        <v>42989</v>
      </c>
      <c r="S30" s="32">
        <f si="44" t="shared"/>
        <v>42996</v>
      </c>
      <c r="T30" s="32">
        <f si="44" t="shared"/>
        <v>43003</v>
      </c>
      <c r="U30" s="32">
        <f si="44" t="shared"/>
        <v>43010</v>
      </c>
      <c r="V30" s="32">
        <f si="44" t="shared"/>
        <v>43017</v>
      </c>
      <c r="W30" s="32">
        <f si="44" t="shared"/>
        <v>43024</v>
      </c>
      <c r="X30" s="32">
        <f si="44" t="shared"/>
        <v>43031</v>
      </c>
      <c r="Y30" s="32">
        <f si="44" t="shared"/>
        <v>43038</v>
      </c>
      <c r="Z30" s="32">
        <f si="44" t="shared"/>
        <v>43045</v>
      </c>
      <c r="AA30" s="32">
        <f si="44" t="shared"/>
        <v>43052</v>
      </c>
      <c r="AB30" s="32">
        <f si="44" t="shared"/>
        <v>43059</v>
      </c>
      <c r="AC30" s="32">
        <f si="44" t="shared"/>
        <v>43066</v>
      </c>
      <c r="AD30" s="32">
        <f ref="AD30:AE30" si="45" t="shared">AD12</f>
        <v>43073</v>
      </c>
      <c r="AE30" s="32">
        <f si="45" t="shared"/>
        <v>43080</v>
      </c>
      <c r="AF30" s="32">
        <f ref="AF30:AG30" si="46" t="shared">AF12</f>
        <v>43087</v>
      </c>
      <c r="AG30" s="32">
        <f si="46" t="shared"/>
        <v>43094</v>
      </c>
      <c r="AH30" s="32">
        <f ref="AH30:AI30" si="47" t="shared">AH12</f>
        <v>43101</v>
      </c>
      <c r="AI30" s="32">
        <f si="47" t="shared"/>
        <v>43108</v>
      </c>
      <c r="AJ30" s="32">
        <f ref="AJ30:AK30" si="48" t="shared">AJ12</f>
        <v>43115</v>
      </c>
      <c r="AK30" s="32">
        <f si="48" t="shared"/>
        <v>43122</v>
      </c>
      <c r="AL30" s="32">
        <f ref="AL30:AN30" si="49" t="shared">AL12</f>
        <v>43129</v>
      </c>
      <c r="AM30" s="32">
        <f si="49" t="shared"/>
        <v>43136</v>
      </c>
      <c r="AN30" s="32">
        <f si="49" t="shared"/>
        <v>43143</v>
      </c>
      <c r="AO30" s="32">
        <f ref="AO30:AP30" si="50" t="shared">AO12</f>
        <v>43150</v>
      </c>
      <c r="AP30" s="32">
        <f si="50" t="shared"/>
        <v>43157</v>
      </c>
      <c r="AQ30" s="32">
        <f ref="AQ30" si="51" t="shared">AQ12</f>
        <v>43164</v>
      </c>
      <c r="AR30" s="32">
        <f>AR12</f>
        <v>43171</v>
      </c>
      <c r="AS30" s="32">
        <f ref="AS30:AT30" si="52" t="shared">AS12</f>
        <v>43178</v>
      </c>
      <c r="AT30" s="32">
        <f si="52" t="shared"/>
        <v>43185</v>
      </c>
      <c r="AU30" s="32">
        <f ref="AU30:AV30" si="53" t="shared">AU12</f>
        <v>43192</v>
      </c>
      <c r="AV30" s="32">
        <f si="53" t="shared"/>
        <v>43199</v>
      </c>
      <c r="AW30" s="32">
        <f ref="AW30" si="54" t="shared">AW12</f>
        <v>43206</v>
      </c>
      <c r="AX30" s="32">
        <f ref="AX30" si="55" t="shared">AX12</f>
        <v>43213</v>
      </c>
      <c r="AY30" s="32">
        <f ref="AY30" si="56" t="shared">AY12</f>
        <v>43222</v>
      </c>
      <c r="AZ30" s="32">
        <f ref="AZ30" si="57" t="shared">AZ12</f>
        <v>43229</v>
      </c>
      <c r="BA30" s="32">
        <f ref="BA30:BB30" si="58" t="shared">BA12</f>
        <v>43234</v>
      </c>
      <c r="BB30" s="32">
        <f si="58" t="shared"/>
        <v>43241</v>
      </c>
      <c r="BC30" s="32">
        <f ref="BC30:BD30" si="59" t="shared">BC12</f>
        <v>43248</v>
      </c>
      <c r="BD30" s="32">
        <f si="59" t="shared"/>
        <v>43255</v>
      </c>
      <c r="BE30" s="32">
        <f ref="BE30" si="60" t="shared">BE12</f>
        <v>43262</v>
      </c>
      <c r="BF30" s="32">
        <f ref="BF30" si="61" t="shared">BF12</f>
        <v>43269</v>
      </c>
      <c r="BG30" s="32">
        <f ref="BG30:BH30" si="62" t="shared">BG12</f>
        <v>43276</v>
      </c>
      <c r="BH30" s="32">
        <f si="62" t="shared"/>
        <v>43283</v>
      </c>
      <c r="BI30" s="32">
        <f ref="BI30" si="63" t="shared">BI12</f>
        <v>43290</v>
      </c>
      <c r="BJ30" s="32" t="s">
        <v>1559</v>
      </c>
      <c r="BK30" s="32" t="s">
        <v>1562</v>
      </c>
      <c r="BL30" s="32" t="s">
        <v>1563</v>
      </c>
      <c r="BM30" s="32" t="s">
        <v>1564</v>
      </c>
      <c r="BN30" s="32" t="s">
        <v>1565</v>
      </c>
      <c r="BO30" s="32" t="s">
        <v>1566</v>
      </c>
      <c r="BP30" s="32" t="s">
        <v>1569</v>
      </c>
      <c r="BQ30" s="32" t="s">
        <v>1570</v>
      </c>
      <c r="BR30" s="32" t="s">
        <v>1571</v>
      </c>
      <c r="BS30" s="32" t="s">
        <v>1573</v>
      </c>
      <c r="BT30" s="32" t="s">
        <v>1575</v>
      </c>
      <c r="BU30" s="32" t="s">
        <v>1577</v>
      </c>
      <c r="BV30" t="s">
        <v>1581</v>
      </c>
    </row>
    <row customFormat="1" ht="15.75" r="31" s="24" spans="1:73" thickBot="1" x14ac:dyDescent="0.3">
      <c r="A31" s="72"/>
      <c r="B31" s="72"/>
      <c r="C31" s="72"/>
      <c r="D31" s="72"/>
      <c r="E31" s="72"/>
      <c r="F31" s="72"/>
      <c r="G31" s="72"/>
      <c r="H31"/>
      <c r="I31" s="30" t="s">
        <v>550</v>
      </c>
      <c r="J31" s="26">
        <v>140</v>
      </c>
      <c r="K31" s="26">
        <v>140</v>
      </c>
      <c r="L31" s="26">
        <v>138</v>
      </c>
      <c r="M31" s="26">
        <v>138</v>
      </c>
      <c r="N31" s="26">
        <v>138</v>
      </c>
      <c r="O31" s="26">
        <v>138</v>
      </c>
      <c r="P31" s="26">
        <v>138</v>
      </c>
      <c r="Q31" s="26">
        <v>138</v>
      </c>
      <c r="R31" s="26">
        <v>138</v>
      </c>
      <c r="S31" s="26">
        <v>138</v>
      </c>
      <c r="T31" s="26">
        <v>138</v>
      </c>
      <c r="U31" s="26">
        <v>138</v>
      </c>
      <c r="V31" s="26">
        <v>138</v>
      </c>
      <c r="W31" s="26">
        <v>138</v>
      </c>
      <c r="X31" s="26">
        <v>138</v>
      </c>
      <c r="Y31" s="26">
        <v>138</v>
      </c>
      <c r="Z31" s="26">
        <v>138</v>
      </c>
      <c r="AA31" s="26">
        <v>138</v>
      </c>
      <c r="AB31" s="26">
        <v>138</v>
      </c>
      <c r="AC31" s="26">
        <v>138</v>
      </c>
      <c r="AD31" s="26">
        <v>138</v>
      </c>
      <c r="AE31" s="26">
        <v>138</v>
      </c>
      <c r="AF31" s="26">
        <v>138</v>
      </c>
      <c r="AG31" s="26">
        <v>138</v>
      </c>
      <c r="AH31" s="26">
        <v>138</v>
      </c>
      <c r="AI31" s="26">
        <v>138</v>
      </c>
      <c r="AJ31" s="26">
        <v>138</v>
      </c>
      <c r="AK31" s="26">
        <f ref="AK31:BA31" si="64" t="shared">$A$71</f>
        <v>140</v>
      </c>
      <c r="AL31" s="26">
        <f si="64" t="shared"/>
        <v>140</v>
      </c>
      <c r="AM31" s="26">
        <f si="64" t="shared"/>
        <v>140</v>
      </c>
      <c r="AN31" s="26">
        <f si="64" t="shared"/>
        <v>140</v>
      </c>
      <c r="AO31" s="26">
        <f si="64" t="shared"/>
        <v>140</v>
      </c>
      <c r="AP31" s="26">
        <f si="64" t="shared"/>
        <v>140</v>
      </c>
      <c r="AQ31" s="26">
        <f si="64" t="shared"/>
        <v>140</v>
      </c>
      <c r="AR31" s="26">
        <f si="64" t="shared"/>
        <v>140</v>
      </c>
      <c r="AS31" s="26">
        <f si="64" t="shared"/>
        <v>140</v>
      </c>
      <c r="AT31" s="26">
        <f si="64" t="shared"/>
        <v>140</v>
      </c>
      <c r="AU31" s="26">
        <f si="64" t="shared"/>
        <v>140</v>
      </c>
      <c r="AV31" s="26">
        <f si="64" t="shared"/>
        <v>140</v>
      </c>
      <c r="AW31" s="26">
        <f si="64" t="shared"/>
        <v>140</v>
      </c>
      <c r="AX31" s="26">
        <f si="64" t="shared"/>
        <v>140</v>
      </c>
      <c r="AY31" s="26">
        <f si="64" t="shared"/>
        <v>140</v>
      </c>
      <c r="AZ31" s="26">
        <f si="64" t="shared"/>
        <v>140</v>
      </c>
      <c r="BA31" s="26">
        <f si="64" t="shared"/>
        <v>140</v>
      </c>
      <c r="BB31" s="26">
        <v>183</v>
      </c>
      <c r="BC31" s="26">
        <v>185</v>
      </c>
      <c r="BD31" s="26">
        <v>185</v>
      </c>
      <c r="BE31" s="26">
        <v>185</v>
      </c>
      <c r="BF31" s="26">
        <v>187</v>
      </c>
      <c r="BG31" s="26">
        <v>188</v>
      </c>
      <c r="BH31" s="26">
        <v>188</v>
      </c>
      <c r="BI31" s="26">
        <v>189</v>
      </c>
      <c r="BJ31" s="26">
        <f ref="BJ31:BO31" si="65" t="shared">$A$68</f>
        <v>189</v>
      </c>
      <c r="BK31" s="26">
        <f si="65" t="shared"/>
        <v>189</v>
      </c>
      <c r="BL31" s="26">
        <f si="65" t="shared"/>
        <v>189</v>
      </c>
      <c r="BM31" s="26">
        <f si="65" t="shared"/>
        <v>189</v>
      </c>
      <c r="BN31" s="26">
        <f si="65" t="shared"/>
        <v>189</v>
      </c>
      <c r="BO31" s="26">
        <f si="65" t="shared"/>
        <v>189</v>
      </c>
      <c r="BP31" s="26">
        <f ref="BP31:BU31" si="66" t="shared">$A$68</f>
        <v>189</v>
      </c>
      <c r="BQ31" s="26">
        <f si="66" t="shared"/>
        <v>189</v>
      </c>
      <c r="BR31" s="26">
        <f si="66" t="shared"/>
        <v>189</v>
      </c>
      <c r="BS31" s="26">
        <f si="66" t="shared"/>
        <v>189</v>
      </c>
      <c r="BT31" s="26">
        <f si="66" t="shared"/>
        <v>189</v>
      </c>
      <c r="BU31" s="26">
        <f si="66" t="shared"/>
        <v>189</v>
      </c>
      <c r="BV31">
        <f>$A$68</f>
      </c>
    </row>
    <row customFormat="1" ht="15.75" r="32" s="24" spans="1:73" thickBot="1" x14ac:dyDescent="0.3">
      <c r="A32" s="72"/>
      <c r="B32" s="72"/>
      <c r="C32" s="72"/>
      <c r="D32" s="72"/>
      <c r="E32" s="72"/>
      <c r="F32" s="72"/>
      <c r="G32" s="7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s="89"/>
      <c r="AE32" s="90"/>
      <c r="AF32" s="91"/>
      <c r="AG32" s="92"/>
      <c r="AH32" s="93"/>
      <c r="AI32" s="94"/>
      <c r="AJ32" s="95"/>
      <c r="AK32" s="96"/>
      <c r="AL32" s="114"/>
      <c r="AM32" s="120"/>
      <c r="AN32" s="120"/>
      <c r="AO32" s="133"/>
      <c r="AP32" s="133"/>
      <c r="AQ32" s="136"/>
      <c r="AR32" s="137"/>
      <c r="AS32" s="139"/>
      <c r="AT32" s="143"/>
      <c r="AU32" s="152"/>
      <c r="AV32" s="152"/>
      <c r="AW32" s="152"/>
      <c r="AX32" s="152"/>
      <c r="AY32" s="152"/>
      <c r="AZ32" s="152"/>
      <c r="BA32" s="152"/>
      <c r="BB32" s="157"/>
      <c r="BC32" s="158"/>
      <c r="BD32" s="173"/>
      <c r="BE32" s="197"/>
      <c r="BF32" s="199"/>
      <c r="BG32" s="203"/>
      <c r="BH32" s="204"/>
      <c r="BI32" s="205"/>
      <c r="BJ32" s="217"/>
      <c r="BK32" s="217"/>
      <c r="BL32" s="232"/>
      <c r="BM32" s="236"/>
      <c r="BN32" s="239"/>
      <c r="BO32" s="242"/>
      <c r="BP32" s="243"/>
      <c r="BQ32" s="243"/>
      <c r="BR32" s="245"/>
      <c r="BS32" s="247"/>
      <c r="BT32" s="248"/>
      <c r="BU32" s="9325"/>
    </row>
    <row ht="15.75" r="33" spans="8:73" thickBot="1" x14ac:dyDescent="0.3">
      <c r="H33" s="24"/>
      <c r="I33" s="9" t="s">
        <v>513</v>
      </c>
      <c r="J33" s="25">
        <f ref="J33:X33" si="67" t="shared">SUM(J$25:J$27)</f>
        <v>106</v>
      </c>
      <c r="K33" s="25">
        <f si="67" t="shared"/>
        <v>103</v>
      </c>
      <c r="L33" s="25">
        <f si="67" t="shared"/>
        <v>98</v>
      </c>
      <c r="M33" s="25">
        <f si="67" t="shared"/>
        <v>100</v>
      </c>
      <c r="N33" s="25">
        <f si="67" t="shared"/>
        <v>96</v>
      </c>
      <c r="O33" s="25">
        <f>SUM(O$25:O$27)</f>
        <v>94</v>
      </c>
      <c r="P33" s="25">
        <f>SUM(P$25:P$27)</f>
        <v>95</v>
      </c>
      <c r="Q33" s="25">
        <f si="67" t="shared"/>
        <v>96</v>
      </c>
      <c r="R33" s="25">
        <f si="67" t="shared"/>
        <v>88</v>
      </c>
      <c r="S33" s="25">
        <f si="67" t="shared"/>
        <v>86</v>
      </c>
      <c r="T33" s="25">
        <f si="67" t="shared"/>
        <v>87</v>
      </c>
      <c r="U33" s="25">
        <f si="67" t="shared"/>
        <v>95</v>
      </c>
      <c r="V33" s="25">
        <f si="67" t="shared"/>
        <v>96</v>
      </c>
      <c r="W33" s="25">
        <f si="67" t="shared"/>
        <v>99</v>
      </c>
      <c r="X33" s="25">
        <f si="67" t="shared"/>
        <v>98</v>
      </c>
      <c r="Y33" s="25">
        <f ref="Y33:BI33" si="68" t="shared">SUM(Y$25:Y$28)</f>
        <v>92</v>
      </c>
      <c r="Z33" s="25">
        <f si="68" t="shared"/>
        <v>92</v>
      </c>
      <c r="AA33" s="25">
        <f si="68" t="shared"/>
        <v>90</v>
      </c>
      <c r="AB33" s="25">
        <f si="68" t="shared"/>
        <v>88</v>
      </c>
      <c r="AC33" s="25">
        <f si="68" t="shared"/>
        <v>87</v>
      </c>
      <c r="AD33" s="25">
        <f si="68" t="shared"/>
        <v>88</v>
      </c>
      <c r="AE33" s="25">
        <f si="68" t="shared"/>
        <v>82</v>
      </c>
      <c r="AF33" s="25">
        <f si="68" t="shared"/>
        <v>85</v>
      </c>
      <c r="AG33" s="25">
        <f si="68" t="shared"/>
        <v>81</v>
      </c>
      <c r="AH33" s="25">
        <f si="68" t="shared"/>
        <v>82</v>
      </c>
      <c r="AI33" s="25">
        <f si="68" t="shared"/>
        <v>86</v>
      </c>
      <c r="AJ33" s="25">
        <f si="68" t="shared"/>
        <v>90</v>
      </c>
      <c r="AK33" s="25">
        <f si="68" t="shared"/>
        <v>92</v>
      </c>
      <c r="AL33" s="25">
        <f si="68" t="shared"/>
        <v>86</v>
      </c>
      <c r="AM33" s="25">
        <f si="68" t="shared"/>
        <v>83</v>
      </c>
      <c r="AN33" s="25">
        <f si="68" t="shared"/>
        <v>80</v>
      </c>
      <c r="AO33" s="25">
        <f si="68" t="shared"/>
        <v>80</v>
      </c>
      <c r="AP33" s="25">
        <f si="68" t="shared"/>
        <v>82</v>
      </c>
      <c r="AQ33" s="25">
        <f si="68" t="shared"/>
        <v>80</v>
      </c>
      <c r="AR33" s="25">
        <f si="68" t="shared"/>
        <v>75</v>
      </c>
      <c r="AS33" s="25">
        <f si="68" t="shared"/>
        <v>79</v>
      </c>
      <c r="AT33" s="25">
        <f si="68" t="shared"/>
        <v>75</v>
      </c>
      <c r="AU33" s="25">
        <f si="68" t="shared"/>
        <v>79</v>
      </c>
      <c r="AV33" s="25">
        <f si="68" t="shared"/>
        <v>73</v>
      </c>
      <c r="AW33" s="25">
        <f si="68" t="shared"/>
        <v>75</v>
      </c>
      <c r="AX33" s="25">
        <f si="68" t="shared"/>
        <v>74</v>
      </c>
      <c r="AY33" s="25">
        <f si="68" t="shared"/>
        <v>71</v>
      </c>
      <c r="AZ33" s="25">
        <f si="68" t="shared"/>
        <v>78</v>
      </c>
      <c r="BA33" s="25">
        <f si="68" t="shared"/>
        <v>79</v>
      </c>
      <c r="BB33" s="25">
        <f si="68" t="shared"/>
        <v>78</v>
      </c>
      <c r="BC33" s="25">
        <f si="68" t="shared"/>
        <v>83</v>
      </c>
      <c r="BD33" s="25">
        <f si="68" t="shared"/>
        <v>83</v>
      </c>
      <c r="BE33" s="25">
        <f si="68" t="shared"/>
        <v>78</v>
      </c>
      <c r="BF33" s="25">
        <f si="68" t="shared"/>
        <v>79</v>
      </c>
      <c r="BG33" s="25">
        <f si="68" t="shared"/>
        <v>78</v>
      </c>
      <c r="BH33" s="25">
        <f si="68" t="shared"/>
        <v>79</v>
      </c>
      <c r="BI33" s="25">
        <f si="68" t="shared"/>
        <v>78</v>
      </c>
      <c r="BJ33" s="25">
        <f>COUNTIFS('Jul 16'!$G:$G,"PW1MA079*")+COUNTIFS('Jul 16'!$G:$G,"PW1MA076*") + (COUNTIF('Jul 16'!$G:$G,"PW1MA*")+COUNTIF('Jul 16'!$G:$G,"PW3MA*")) - (COUNTIFS('Jul 16'!$G:$G,"PW1MA079*")+COUNTIFS('Jul 16'!$G:$G,"PW1MA076*")) + COUNTIFS('Jul 16'!$G:$G, "v4.6-4-2",'Jul 16'!$H:$H,"FGRC*")+COUNTIFS('Jul 16'!$G:$G, "v4.6-4-2",'Jul 16'!$H:$H,"FFRE*") + (COUNTIFS('Jul 16'!$G:$G,"v*",'Jul 16'!$H:$H,"FGRC*")+COUNTIFS('Jul 16'!$G:$G,"PW3RS*",'Jul 16'!$H:$H,"FFRE*"))- (COUNTIFS('Jul 16'!$G:$G, "v4.6-4-2",'Jul 16'!$H:$H,"FGRC*")+COUNTIFS('Jul 16'!$G:$G, "v4.6-4-2",'Jul 16'!$H:$H,"FFRE*")) + COUNTIFS('Jul 16'!$G:$G,"PW1RS326",'Jul 16'!$H:$H,"FGRC*")+COUNTIFS('Jul 16'!$G:$G,"PW1RS326",'Jul 16'!$H:$H,"FFRE*") + (COUNTIFS('Jul 16'!$G:$G,"PW1RS*",'Jul 16'!$H:$H,"FFRE*")+COUNTIFS('Jul 16'!$G:$G,"PW1RS*",'Jul 16'!$H:$H,"FGRC*"))- (COUNTIFS('Jul 16'!$G:$G,"PW1RS326",'Jul 16'!$H:$H,"FGRC*")+COUNTIFS('Jul 16'!$G:$G,"PW1RS326",'Jul 16'!$H:$H,"FFRE*")) + COUNTIFS('Jul 16'!$H:$H,"FGPC*")- (COUNTIFS('Jul 16'!$G:$G, "v4.6-4-2",'Jul 16'!$H:$H,"FGPC*")) + COUNTIFS('Jul 16'!$G:$G, "v4.6-4-2",'Jul 16'!$H:$H,"FGPC*") + COUNTIFS('Jul 16'!$G:$G, "v4.6-4-2",'Jul 16'!$H:$H,"FGAC*") + COUNTIFS('Jul 16'!$H:$H,"FGAC*")- (COUNTIFS('Jul 16'!$G:$G, "v4.6-4-2",'Jul 16'!$H:$H,"FGAC*"))</f>
        <v>79</v>
      </c>
      <c r="BK33" s="25">
        <f ref="BK33:BP33" si="69" t="shared">SUM(BK$25:BK$28)</f>
        <v>76</v>
      </c>
      <c r="BL33" s="25">
        <f si="69" t="shared"/>
        <v>75</v>
      </c>
      <c r="BM33" s="25">
        <f si="69" t="shared"/>
        <v>77</v>
      </c>
      <c r="BN33" s="25">
        <f si="69" t="shared"/>
        <v>77</v>
      </c>
      <c r="BO33" s="25">
        <f si="69" t="shared"/>
        <v>75</v>
      </c>
      <c r="BP33" s="25">
        <f si="69" t="shared"/>
        <v>76</v>
      </c>
      <c r="BQ33" s="25">
        <f>SUM(BQ$25:BQ$28)</f>
        <v>76</v>
      </c>
      <c r="BR33" s="25">
        <f>SUM(BR$25:BR$28)</f>
        <v>76</v>
      </c>
      <c r="BS33" s="25">
        <f>SUM(BS$25:BS$28)</f>
        <v>76</v>
      </c>
      <c r="BT33" s="25">
        <f>SUM(BT$25:BT$28)</f>
        <v>77</v>
      </c>
      <c r="BU33" s="25">
        <f>SUM(BU$25:BU$28)</f>
        <v>77</v>
      </c>
      <c r="BV33">
        <f>SUM(BV$25:BV$28)</f>
      </c>
    </row>
    <row r="34" spans="8:73" x14ac:dyDescent="0.25"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89"/>
      <c r="AE34" s="90"/>
      <c r="AF34" s="91"/>
      <c r="AG34" s="92"/>
      <c r="AH34" s="93"/>
      <c r="AI34" s="94"/>
      <c r="AJ34" s="95"/>
      <c r="AK34" s="96"/>
      <c r="AL34" s="114"/>
      <c r="AM34" s="120"/>
      <c r="AN34" s="120"/>
      <c r="AO34" s="133"/>
      <c r="AP34" s="133"/>
      <c r="AQ34" s="136"/>
      <c r="AR34" s="137"/>
      <c r="AS34" s="139"/>
      <c r="AT34" s="143"/>
      <c r="AU34" s="152"/>
      <c r="AV34" s="152"/>
      <c r="AW34" s="152"/>
      <c r="AX34" s="152"/>
      <c r="AY34" s="152"/>
      <c r="AZ34" s="152"/>
      <c r="BA34" s="152"/>
      <c r="BB34" s="157"/>
      <c r="BJ34" s="217"/>
      <c r="BK34" s="217"/>
    </row>
    <row ht="15.75" r="35" spans="8:73" thickBot="1" x14ac:dyDescent="0.3"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89"/>
      <c r="AE35" s="90"/>
      <c r="AF35" s="91"/>
      <c r="AG35" s="92"/>
      <c r="AH35" s="93"/>
      <c r="AI35" s="94"/>
      <c r="AJ35" s="95"/>
      <c r="AK35" s="96"/>
      <c r="AL35" s="114"/>
      <c r="AM35" s="120"/>
      <c r="AN35" s="120"/>
      <c r="AO35" s="133"/>
      <c r="AP35" s="133"/>
      <c r="AQ35" s="136"/>
      <c r="AR35" s="137"/>
      <c r="AS35" s="139"/>
      <c r="AT35" s="143"/>
      <c r="AU35" s="152"/>
      <c r="AV35" s="152"/>
      <c r="AW35" s="152"/>
      <c r="AX35" s="152"/>
      <c r="AY35" s="152"/>
      <c r="AZ35" s="152"/>
      <c r="BA35" s="152"/>
      <c r="BB35" s="157"/>
      <c r="BJ35" s="217"/>
      <c r="BK35" s="217"/>
    </row>
    <row ht="15.75" r="36" spans="8:73" thickBot="1" x14ac:dyDescent="0.3">
      <c r="J36" s="32">
        <f>J12</f>
        <v>42933</v>
      </c>
      <c r="K36" s="32">
        <f>K12</f>
        <v>42940</v>
      </c>
      <c r="L36" s="32">
        <f>L12</f>
        <v>42947</v>
      </c>
      <c r="M36" s="32">
        <f ref="M36:AC36" si="70" t="shared">M12</f>
        <v>42954</v>
      </c>
      <c r="N36" s="32">
        <f si="70" t="shared"/>
        <v>42961</v>
      </c>
      <c r="O36" s="32">
        <f si="70" t="shared"/>
        <v>42968</v>
      </c>
      <c r="P36" s="32">
        <f si="70" t="shared"/>
        <v>42975</v>
      </c>
      <c r="Q36" s="32">
        <f si="70" t="shared"/>
        <v>42982</v>
      </c>
      <c r="R36" s="32">
        <f si="70" t="shared"/>
        <v>42989</v>
      </c>
      <c r="S36" s="32">
        <f si="70" t="shared"/>
        <v>42996</v>
      </c>
      <c r="T36" s="32">
        <f si="70" t="shared"/>
        <v>43003</v>
      </c>
      <c r="U36" s="32">
        <f si="70" t="shared"/>
        <v>43010</v>
      </c>
      <c r="V36" s="32">
        <f si="70" t="shared"/>
        <v>43017</v>
      </c>
      <c r="W36" s="32">
        <f si="70" t="shared"/>
        <v>43024</v>
      </c>
      <c r="X36" s="32">
        <f si="70" t="shared"/>
        <v>43031</v>
      </c>
      <c r="Y36" s="32">
        <f si="70" t="shared"/>
        <v>43038</v>
      </c>
      <c r="Z36" s="32">
        <f si="70" t="shared"/>
        <v>43045</v>
      </c>
      <c r="AA36" s="32">
        <f si="70" t="shared"/>
        <v>43052</v>
      </c>
      <c r="AB36" s="32">
        <f si="70" t="shared"/>
        <v>43059</v>
      </c>
      <c r="AC36" s="32">
        <f si="70" t="shared"/>
        <v>43066</v>
      </c>
      <c r="AD36" s="32">
        <f ref="AD36:AE36" si="71" t="shared">AD12</f>
        <v>43073</v>
      </c>
      <c r="AE36" s="32">
        <f si="71" t="shared"/>
        <v>43080</v>
      </c>
      <c r="AF36" s="32">
        <f ref="AF36:AG36" si="72" t="shared">AF12</f>
        <v>43087</v>
      </c>
      <c r="AG36" s="32">
        <f si="72" t="shared"/>
        <v>43094</v>
      </c>
      <c r="AH36" s="32">
        <f ref="AH36:AI36" si="73" t="shared">AH12</f>
        <v>43101</v>
      </c>
      <c r="AI36" s="32">
        <f si="73" t="shared"/>
        <v>43108</v>
      </c>
      <c r="AJ36" s="32">
        <f ref="AJ36:AK36" si="74" t="shared">AJ12</f>
        <v>43115</v>
      </c>
      <c r="AK36" s="32">
        <f si="74" t="shared"/>
        <v>43122</v>
      </c>
      <c r="AL36" s="32">
        <f ref="AL36:AN36" si="75" t="shared">AL12</f>
        <v>43129</v>
      </c>
      <c r="AM36" s="32">
        <f si="75" t="shared"/>
        <v>43136</v>
      </c>
      <c r="AN36" s="32">
        <f si="75" t="shared"/>
        <v>43143</v>
      </c>
      <c r="AO36" s="32">
        <f ref="AO36:AP36" si="76" t="shared">AO12</f>
        <v>43150</v>
      </c>
      <c r="AP36" s="32">
        <f si="76" t="shared"/>
        <v>43157</v>
      </c>
      <c r="AQ36" s="32">
        <f ref="AQ36" si="77" t="shared">AQ12</f>
        <v>43164</v>
      </c>
      <c r="AR36" s="32">
        <f>AR12</f>
        <v>43171</v>
      </c>
      <c r="AS36" s="32">
        <f ref="AS36:AT36" si="78" t="shared">AS12</f>
        <v>43178</v>
      </c>
      <c r="AT36" s="32">
        <f si="78" t="shared"/>
        <v>43185</v>
      </c>
      <c r="AU36" s="32">
        <f ref="AU36:AV36" si="79" t="shared">AU12</f>
        <v>43192</v>
      </c>
      <c r="AV36" s="32">
        <f si="79" t="shared"/>
        <v>43199</v>
      </c>
      <c r="AW36" s="32">
        <f ref="AW36" si="80" t="shared">AW12</f>
        <v>43206</v>
      </c>
      <c r="AX36" s="32">
        <f ref="AX36" si="81" t="shared">AX12</f>
        <v>43213</v>
      </c>
      <c r="AY36" s="32">
        <f ref="AY36" si="82" t="shared">AY12</f>
        <v>43222</v>
      </c>
      <c r="AZ36" s="32">
        <f ref="AZ36" si="83" t="shared">AZ12</f>
        <v>43229</v>
      </c>
      <c r="BA36" s="32">
        <f ref="BA36:BB36" si="84" t="shared">BA12</f>
        <v>43234</v>
      </c>
      <c r="BB36" s="32">
        <f si="84" t="shared"/>
        <v>43241</v>
      </c>
      <c r="BC36" s="32">
        <f ref="BC36:BD36" si="85" t="shared">BC12</f>
        <v>43248</v>
      </c>
      <c r="BD36" s="32">
        <f si="85" t="shared"/>
        <v>43255</v>
      </c>
      <c r="BE36" s="32">
        <f ref="BE36" si="86" t="shared">BE12</f>
        <v>43262</v>
      </c>
      <c r="BF36" s="32">
        <f ref="BF36" si="87" t="shared">BF12</f>
        <v>43269</v>
      </c>
      <c r="BG36" s="32">
        <f ref="BG36:BH36" si="88" t="shared">BG12</f>
        <v>43276</v>
      </c>
      <c r="BH36" s="32">
        <f si="88" t="shared"/>
        <v>43283</v>
      </c>
      <c r="BI36" s="32">
        <f ref="BI36" si="89" t="shared">BI12</f>
        <v>43290</v>
      </c>
      <c r="BJ36" s="32" t="s">
        <v>1559</v>
      </c>
      <c r="BK36" s="32" t="s">
        <v>1562</v>
      </c>
      <c r="BL36" s="32" t="s">
        <v>1563</v>
      </c>
      <c r="BM36" s="32" t="s">
        <v>1564</v>
      </c>
      <c r="BN36" s="32" t="s">
        <v>1565</v>
      </c>
      <c r="BO36" s="32" t="s">
        <v>1566</v>
      </c>
      <c r="BP36" s="32" t="s">
        <v>1569</v>
      </c>
      <c r="BQ36" s="32" t="s">
        <v>1570</v>
      </c>
      <c r="BR36" s="32" t="s">
        <v>1571</v>
      </c>
      <c r="BS36" s="32" t="s">
        <v>1573</v>
      </c>
      <c r="BT36" s="32" t="s">
        <v>1575</v>
      </c>
      <c r="BU36" s="32" t="s">
        <v>1577</v>
      </c>
      <c r="BV36" t="s">
        <v>1581</v>
      </c>
    </row>
    <row ht="15.75" r="37" spans="8:73" thickBot="1" x14ac:dyDescent="0.3">
      <c r="I37" s="26" t="s">
        <v>514</v>
      </c>
      <c r="J37" s="6">
        <f ref="J37:X37" si="90" t="shared">SUM(J$14,J$16,J$18,J$20)</f>
        <v>4</v>
      </c>
      <c r="K37" s="6">
        <f si="90" t="shared"/>
        <v>6</v>
      </c>
      <c r="L37" s="6">
        <f si="90" t="shared"/>
        <v>2</v>
      </c>
      <c r="M37" s="6">
        <f si="90" t="shared"/>
        <v>5</v>
      </c>
      <c r="N37" s="6">
        <f si="90" t="shared"/>
        <v>2</v>
      </c>
      <c r="O37" s="6">
        <f>SUM(O$14,O$16,O$18,O$20)</f>
        <v>1</v>
      </c>
      <c r="P37" s="6">
        <f>SUM(P$14,P$16,P$18,P$20)</f>
        <v>0</v>
      </c>
      <c r="Q37" s="6">
        <f si="90" t="shared"/>
        <v>1</v>
      </c>
      <c r="R37" s="6">
        <f si="90" t="shared"/>
        <v>1</v>
      </c>
      <c r="S37" s="6">
        <f si="90" t="shared"/>
        <v>1</v>
      </c>
      <c r="T37" s="6">
        <f si="90" t="shared"/>
        <v>1</v>
      </c>
      <c r="U37" s="6">
        <f si="90" t="shared"/>
        <v>2</v>
      </c>
      <c r="V37" s="6">
        <f si="90" t="shared"/>
        <v>14</v>
      </c>
      <c r="W37" s="20">
        <f si="90" t="shared"/>
        <v>14</v>
      </c>
      <c r="X37" s="20">
        <f si="90" t="shared"/>
        <v>11</v>
      </c>
      <c r="Y37" s="20">
        <f ref="Y37:BI37" si="91" t="shared">SUM(Y$14,Y$16,Y$18,Y$20,Y$22)</f>
        <v>13</v>
      </c>
      <c r="Z37" s="20">
        <f si="91" t="shared"/>
        <v>17</v>
      </c>
      <c r="AA37" s="20">
        <f si="91" t="shared"/>
        <v>15</v>
      </c>
      <c r="AB37" s="20">
        <f si="91" t="shared"/>
        <v>13</v>
      </c>
      <c r="AC37" s="20">
        <f si="91" t="shared"/>
        <v>13</v>
      </c>
      <c r="AD37" s="20">
        <f si="91" t="shared"/>
        <v>15</v>
      </c>
      <c r="AE37" s="20">
        <f si="91" t="shared"/>
        <v>16</v>
      </c>
      <c r="AF37" s="20">
        <f si="91" t="shared"/>
        <v>15</v>
      </c>
      <c r="AG37" s="20">
        <f si="91" t="shared"/>
        <v>13</v>
      </c>
      <c r="AH37" s="20">
        <f si="91" t="shared"/>
        <v>14</v>
      </c>
      <c r="AI37" s="20">
        <f si="91" t="shared"/>
        <v>14</v>
      </c>
      <c r="AJ37" s="20">
        <f si="91" t="shared"/>
        <v>15</v>
      </c>
      <c r="AK37" s="20">
        <f si="91" t="shared"/>
        <v>16</v>
      </c>
      <c r="AL37" s="20">
        <f si="91" t="shared"/>
        <v>10</v>
      </c>
      <c r="AM37" s="20">
        <f si="91" t="shared"/>
        <v>9</v>
      </c>
      <c r="AN37" s="20">
        <f si="91" t="shared"/>
        <v>9</v>
      </c>
      <c r="AO37" s="20">
        <f si="91" t="shared"/>
        <v>9</v>
      </c>
      <c r="AP37" s="20">
        <f si="91" t="shared"/>
        <v>8</v>
      </c>
      <c r="AQ37" s="20">
        <f si="91" t="shared"/>
        <v>8</v>
      </c>
      <c r="AR37" s="20">
        <f si="91" t="shared"/>
        <v>5</v>
      </c>
      <c r="AS37" s="20">
        <f si="91" t="shared"/>
        <v>6</v>
      </c>
      <c r="AT37" s="20">
        <f si="91" t="shared"/>
        <v>5</v>
      </c>
      <c r="AU37" s="20">
        <f si="91" t="shared"/>
        <v>21</v>
      </c>
      <c r="AV37" s="20">
        <f si="91" t="shared"/>
        <v>19</v>
      </c>
      <c r="AW37" s="20">
        <f si="91" t="shared"/>
        <v>19</v>
      </c>
      <c r="AX37" s="20">
        <f si="91" t="shared"/>
        <v>19</v>
      </c>
      <c r="AY37" s="20">
        <f si="91" t="shared"/>
        <v>19</v>
      </c>
      <c r="AZ37" s="20">
        <f si="91" t="shared"/>
        <v>9</v>
      </c>
      <c r="BA37" s="20">
        <f si="91" t="shared"/>
        <v>7</v>
      </c>
      <c r="BB37" s="20">
        <f si="91" t="shared"/>
        <v>8</v>
      </c>
      <c r="BC37" s="20">
        <f si="91" t="shared"/>
        <v>6</v>
      </c>
      <c r="BD37" s="20">
        <f si="91" t="shared"/>
        <v>6</v>
      </c>
      <c r="BE37" s="20">
        <f si="91" t="shared"/>
        <v>5</v>
      </c>
      <c r="BF37" s="20">
        <f si="91" t="shared"/>
        <v>6</v>
      </c>
      <c r="BG37" s="20">
        <f si="91" t="shared"/>
        <v>7</v>
      </c>
      <c r="BH37" s="20">
        <f si="91" t="shared"/>
        <v>7</v>
      </c>
      <c r="BI37" s="20">
        <f si="91" t="shared"/>
        <v>6</v>
      </c>
      <c r="BJ37" s="20">
        <f>(COUNTIF('Jul 16'!$G:$G,"PW1MA*")+COUNTIF('Jul 16'!$G:$G,"PW3MA*")) - (COUNTIFS('Jul 16'!$G:$G,"PW1MA079*")+COUNTIFS('Jul 16'!$G:$G,"PW1MA076*")) + (COUNTIFS('Jul 16'!$G:$G,"v*",'Jul 16'!$H:$H,"FGRC*")+COUNTIFS('Jul 16'!$G:$G,"PW3RS*",'Jul 16'!$H:$H,"FFRE*"))- (COUNTIFS('Jul 16'!$G:$G, "v4.6-4-2",'Jul 16'!$H:$H,"FGRC*")+COUNTIFS('Jul 16'!$G:$G, "v4.6-4-2",'Jul 16'!$H:$H,"FFRE*")) + (COUNTIFS('Jul 16'!$G:$G,"PW1RS*",'Jul 16'!$H:$H,"FFRE*")+COUNTIFS('Jul 16'!$G:$G,"PW1RS*",'Jul 16'!$H:$H,"FGRC*"))- (COUNTIFS('Jul 16'!$G:$G,"PW1RS326",'Jul 16'!$H:$H,"FGRC*")+COUNTIFS('Jul 16'!$G:$G,"PW1RS326",'Jul 16'!$H:$H,"FFRE*")) + COUNTIFS('Jul 16'!$H:$H,"FGPC*")- (COUNTIFS('Jul 16'!$G:$G, "v4.6-4-2",'Jul 16'!$H:$H,"FGPC*")) + COUNTIFS('Jul 16'!$H:$H,"FGAC*")- (COUNTIFS('Jul 16'!$G:$G, "v4.6-4-2",'Jul 16'!$H:$H,"FGAC*"))</f>
        <v>7</v>
      </c>
      <c r="BK37" s="20">
        <f ref="BK37:BP37" si="92" t="shared">SUM(BK$14,BK$16,BK$18,BK$20,BK$22)</f>
        <v>6</v>
      </c>
      <c r="BL37" s="20">
        <f si="92" t="shared"/>
        <v>6</v>
      </c>
      <c r="BM37" s="20">
        <f si="92" t="shared"/>
        <v>1</v>
      </c>
      <c r="BN37" s="20">
        <f si="92" t="shared"/>
        <v>0</v>
      </c>
      <c r="BO37" s="20">
        <f si="92" t="shared"/>
        <v>1</v>
      </c>
      <c r="BP37" s="20">
        <f si="92" t="shared"/>
        <v>1</v>
      </c>
      <c r="BQ37" s="20">
        <f>SUM(BQ$14,BQ$16,BQ$18,BQ$20,BQ$22)</f>
        <v>1</v>
      </c>
      <c r="BR37" s="20">
        <f>SUM(BR$14,BR$16,BR$18,BR$20,BR$22)</f>
        <v>1</v>
      </c>
      <c r="BS37" s="20">
        <f>SUM(BS$14,BS$16,BS$18,BS$20,BS$22)</f>
        <v>3</v>
      </c>
      <c r="BT37" s="20">
        <f>SUM(BT$14,BT$16,BT$18,BT$20,BT$22)</f>
        <v>3</v>
      </c>
      <c r="BU37" s="20">
        <f>SUM(BU$14,BU$16,BU$18,BU$20,BU$22)</f>
        <v>3</v>
      </c>
      <c r="BV37">
        <f>SUM(BV$14,BV$16,BV$18,BV$20,BV$22)</f>
      </c>
    </row>
    <row ht="15.75" r="38" spans="8:73" thickBot="1" x14ac:dyDescent="0.3">
      <c r="I38" s="26" t="s">
        <v>515</v>
      </c>
      <c r="J38" s="8">
        <f ref="J38:X38" si="93" t="shared">SUM(J$13,J$15,J$17,J$19)</f>
        <v>102</v>
      </c>
      <c r="K38" s="8">
        <f si="93" t="shared"/>
        <v>97</v>
      </c>
      <c r="L38" s="8">
        <f si="93" t="shared"/>
        <v>96</v>
      </c>
      <c r="M38" s="8">
        <f si="93" t="shared"/>
        <v>95</v>
      </c>
      <c r="N38" s="8">
        <f si="93" t="shared"/>
        <v>94</v>
      </c>
      <c r="O38" s="8">
        <f>SUM(O$13,O$15,O$17,O$19)</f>
        <v>93</v>
      </c>
      <c r="P38" s="8">
        <f>SUM(P$13,P$15,P$17,P$19)</f>
        <v>95</v>
      </c>
      <c r="Q38" s="8">
        <f si="93" t="shared"/>
        <v>95</v>
      </c>
      <c r="R38" s="8">
        <f si="93" t="shared"/>
        <v>87</v>
      </c>
      <c r="S38" s="8">
        <f si="93" t="shared"/>
        <v>85</v>
      </c>
      <c r="T38" s="8">
        <f si="93" t="shared"/>
        <v>86</v>
      </c>
      <c r="U38" s="8">
        <f si="93" t="shared"/>
        <v>93</v>
      </c>
      <c r="V38" s="8">
        <f si="93" t="shared"/>
        <v>82</v>
      </c>
      <c r="W38" s="22">
        <f si="93" t="shared"/>
        <v>85</v>
      </c>
      <c r="X38" s="22">
        <f si="93" t="shared"/>
        <v>87</v>
      </c>
      <c r="Y38" s="22">
        <f ref="Y38:BI38" si="94" t="shared">SUM(Y$13,Y$15,Y$17,Y$19,Y$21)</f>
        <v>79</v>
      </c>
      <c r="Z38" s="22">
        <f si="94" t="shared"/>
        <v>75</v>
      </c>
      <c r="AA38" s="22">
        <f si="94" t="shared"/>
        <v>75</v>
      </c>
      <c r="AB38" s="22">
        <f si="94" t="shared"/>
        <v>75</v>
      </c>
      <c r="AC38" s="22">
        <f si="94" t="shared"/>
        <v>74</v>
      </c>
      <c r="AD38" s="22">
        <f si="94" t="shared"/>
        <v>73</v>
      </c>
      <c r="AE38" s="22">
        <f si="94" t="shared"/>
        <v>66</v>
      </c>
      <c r="AF38" s="22">
        <f si="94" t="shared"/>
        <v>70</v>
      </c>
      <c r="AG38" s="22">
        <f si="94" t="shared"/>
        <v>68</v>
      </c>
      <c r="AH38" s="22">
        <f si="94" t="shared"/>
        <v>68</v>
      </c>
      <c r="AI38" s="22">
        <f si="94" t="shared"/>
        <v>72</v>
      </c>
      <c r="AJ38" s="22">
        <f si="94" t="shared"/>
        <v>75</v>
      </c>
      <c r="AK38" s="22">
        <f si="94" t="shared"/>
        <v>76</v>
      </c>
      <c r="AL38" s="22">
        <f si="94" t="shared"/>
        <v>76</v>
      </c>
      <c r="AM38" s="22">
        <f si="94" t="shared"/>
        <v>74</v>
      </c>
      <c r="AN38" s="22">
        <f si="94" t="shared"/>
        <v>71</v>
      </c>
      <c r="AO38" s="22">
        <f si="94" t="shared"/>
        <v>71</v>
      </c>
      <c r="AP38" s="22">
        <f si="94" t="shared"/>
        <v>74</v>
      </c>
      <c r="AQ38" s="22">
        <f si="94" t="shared"/>
        <v>72</v>
      </c>
      <c r="AR38" s="22">
        <f si="94" t="shared"/>
        <v>70</v>
      </c>
      <c r="AS38" s="22">
        <f si="94" t="shared"/>
        <v>73</v>
      </c>
      <c r="AT38" s="22">
        <f si="94" t="shared"/>
        <v>70</v>
      </c>
      <c r="AU38" s="22">
        <f si="94" t="shared"/>
        <v>58</v>
      </c>
      <c r="AV38" s="22">
        <f si="94" t="shared"/>
        <v>54</v>
      </c>
      <c r="AW38" s="22">
        <f si="94" t="shared"/>
        <v>56</v>
      </c>
      <c r="AX38" s="22">
        <f si="94" t="shared"/>
        <v>55</v>
      </c>
      <c r="AY38" s="22">
        <f si="94" t="shared"/>
        <v>52</v>
      </c>
      <c r="AZ38" s="22">
        <f si="94" t="shared"/>
        <v>69</v>
      </c>
      <c r="BA38" s="22">
        <f si="94" t="shared"/>
        <v>72</v>
      </c>
      <c r="BB38" s="22">
        <f si="94" t="shared"/>
        <v>70</v>
      </c>
      <c r="BC38" s="22">
        <f si="94" t="shared"/>
        <v>77</v>
      </c>
      <c r="BD38" s="22">
        <f si="94" t="shared"/>
        <v>77</v>
      </c>
      <c r="BE38" s="22">
        <f si="94" t="shared"/>
        <v>73</v>
      </c>
      <c r="BF38" s="22">
        <f si="94" t="shared"/>
        <v>73</v>
      </c>
      <c r="BG38" s="22">
        <f si="94" t="shared"/>
        <v>71</v>
      </c>
      <c r="BH38" s="22">
        <f si="94" t="shared"/>
        <v>72</v>
      </c>
      <c r="BI38" s="22">
        <f si="94" t="shared"/>
        <v>72</v>
      </c>
      <c r="BJ38" s="22">
        <f>COUNTIFS('Jul 16'!$G:$G,"PW1MA079*")+COUNTIFS('Jul 16'!$G:$G,"PW1MA076*") + COUNTIFS('Jul 16'!$G:$G, "v4.6-4-2",'Jul 16'!$H:$H,"FGRC*")+COUNTIFS('Jul 16'!$G:$G, "v4.6-4-2",'Jul 16'!$H:$H,"FFRE*") + COUNTIFS('Jul 16'!$G:$G,"PW1RS326",'Jul 16'!$H:$H,"FGRC*")+COUNTIFS('Jul 16'!$G:$G,"PW1RS326",'Jul 16'!$H:$H,"FFRE*") + COUNTIFS('Jul 16'!$G:$G, "v4.6-4-2",'Jul 16'!$H:$H,"FGPC*") + COUNTIFS('Jul 16'!$G:$G, "v4.6-4-2",'Jul 16'!$H:$H,"FGAC*")</f>
        <v>72</v>
      </c>
      <c r="BK38" s="22">
        <f ref="BK38:BP38" si="95" t="shared">SUM(BK$13,BK$15,BK$17,BK$19,BK$21)</f>
        <v>70</v>
      </c>
      <c r="BL38" s="22">
        <f si="95" t="shared"/>
        <v>69</v>
      </c>
      <c r="BM38" s="22">
        <f si="95" t="shared"/>
        <v>76</v>
      </c>
      <c r="BN38" s="22">
        <f si="95" t="shared"/>
        <v>77</v>
      </c>
      <c r="BO38" s="22">
        <f si="95" t="shared"/>
        <v>74</v>
      </c>
      <c r="BP38" s="22">
        <f si="95" t="shared"/>
        <v>75</v>
      </c>
      <c r="BQ38" s="22">
        <f>SUM(BQ$13,BQ$15,BQ$17,BQ$19,BQ$21)</f>
        <v>75</v>
      </c>
      <c r="BR38" s="22">
        <f>SUM(BR$13,BR$15,BR$17,BR$19,BR$21)</f>
        <v>75</v>
      </c>
      <c r="BS38" s="22">
        <f>SUM(BS$13,BS$15,BS$17,BS$19,BS$21)</f>
        <v>73</v>
      </c>
      <c r="BT38" s="22">
        <f>SUM(BT$13,BT$15,BT$17,BT$19,BT$21)</f>
        <v>74</v>
      </c>
      <c r="BU38" s="22">
        <f>SUM(BU$13,BU$15,BU$17,BU$19,BU$21)</f>
        <v>74</v>
      </c>
      <c r="BV38">
        <f>SUM(BV$13,BV$15,BV$17,BV$19,BV$21)</f>
      </c>
    </row>
    <row ht="15.75" r="39" spans="8:73" thickBot="1" x14ac:dyDescent="0.3">
      <c r="AY39" s="148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  <c r="BR39" s="126"/>
      <c r="BS39" s="126"/>
      <c r="BT39" s="126"/>
      <c r="BU39" s="126"/>
    </row>
    <row ht="16.5" r="40" spans="8:73" thickBot="1" x14ac:dyDescent="0.3">
      <c r="I40" s="182" t="s">
        <v>1510</v>
      </c>
      <c r="L40" s="25" t="s">
        <v>1526</v>
      </c>
      <c r="AY40" s="148"/>
      <c r="BB40" s="160">
        <v>43241</v>
      </c>
      <c r="BC40" s="160">
        <f ref="BC40:BH40" si="96" t="shared">BC12</f>
        <v>43248</v>
      </c>
      <c r="BD40" s="160">
        <f si="96" t="shared"/>
        <v>43255</v>
      </c>
      <c r="BE40" s="160">
        <f si="96" t="shared"/>
        <v>43262</v>
      </c>
      <c r="BF40" s="160">
        <f si="96" t="shared"/>
        <v>43269</v>
      </c>
      <c r="BG40" s="160">
        <f si="96" t="shared"/>
        <v>43276</v>
      </c>
      <c r="BH40" s="160">
        <f si="96" t="shared"/>
        <v>43283</v>
      </c>
      <c r="BI40" s="160">
        <f ref="BI40" si="97" t="shared">BI12</f>
        <v>43290</v>
      </c>
      <c r="BJ40" s="160" t="s">
        <v>1559</v>
      </c>
      <c r="BK40" s="160" t="s">
        <v>1562</v>
      </c>
      <c r="BL40" s="160" t="s">
        <v>1563</v>
      </c>
      <c r="BM40" s="160" t="s">
        <v>1564</v>
      </c>
      <c r="BN40" s="160" t="s">
        <v>1565</v>
      </c>
      <c r="BO40" s="160" t="s">
        <v>1566</v>
      </c>
      <c r="BP40" s="160" t="s">
        <v>1569</v>
      </c>
      <c r="BQ40" s="160" t="s">
        <v>1570</v>
      </c>
      <c r="BR40" s="160" t="s">
        <v>1571</v>
      </c>
      <c r="BS40" s="160" t="s">
        <v>1573</v>
      </c>
      <c r="BT40" s="160" t="s">
        <v>1575</v>
      </c>
      <c r="BU40" s="160" t="s">
        <v>1577</v>
      </c>
      <c r="BV40" t="s">
        <v>1581</v>
      </c>
    </row>
    <row ht="15.75" r="41" spans="8:73" thickBot="1" x14ac:dyDescent="0.3">
      <c r="H41" s="9338" t="s">
        <v>1497</v>
      </c>
      <c r="I41" s="183" t="s">
        <v>666</v>
      </c>
      <c r="K41" s="24"/>
      <c r="BB41" s="20">
        <f>COUNTIFS('May 21'!$G:$G, $I41&amp;"*")</f>
        <v>1</v>
      </c>
      <c r="BC41" s="20">
        <f>COUNTIFS('May 28'!$G:$G, $I41&amp;"*")</f>
        <v>1</v>
      </c>
      <c r="BD41" s="20">
        <f>COUNTIFS('Jun 4'!$G:$G, $I41&amp;"*")</f>
        <v>1</v>
      </c>
      <c r="BE41" s="20">
        <f>COUNTIFS('Jun 11'!$G:$G, $I41&amp;"*")</f>
        <v>1</v>
      </c>
      <c r="BF41" s="20">
        <f>COUNTIFS('Jun 18'!$G:$G, $I41&amp;"*")</f>
        <v>1</v>
      </c>
      <c r="BG41" s="20">
        <f>COUNTIFS('Jun 25'!$G:$G, $I41&amp;"*")</f>
        <v>1</v>
      </c>
      <c r="BH41" s="20">
        <f>COUNTIFS('Jul 2'!$G:$G, $I41&amp;"*")</f>
        <v>1</v>
      </c>
      <c r="BI41" s="20">
        <f>COUNTIFS('Jul 9'!$G:$G, $I41&amp;"*")</f>
        <v>1</v>
      </c>
      <c r="BJ41" s="20">
        <f>COUNTIFS('Jul 16'!$G:$G, $I41&amp;"*")</f>
        <v>1</v>
      </c>
      <c r="BK41" s="20">
        <f>COUNTIFS('Jul 23'!$G:$G, $I41&amp;"*")</f>
        <v>1</v>
      </c>
      <c r="BL41" s="20">
        <f>COUNTIFS('Jul 30'!$G:$G, $I41&amp;"*")</f>
        <v>1</v>
      </c>
      <c r="BM41" s="20">
        <f>COUNTIFS('Aug 07'!$G:$G, $I41&amp;"*")</f>
        <v>1</v>
      </c>
      <c r="BN41" s="20">
        <f>COUNTIFS('Aug 13'!$G:$G, $I41&amp;"*")</f>
        <v>0</v>
      </c>
      <c r="BO41" s="20">
        <f>COUNTIFS('Aug 20'!$G:$G, $I41&amp;"*")</f>
        <v>0</v>
      </c>
      <c r="BP41" s="20">
        <f>COUNTIFS('Aug 27'!$G:$G, $I41&amp;"*")</f>
        <v>0</v>
      </c>
      <c r="BQ41" s="20">
        <f>COUNTIFS('Sep 05'!$G:$G, $I41&amp;"*")</f>
        <v>0</v>
      </c>
      <c r="BR41" s="20">
        <f>COUNTIFS('Sep 10'!$G:$G, $I41&amp;"*")</f>
        <v>0</v>
      </c>
      <c r="BS41" s="20">
        <f>COUNTIFS('Sep 17'!$G:$G, $I41&amp;"*")</f>
        <v>0</v>
      </c>
      <c r="BT41" s="20">
        <f>COUNTIFS('Sep 24'!$G:$G, $I41&amp;"*")</f>
        <v>0</v>
      </c>
      <c r="BU41" s="20">
        <f>COUNTIFS('Oct 03'!$G:$G, $I41&amp;"*")</f>
        <v>0</v>
      </c>
      <c r="BV41">
        <f>COUNTIFS('Oct 08'!$G:$G, $I41&amp;"*")</f>
      </c>
    </row>
    <row ht="21.75" r="42" spans="8:73" thickBot="1" x14ac:dyDescent="0.3">
      <c r="H42" s="9340"/>
      <c r="I42" s="184" t="s">
        <v>1019</v>
      </c>
      <c r="K42" s="9329" t="s">
        <v>486</v>
      </c>
      <c r="L42" s="9330"/>
      <c r="M42" s="177" t="s">
        <v>488</v>
      </c>
      <c r="N42" s="178"/>
      <c r="O42" s="9334" t="s">
        <v>501</v>
      </c>
      <c r="P42" s="9341"/>
      <c r="Q42" s="9342" t="s">
        <v>1200</v>
      </c>
      <c r="R42" s="9343"/>
      <c r="BB42" s="22">
        <f>COUNTIFS('May 21'!$G:$G,$I42&amp;"*")</f>
        <v>43</v>
      </c>
      <c r="BC42" s="22">
        <f>COUNTIFS('May 28'!$G:$G,$I42&amp;"*")</f>
        <v>44</v>
      </c>
      <c r="BD42" s="22">
        <f>COUNTIFS('Jun 4'!$G:$G,$I42&amp;"*")</f>
        <v>44</v>
      </c>
      <c r="BE42" s="22">
        <f>COUNTIFS('Jun 11'!$G:$G,$I42&amp;"*")</f>
        <v>43</v>
      </c>
      <c r="BF42" s="22">
        <f>COUNTIFS('Jun 18'!$G:$G,$I42&amp;"*")</f>
        <v>43</v>
      </c>
      <c r="BG42" s="22">
        <f>COUNTIFS('Jun 25'!$G:$G,$I42&amp;"*")</f>
        <v>44</v>
      </c>
      <c r="BH42" s="22">
        <f>COUNTIFS('Jul 2'!$G:$G,$I42&amp;"*")</f>
        <v>43</v>
      </c>
      <c r="BI42" s="22">
        <f>COUNTIFS('Jul 9'!$G:$G,$I42&amp;"*")</f>
        <v>42</v>
      </c>
      <c r="BJ42" s="22">
        <f>COUNTIFS('Jul 16'!$G:$G,$I42&amp;"*")</f>
        <v>42</v>
      </c>
      <c r="BK42" s="22">
        <f>COUNTIFS('Jul 23'!$G:$G,$I42&amp;"*")</f>
        <v>42</v>
      </c>
      <c r="BL42" s="22">
        <f>COUNTIFS('Jul 30'!$G:$G,$I42&amp;"*")</f>
        <v>42</v>
      </c>
      <c r="BM42" s="22">
        <f>COUNTIFS('Aug 07'!$G:$G,$I42&amp;"*")</f>
        <v>42</v>
      </c>
      <c r="BN42" s="22">
        <f>COUNTIFS('Aug 13'!$G:$G,$I42&amp;"*")</f>
        <v>41</v>
      </c>
      <c r="BO42" s="22">
        <f>COUNTIFS('Aug 20'!$G:$G,$I42&amp;"*")</f>
        <v>40</v>
      </c>
      <c r="BP42" s="22">
        <f>COUNTIFS('Aug 27'!$G:$G,$I42&amp;"*")</f>
        <v>40</v>
      </c>
      <c r="BQ42" s="22">
        <f>COUNTIFS('Sep 05'!$G:$G,$I42&amp;"*")</f>
        <v>41</v>
      </c>
      <c r="BR42" s="22">
        <f>COUNTIFS('Sep 10'!$G:$G,$I42&amp;"*")</f>
        <v>40</v>
      </c>
      <c r="BS42" s="22">
        <f>COUNTIFS('Sep 17'!$G:$G,$I42&amp;"*")</f>
        <v>40</v>
      </c>
      <c r="BT42" s="22">
        <f>COUNTIFS('Sep 24'!$G:$G,$I42&amp;"*")</f>
        <v>40</v>
      </c>
      <c r="BU42" s="22">
        <f>COUNTIFS('Oct 03'!$G:$G,$I42&amp;"*")</f>
        <v>39</v>
      </c>
      <c r="BV42">
        <f>COUNTIFS('Oct 08'!$G:$G,$I42&amp;"*")</f>
      </c>
    </row>
    <row ht="21" r="43" spans="8:73" x14ac:dyDescent="0.35">
      <c r="H43" s="9338" t="s">
        <v>1499</v>
      </c>
      <c r="I43" s="185" t="s">
        <v>1050</v>
      </c>
      <c r="K43" s="10"/>
      <c r="L43" s="11"/>
      <c r="M43" s="9336"/>
      <c r="N43" s="9337"/>
      <c r="O43" s="11"/>
      <c r="P43" s="179"/>
      <c r="Q43" s="11"/>
      <c r="R43" s="12"/>
      <c r="BB43" s="20">
        <f>COUNTIFS('May 21'!$G:$G,$I43&amp;"*")</f>
        <v>3</v>
      </c>
      <c r="BC43" s="20">
        <f>COUNTIFS('May 28'!$G:$G,$I43&amp;"*")</f>
        <v>3</v>
      </c>
      <c r="BD43" s="20">
        <f>COUNTIFS('Jun 4'!$G:$G,$I43&amp;"*")</f>
        <v>3</v>
      </c>
      <c r="BE43" s="20">
        <f>COUNTIFS('Jun 11'!$G:$G,$I43&amp;"*")</f>
        <v>3</v>
      </c>
      <c r="BF43" s="20">
        <f>COUNTIFS('Jun 18'!$G:$G,$I43&amp;"*")</f>
        <v>3</v>
      </c>
      <c r="BG43" s="20">
        <f>COUNTIFS('Jun 25'!$G:$G,$I43&amp;"*")</f>
        <v>3</v>
      </c>
      <c r="BH43" s="20">
        <f>COUNTIFS('Jul 2'!$G:$G,$I43&amp;"*")</f>
        <v>3</v>
      </c>
      <c r="BI43" s="20">
        <f>COUNTIFS('Jul 9'!$G:$G,$I43&amp;"*")</f>
        <v>3</v>
      </c>
      <c r="BJ43" s="20">
        <f>COUNTIFS('Jul 16'!$G:$G,$I43&amp;"*")</f>
        <v>3</v>
      </c>
      <c r="BK43" s="20">
        <f>COUNTIFS('Jul 23'!$G:$G,$I43&amp;"*")</f>
        <v>0</v>
      </c>
      <c r="BL43" s="20">
        <f>COUNTIFS('Jul 30'!$G:$G,$I43&amp;"*")</f>
        <v>0</v>
      </c>
      <c r="BM43" s="20">
        <f>COUNTIFS('Aug 07'!$G:$G,$I43&amp;"*")</f>
        <v>1</v>
      </c>
      <c r="BN43" s="20">
        <f>COUNTIFS('Aug 13'!$G:$G,$I43&amp;"*")</f>
        <v>3</v>
      </c>
      <c r="BO43" s="20">
        <f>COUNTIFS('Aug 20'!$G:$G,$I43&amp;"*")</f>
        <v>3</v>
      </c>
      <c r="BP43" s="20">
        <f>COUNTIFS('Aug 27'!$G:$G,$I43&amp;"*")</f>
        <v>3</v>
      </c>
      <c r="BQ43" s="20">
        <f>COUNTIFS('Sep 05'!$G:$G,$I43&amp;"*")</f>
        <v>3</v>
      </c>
      <c r="BR43" s="20">
        <f>COUNTIFS('Sep 10'!$G:$G,$I43&amp;"*")</f>
        <v>3</v>
      </c>
      <c r="BS43" s="20">
        <f>COUNTIFS('Sep 17'!$G:$G,$I43&amp;"*")</f>
        <v>3</v>
      </c>
      <c r="BT43" s="20">
        <f>COUNTIFS('Sep 24'!$G:$G,$I43&amp;"*")</f>
        <v>3</v>
      </c>
      <c r="BU43" s="20">
        <f>COUNTIFS('Oct 03'!$G:$G,$I43&amp;"*")</f>
        <v>3</v>
      </c>
      <c r="BV43">
        <f>COUNTIFS('Oct 08'!$G:$G,$I43&amp;"*")</f>
      </c>
    </row>
    <row ht="21" r="44" spans="8:73" x14ac:dyDescent="0.35">
      <c r="H44" s="9339"/>
      <c r="I44" s="186" t="s">
        <v>960</v>
      </c>
      <c r="K44" s="13" t="s">
        <v>1517</v>
      </c>
      <c r="L44" s="23" t="s">
        <v>1518</v>
      </c>
      <c r="M44" s="15" t="s">
        <v>1517</v>
      </c>
      <c r="N44" s="15" t="s">
        <v>1518</v>
      </c>
      <c r="O44" s="23" t="s">
        <v>1517</v>
      </c>
      <c r="P44" s="174" t="s">
        <v>1518</v>
      </c>
      <c r="Q44" s="23" t="s">
        <v>1517</v>
      </c>
      <c r="R44" s="16" t="s">
        <v>1518</v>
      </c>
      <c r="BB44" s="21">
        <f>COUNTIFS('May 21'!$G:$G,$I44&amp;"*", 'May 21'!$H:$H, "FGRC"&amp;"*")</f>
        <v>1</v>
      </c>
      <c r="BC44" s="21">
        <f>COUNTIFS('May 28'!$G:$G,$I44&amp;"*", 'May 28'!$H:$H, "FGRC"&amp;"*")</f>
        <v>1</v>
      </c>
      <c r="BD44" s="21">
        <f>COUNTIFS('Jun 4'!$G:$G,$I44&amp;"*", 'Jun 4'!$H:$H, "FGRC"&amp;"*")</f>
        <v>0</v>
      </c>
      <c r="BE44" s="21">
        <f>COUNTIFS('Jun 11'!$G:$G,$I44&amp;"*", 'Jun 11'!$H:$H, "FGRC"&amp;"*")</f>
        <v>0</v>
      </c>
      <c r="BF44" s="21">
        <f>COUNTIFS('Jun 18'!$G:$G,$I44&amp;"*", 'Jun 18'!$H:$H, "FGRC"&amp;"*")</f>
        <v>0</v>
      </c>
      <c r="BG44" s="21">
        <f>COUNTIFS('Jun 25'!$G:$G,$I44&amp;"*", 'Jun 25'!$H:$H, "FGRC"&amp;"*")</f>
        <v>1</v>
      </c>
      <c r="BH44" s="21">
        <f>COUNTIFS('Jul 2'!$G:$G,$I44&amp;"*", 'Jul 2'!$H:$H, "FGRC"&amp;"*")</f>
        <v>1</v>
      </c>
      <c r="BI44" s="21">
        <f>COUNTIFS('Jul 9'!$G:$G,$I44&amp;"*", 'Jul 9'!$H:$H, "FGRC"&amp;"*")</f>
        <v>1</v>
      </c>
      <c r="BJ44" s="21">
        <f>COUNTIFS('Jul 16'!$G:$G,$I44&amp;"*", 'Jul 16'!$H:$H, "FGRC"&amp;"*")</f>
        <v>1</v>
      </c>
      <c r="BK44" s="21">
        <f>COUNTIFS('Jul 23'!$G:$G,$I44&amp;"*", 'Jul 23'!$H:$H, "FGRC"&amp;"*")</f>
        <v>1</v>
      </c>
      <c r="BL44" s="21">
        <f>COUNTIFS('Jul 30'!$G:$G,$I44&amp;"*", 'Jul 30'!$H:$H, "FGRC"&amp;"*")</f>
        <v>1</v>
      </c>
      <c r="BM44" s="21">
        <f>COUNTIFS('Aug 07'!$G:$G,$I44&amp;"*", 'Aug 07'!$H:$H, "FGRC"&amp;"*")</f>
        <v>0</v>
      </c>
      <c r="BN44" s="21">
        <f>COUNTIFS('Aug 13'!$G:$G,$I44&amp;"*", 'Aug 13'!$H:$H, "FGRC"&amp;"*")</f>
        <v>0</v>
      </c>
      <c r="BO44" s="21">
        <f>COUNTIFS('Aug 20'!$G:$G,$I44&amp;"*", 'Aug 20'!$H:$H, "FGRC"&amp;"*")</f>
        <v>0</v>
      </c>
      <c r="BP44" s="21">
        <f>COUNTIFS('Aug 27'!$G:$G,$I44&amp;"*", 'Aug 27'!$H:$H, "FGRC"&amp;"*")</f>
        <v>0</v>
      </c>
      <c r="BQ44" s="21">
        <f>COUNTIFS('Sep 05'!$G:$G,$I44&amp;"*", 'Sep 05'!$H:$H, "FGRC"&amp;"*")</f>
        <v>0</v>
      </c>
      <c r="BR44" s="21">
        <f>COUNTIFS('Sep 10'!$G:$G,$I44&amp;"*", 'Sep 10'!$H:$H, "FGRC"&amp;"*")</f>
        <v>0</v>
      </c>
      <c r="BS44" s="21">
        <f>COUNTIFS('Sep 17'!$G:$G,$I44&amp;"*", 'Sep 17'!$H:$H, "FGRC"&amp;"*")</f>
        <v>0</v>
      </c>
      <c r="BT44" s="21">
        <f>COUNTIFS('Sep 24'!$G:$G,$I44&amp;"*", 'Sep 24'!$H:$H, "FGRC"&amp;"*")</f>
        <v>0</v>
      </c>
      <c r="BU44" s="21">
        <f>COUNTIFS('Oct 03'!$G:$G,$I44&amp;"*", 'Oct 03'!$H:$H, "FGRC"&amp;"*")</f>
        <v>0</v>
      </c>
      <c r="BV44">
        <f>COUNTIFS('Oct 08'!$G:$G,$I44&amp;"*", 'Oct 08'!$H:$H, "FGRC"&amp;"*")</f>
      </c>
    </row>
    <row ht="21.75" r="45" spans="8:73" thickBot="1" x14ac:dyDescent="0.4">
      <c r="H45" s="9339"/>
      <c r="I45" s="187" t="s">
        <v>1136</v>
      </c>
      <c r="K45" s="17" t="s">
        <v>1519</v>
      </c>
      <c r="L45" s="181" t="s">
        <v>1520</v>
      </c>
      <c r="M45" s="181" t="s">
        <v>1521</v>
      </c>
      <c r="N45" s="181" t="s">
        <v>1523</v>
      </c>
      <c r="O45" s="181" t="s">
        <v>1524</v>
      </c>
      <c r="P45" s="180" t="s">
        <v>1522</v>
      </c>
      <c r="Q45" s="181" t="s">
        <v>1525</v>
      </c>
      <c r="R45" s="19" t="s">
        <v>1522</v>
      </c>
      <c r="BB45" s="21">
        <f>COUNTIFS('May 21'!$G:$G,$I45&amp;"*", 'May 21'!$H:$H, "FGRC"&amp;"*")</f>
        <v>2</v>
      </c>
      <c r="BC45" s="21">
        <f>COUNTIFS('May 28'!$G:$G,$I45&amp;"*", 'May 28'!$H:$H, "FGRC"&amp;"*")</f>
        <v>0</v>
      </c>
      <c r="BD45" s="21">
        <f>COUNTIFS('Jun 4'!$G:$G,$I45&amp;"*", 'Jun 4'!$H:$H, "FGRC"&amp;"*")</f>
        <v>1</v>
      </c>
      <c r="BE45" s="21">
        <f>COUNTIFS('Jun 11'!$G:$G,$I45&amp;"*", 'Jun 11'!$H:$H, "FGRC"&amp;"*")</f>
        <v>0</v>
      </c>
      <c r="BF45" s="21">
        <f>COUNTIFS('Jun 18'!$G:$G,$I45&amp;"*", 'Jun 18'!$H:$H, "FGRC"&amp;"*")</f>
        <v>2</v>
      </c>
      <c r="BG45" s="21">
        <f>COUNTIFS('Jun 25'!$G:$G,$I45&amp;"*", 'Jun 25'!$H:$H, "FGRC"&amp;"*")</f>
        <v>1</v>
      </c>
      <c r="BH45" s="21">
        <f>COUNTIFS('Jul 2'!$G:$G,$I45&amp;"*", 'Jul 2'!$H:$H, "FGRC"&amp;"*")</f>
        <v>1</v>
      </c>
      <c r="BI45" s="21">
        <f>COUNTIFS('Jul 9'!$G:$G,$I45&amp;"*", 'Jul 9'!$H:$H, "FGRC"&amp;"*")</f>
        <v>1</v>
      </c>
      <c r="BJ45" s="21">
        <f>COUNTIFS('Jul 16'!$G:$G,$I45&amp;"*", 'Jul 16'!$H:$H, "FGRC"&amp;"*")</f>
        <v>0</v>
      </c>
      <c r="BK45" s="21">
        <f>COUNTIFS('Jul 23'!$G:$G,$I45&amp;"*", 'Jul 23'!$H:$H, "FGRC"&amp;"*")</f>
        <v>0</v>
      </c>
      <c r="BL45" s="21">
        <f>COUNTIFS('Jul 30'!$G:$G,$I45&amp;"*", 'Jul 30'!$H:$H, "FGRC"&amp;"*")</f>
        <v>0</v>
      </c>
      <c r="BM45" s="21">
        <f>COUNTIFS('Aug 07'!$G:$G,$I45&amp;"*", 'Aug 07'!$H:$H, "FGRC"&amp;"*")</f>
        <v>0</v>
      </c>
      <c r="BN45" s="21">
        <f>COUNTIFS('Aug 13'!$G:$G,$I45&amp;"*", 'Aug 13'!$H:$H, "FGRC"&amp;"*")</f>
        <v>0</v>
      </c>
      <c r="BO45" s="21">
        <f>COUNTIFS('Aug 20'!$G:$G,$I45&amp;"*", 'Aug 20'!$H:$H, "FGRC"&amp;"*")</f>
        <v>0</v>
      </c>
      <c r="BP45" s="21">
        <f>COUNTIFS('Aug 27'!$G:$G,$I45&amp;"*", 'Aug 27'!$H:$H, "FGRC"&amp;"*")</f>
        <v>0</v>
      </c>
      <c r="BQ45" s="21">
        <f>COUNTIFS('Sep 05'!$G:$G,$I45&amp;"*", 'Sep 05'!$H:$H, "FGRC"&amp;"*")</f>
        <v>0</v>
      </c>
      <c r="BR45" s="21">
        <f>COUNTIFS('Sep 10'!$G:$G,$I45&amp;"*", 'Sep 10'!$H:$H, "FGRC"&amp;"*")</f>
        <v>0</v>
      </c>
      <c r="BS45" s="21">
        <f>COUNTIFS('Sep 17'!$G:$G,$I45&amp;"*", 'Sep 17'!$H:$H, "FGRC"&amp;"*")</f>
        <v>0</v>
      </c>
      <c r="BT45" s="21">
        <f>COUNTIFS('Sep 24'!$G:$G,$I45&amp;"*", 'Sep 24'!$H:$H, "FGRC"&amp;"*")</f>
        <v>0</v>
      </c>
      <c r="BU45" s="21">
        <f>COUNTIFS('Oct 03'!$G:$G,$I45&amp;"*", 'Oct 03'!$H:$H, "FGRC"&amp;"*")</f>
        <v>0</v>
      </c>
      <c r="BV45">
        <f>COUNTIFS('Oct 08'!$G:$G,$I45&amp;"*", 'Oct 08'!$H:$H, "FGRC"&amp;"*")</f>
      </c>
    </row>
    <row r="46" spans="8:73" x14ac:dyDescent="0.25">
      <c r="H46" s="9339"/>
      <c r="I46" s="187" t="s">
        <v>1257</v>
      </c>
      <c r="BB46" s="21">
        <f>COUNTIFS('May 21'!$G:$G,$I46&amp;"*", 'May 21'!$H:$H, "FGRC"&amp;"*")</f>
        <v>0</v>
      </c>
      <c r="BC46" s="21">
        <f>COUNTIFS('May 28'!$G:$G,$I46&amp;"*", 'May 28'!$H:$H, "FGRC"&amp;"*")</f>
        <v>0</v>
      </c>
      <c r="BD46" s="21">
        <f>COUNTIFS('Jun 4'!$G:$G,$I46&amp;"*", 'Jun 4'!$H:$H, "FGRC"&amp;"*")</f>
        <v>0</v>
      </c>
      <c r="BE46" s="21">
        <f>COUNTIFS('Jun 11'!$G:$G,$I46&amp;"*", 'Jun 11'!$H:$H, "FGRC"&amp;"*")</f>
        <v>0</v>
      </c>
      <c r="BF46" s="21">
        <f>COUNTIFS('Jun 18'!$G:$G,$I46&amp;"*", 'Jun 18'!$H:$H, "FGRC"&amp;"*")</f>
        <v>0</v>
      </c>
      <c r="BG46" s="21">
        <f>COUNTIFS('Jun 25'!$G:$G,$I46&amp;"*", 'Jun 25'!$H:$H, "FGRC"&amp;"*")</f>
        <v>0</v>
      </c>
      <c r="BH46" s="21">
        <f>COUNTIFS('Jul 2'!$G:$G,$I46&amp;"*", 'Jul 2'!$H:$H, "FGRC"&amp;"*")</f>
        <v>0</v>
      </c>
      <c r="BI46" s="21">
        <f>COUNTIFS('Jul 9'!$G:$G,$I46&amp;"*", 'Jul 9'!$H:$H, "FGRC"&amp;"*")</f>
        <v>0</v>
      </c>
      <c r="BJ46" s="21">
        <f>COUNTIFS('Jul 16'!$G:$G,$I46&amp;"*", 'Jul 16'!$H:$H, "FGRC"&amp;"*")</f>
        <v>0</v>
      </c>
      <c r="BK46" s="21">
        <f>COUNTIFS('Jul 23'!$G:$G,$I46&amp;"*", 'Jul 23'!$H:$H, "FGRC"&amp;"*")</f>
        <v>0</v>
      </c>
      <c r="BL46" s="21">
        <f>COUNTIFS('Jul 30'!$G:$G,$I46&amp;"*", 'Jul 30'!$H:$H, "FGRC"&amp;"*")</f>
        <v>0</v>
      </c>
      <c r="BM46" s="21">
        <f>COUNTIFS('Aug 07'!$G:$G,$I46&amp;"*", 'Aug 07'!$H:$H, "FGRC"&amp;"*")</f>
        <v>0</v>
      </c>
      <c r="BN46" s="21">
        <f>COUNTIFS('Aug 13'!$G:$G,$I46&amp;"*", 'Aug 13'!$H:$H, "FGRC"&amp;"*")</f>
        <v>0</v>
      </c>
      <c r="BO46" s="21">
        <f>COUNTIFS('Aug 20'!$G:$G,$I46&amp;"*", 'Aug 20'!$H:$H, "FGRC"&amp;"*")</f>
        <v>0</v>
      </c>
      <c r="BP46" s="21">
        <f>COUNTIFS('Aug 27'!$G:$G,$I46&amp;"*", 'Aug 27'!$H:$H, "FGRC"&amp;"*")</f>
        <v>0</v>
      </c>
      <c r="BQ46" s="21">
        <f>COUNTIFS('Sep 05'!$G:$G,$I46&amp;"*", 'Sep 05'!$H:$H, "FGRC"&amp;"*")</f>
        <v>0</v>
      </c>
      <c r="BR46" s="21">
        <f>COUNTIFS('Sep 10'!$G:$G,$I46&amp;"*", 'Sep 10'!$H:$H, "FGRC"&amp;"*")</f>
        <v>0</v>
      </c>
      <c r="BS46" s="21">
        <f>COUNTIFS('Sep 17'!$G:$G,$I46&amp;"*", 'Sep 17'!$H:$H, "FGRC"&amp;"*")</f>
        <v>0</v>
      </c>
      <c r="BT46" s="21">
        <f>COUNTIFS('Sep 24'!$G:$G,$I46&amp;"*", 'Sep 24'!$H:$H, "FGRC"&amp;"*")</f>
        <v>0</v>
      </c>
      <c r="BU46" s="21">
        <f>COUNTIFS('Oct 03'!$G:$G,$I46&amp;"*", 'Oct 03'!$H:$H, "FGRC"&amp;"*")</f>
        <v>0</v>
      </c>
      <c r="BV46">
        <f>COUNTIFS('Oct 08'!$G:$G,$I46&amp;"*", 'Oct 08'!$H:$H, "FGRC"&amp;"*")</f>
      </c>
    </row>
    <row customFormat="1" r="47" s="170" spans="8:73" x14ac:dyDescent="0.25">
      <c r="H47" s="9339"/>
      <c r="I47" s="187" t="s">
        <v>1506</v>
      </c>
      <c r="BB47" s="21">
        <f>COUNTIFS('May 21'!$G:$G,$I47&amp;"*", 'May 21'!$H:$H, "FGRC"&amp;"*")</f>
        <v>0</v>
      </c>
      <c r="BC47" s="21">
        <f>COUNTIFS('May 28'!$G:$G,$I47&amp;"*", 'May 28'!$H:$H, "FGRC"&amp;"*")</f>
        <v>0</v>
      </c>
      <c r="BD47" s="21">
        <f>COUNTIFS('Jun 4'!$G:$G,$I47&amp;"*", 'Jun 4'!$H:$H, "FGRC"&amp;"*")</f>
        <v>0</v>
      </c>
      <c r="BE47" s="21">
        <f>COUNTIFS('Jun 11'!$G:$G,$I47&amp;"*", 'Jun 11'!$H:$H, "FGRC"&amp;"*")</f>
        <v>0</v>
      </c>
      <c r="BF47" s="21">
        <f>COUNTIFS('Jun 18'!$G:$G,$I47&amp;"*", 'Jun 18'!$H:$H, "FGRC"&amp;"*")</f>
        <v>0</v>
      </c>
      <c r="BG47" s="21">
        <f>COUNTIFS('Jun 25'!$G:$G,$I47&amp;"*", 'Jun 25'!$H:$H, "FGRC"&amp;"*")</f>
        <v>0</v>
      </c>
      <c r="BH47" s="21">
        <f>COUNTIFS('Jul 2'!$G:$G,$I47&amp;"*", 'Jul 2'!$H:$H, "FGRC"&amp;"*")</f>
        <v>0</v>
      </c>
      <c r="BI47" s="21">
        <f>COUNTIFS('Jul 9'!$G:$G,$I47&amp;"*", 'Jul 9'!$H:$H, "FGRC"&amp;"*")</f>
        <v>0</v>
      </c>
      <c r="BJ47" s="21">
        <f>COUNTIFS('Jul 16'!$G:$G,$I47&amp;"*", 'Jul 16'!$H:$H, "FGRC"&amp;"*")</f>
        <v>0</v>
      </c>
      <c r="BK47" s="21">
        <f>COUNTIFS('Jul 23'!$G:$G,$I47&amp;"*", 'Jul 23'!$H:$H, "FGRC"&amp;"*")</f>
        <v>0</v>
      </c>
      <c r="BL47" s="21">
        <f>COUNTIFS('Jul 30'!$G:$G,$I47&amp;"*", 'Jul 30'!$H:$H, "FGRC"&amp;"*")</f>
        <v>0</v>
      </c>
      <c r="BM47" s="21">
        <f>COUNTIFS('Aug 07'!$G:$G,$I47&amp;"*", 'Aug 07'!$H:$H, "FGRC"&amp;"*")</f>
        <v>0</v>
      </c>
      <c r="BN47" s="21">
        <f>COUNTIFS('Aug 13'!$G:$G,$I47&amp;"*", 'Aug 13'!$H:$H, "FGRC"&amp;"*")</f>
        <v>0</v>
      </c>
      <c r="BO47" s="21">
        <f>COUNTIFS('Aug 20'!$G:$G,$I47&amp;"*", 'Aug 20'!$H:$H, "FGRC"&amp;"*")</f>
        <v>0</v>
      </c>
      <c r="BP47" s="21">
        <f>COUNTIFS('Aug 27'!$G:$G,$I47&amp;"*", 'Aug 27'!$H:$H, "FGRC"&amp;"*")</f>
        <v>0</v>
      </c>
      <c r="BQ47" s="21">
        <f>COUNTIFS('Sep 05'!$G:$G,$I47&amp;"*", 'Sep 05'!$H:$H, "FGRC"&amp;"*")</f>
        <v>0</v>
      </c>
      <c r="BR47" s="21">
        <f>COUNTIFS('Sep 10'!$G:$G,$I47&amp;"*", 'Sep 10'!$H:$H, "FGRC"&amp;"*")</f>
        <v>0</v>
      </c>
      <c r="BS47" s="21">
        <f>COUNTIFS('Sep 17'!$G:$G,$I47&amp;"*", 'Sep 17'!$H:$H, "FGRC"&amp;"*")</f>
        <v>0</v>
      </c>
      <c r="BT47" s="21">
        <f>COUNTIFS('Sep 24'!$G:$G,$I47&amp;"*", 'Sep 24'!$H:$H, "FGRC"&amp;"*")</f>
        <v>0</v>
      </c>
      <c r="BU47" s="21">
        <f>COUNTIFS('Oct 03'!$G:$G,$I47&amp;"*", 'Oct 03'!$H:$H, "FGRC"&amp;"*")</f>
        <v>0</v>
      </c>
      <c r="BV47">
        <f>COUNTIFS('Oct 08'!$G:$G,$I47&amp;"*", 'Oct 08'!$H:$H, "FGRC"&amp;"*")</f>
      </c>
    </row>
    <row ht="15.75" r="48" spans="8:73" thickBot="1" x14ac:dyDescent="0.3">
      <c r="H48" s="9340"/>
      <c r="I48" s="188" t="s">
        <v>1468</v>
      </c>
      <c r="BB48" s="22">
        <f>COUNTIFS('May 21'!$G:$G,$I48&amp;"*", 'May 21'!$H:$H, "FGRC"&amp;"*")</f>
        <v>7</v>
      </c>
      <c r="BC48" s="21">
        <f>COUNTIFS('May 28'!$G:$G,$I48&amp;"*", 'May 28'!$H:$H, "FGRC"&amp;"*")</f>
        <v>10</v>
      </c>
      <c r="BD48" s="21">
        <f>COUNTIFS('Jun 4'!$G:$G,$I48&amp;"*", 'Jun 4'!$H:$H, "FGRC"&amp;"*")</f>
        <v>10</v>
      </c>
      <c r="BE48" s="21">
        <f>COUNTIFS('Jun 11'!$G:$G,$I48&amp;"*", 'Jun 11'!$H:$H, "FGRC"&amp;"*")</f>
        <v>9</v>
      </c>
      <c r="BF48" s="21">
        <f>COUNTIFS('Jun 18'!$G:$G,$I48&amp;"*", 'Jun 18'!$H:$H, "FGRC"&amp;"*")</f>
        <v>7</v>
      </c>
      <c r="BG48" s="21">
        <f>COUNTIFS('Jun 25'!$G:$G,$I48&amp;"*", 'Jun 25'!$H:$H, "FGRC"&amp;"*")</f>
        <v>8</v>
      </c>
      <c r="BH48" s="21">
        <f>COUNTIFS('Jul 2'!$G:$G,$I48&amp;"*", 'Jul 2'!$H:$H, "FGRC"&amp;"*")</f>
        <v>8</v>
      </c>
      <c r="BI48" s="21">
        <f>COUNTIFS('Jul 9'!$G:$G,$I48&amp;"*", 'Jul 9'!$H:$H, "FGRC"&amp;"*")</f>
        <v>9</v>
      </c>
      <c r="BJ48" s="21">
        <f>COUNTIFS('Jul 16'!$G:$G,$I48&amp;"*", 'Jul 16'!$H:$H, "FGRC"&amp;"*")</f>
        <v>9</v>
      </c>
      <c r="BK48" s="21">
        <f>COUNTIFS('Jul 23'!$G:$G,$I48&amp;"*", 'Jul 23'!$H:$H, "FGRC"&amp;"*")</f>
        <v>10</v>
      </c>
      <c r="BL48" s="21">
        <f>COUNTIFS('Jul 30'!$G:$G,$I48&amp;"*", 'Jul 30'!$H:$H, "FGRC"&amp;"*")</f>
        <v>9</v>
      </c>
      <c r="BM48" s="21">
        <f>COUNTIFS('Aug 07'!$G:$G,$I48&amp;"*", 'Aug 07'!$H:$H, "FGRC"&amp;"*")</f>
        <v>10</v>
      </c>
      <c r="BN48" s="21">
        <f>COUNTIFS('Aug 13'!$G:$G,$I48&amp;"*", 'Aug 13'!$H:$H, "FGRC"&amp;"*")</f>
        <v>10</v>
      </c>
      <c r="BO48" s="21">
        <f>COUNTIFS('Aug 20'!$G:$G,$I48&amp;"*", 'Aug 20'!$H:$H, "FGRC"&amp;"*")</f>
        <v>10</v>
      </c>
      <c r="BP48" s="21">
        <f>COUNTIFS('Aug 27'!$G:$G,$I48&amp;"*", 'Aug 27'!$H:$H, "FGRC"&amp;"*")</f>
        <v>10</v>
      </c>
      <c r="BQ48" s="21">
        <f>COUNTIFS('Sep 05'!$G:$G,$I48&amp;"*", 'Sep 05'!$H:$H, "FGRC"&amp;"*")</f>
        <v>10</v>
      </c>
      <c r="BR48" s="21">
        <f>COUNTIFS('Sep 10'!$G:$G,$I48&amp;"*", 'Sep 10'!$H:$H, "FGRC"&amp;"*")</f>
        <v>10</v>
      </c>
      <c r="BS48" s="21">
        <f>COUNTIFS('Sep 17'!$G:$G,$I48&amp;"*", 'Sep 17'!$H:$H, "FGRC"&amp;"*")</f>
        <v>9</v>
      </c>
      <c r="BT48" s="21">
        <f>COUNTIFS('Sep 24'!$G:$G,$I48&amp;"*", 'Sep 24'!$H:$H, "FGRC"&amp;"*")</f>
        <v>10</v>
      </c>
      <c r="BU48" s="21">
        <f>COUNTIFS('Oct 03'!$G:$G,$I48&amp;"*", 'Oct 03'!$H:$H, "FGRC"&amp;"*")</f>
        <v>10</v>
      </c>
      <c r="BV48">
        <f>COUNTIFS('Oct 08'!$G:$G,$I48&amp;"*", 'Oct 08'!$H:$H, "FGRC"&amp;"*")</f>
      </c>
    </row>
    <row ht="15.75" r="49" spans="8:73" thickBot="1" x14ac:dyDescent="0.3">
      <c r="H49" s="9338" t="s">
        <v>501</v>
      </c>
      <c r="I49" s="189" t="s">
        <v>788</v>
      </c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20">
        <f>COUNTIFS('May 21'!$G:$G,$I49&amp;"*", 'May 21'!$H:$H, "FGPC"&amp;"*")</f>
        <v>0</v>
      </c>
      <c r="BC49" s="20">
        <f>COUNTIFS('May 28'!$G:$G,$I49&amp;"*", 'May 28'!$H:$H, "FGPC"&amp;"*")</f>
        <v>0</v>
      </c>
      <c r="BD49" s="20">
        <f>COUNTIFS('Jun 4'!$G:$G,$I49&amp;"*", 'Jun 4'!$H:$H, "FGPC"&amp;"*")</f>
        <v>0</v>
      </c>
      <c r="BE49" s="20">
        <f>COUNTIFS('Jun 11'!$G:$G,$I49&amp;"*", 'Jun 11'!$H:$H, "FGPC"&amp;"*")</f>
        <v>1</v>
      </c>
      <c r="BF49" s="20">
        <f>COUNTIFS('Jun 18'!$G:$G,$I49&amp;"*", 'Jun 18'!$H:$H, "FGPC"&amp;"*")</f>
        <v>1</v>
      </c>
      <c r="BG49" s="20">
        <f>COUNTIFS('Jun 25'!$G:$G,$I49&amp;"*", 'Jun 25'!$H:$H, "FGPC"&amp;"*")</f>
        <v>1</v>
      </c>
      <c r="BH49" s="20">
        <f>COUNTIFS('Jul 2'!$G:$G,$I49&amp;"*", 'Jul 2'!$H:$H, "FGPC"&amp;"*")</f>
        <v>1</v>
      </c>
      <c r="BI49" s="20">
        <f>COUNTIFS('Jul 9'!$G:$G,$I49&amp;"*", 'Jul 9'!$H:$H, "FGPC"&amp;"*")</f>
        <v>1</v>
      </c>
      <c r="BJ49" s="20">
        <f>COUNTIFS('Jul 16'!$G:$G,$I49&amp;"*", 'Jul 16'!$H:$H, "FGPC"&amp;"*")</f>
        <v>0</v>
      </c>
      <c r="BK49" s="20">
        <f>COUNTIFS('Jul 23'!$G:$G,$I49&amp;"*", 'Jul 23'!$H:$H, "FGPC"&amp;"*")</f>
        <v>0</v>
      </c>
      <c r="BL49" s="20">
        <f>COUNTIFS('Jul 30'!$G:$G,$I49&amp;"*", 'Jul 30'!$H:$H, "FGPC"&amp;"*")</f>
        <v>0</v>
      </c>
      <c r="BM49" s="20">
        <f>COUNTIFS('Aug 07'!$G:$G,$I49&amp;"*", 'Aug 07'!$H:$H, "FGPC"&amp;"*")</f>
        <v>0</v>
      </c>
      <c r="BN49" s="20">
        <f>COUNTIFS('Aug 13'!$G:$G,$I49&amp;"*", 'Aug 13'!$H:$H, "FGPC"&amp;"*")</f>
        <v>0</v>
      </c>
      <c r="BO49" s="20">
        <f>COUNTIFS('Aug 20'!$G:$G,$I49&amp;"*", 'Aug 20'!$H:$H, "FGPC"&amp;"*")</f>
        <v>1</v>
      </c>
      <c r="BP49" s="20">
        <f>COUNTIFS('Aug 27'!$G:$G,$I49&amp;"*", 'Aug 27'!$H:$H, "FGPC"&amp;"*")</f>
        <v>1</v>
      </c>
      <c r="BQ49" s="20">
        <f>COUNTIFS('Sep 05'!$G:$G,$I49&amp;"*", 'Sep 05'!$H:$H, "FGPC"&amp;"*")</f>
        <v>1</v>
      </c>
      <c r="BR49" s="20">
        <f>COUNTIFS('Sep 10'!$G:$G,$I49&amp;"*", 'Sep 10'!$H:$H, "FGPC"&amp;"*")</f>
        <v>1</v>
      </c>
      <c r="BS49" s="20">
        <f>COUNTIFS('Sep 17'!$G:$G,$I49&amp;"*", 'Sep 17'!$H:$H, "FGPC"&amp;"*")</f>
        <v>1</v>
      </c>
      <c r="BT49" s="20">
        <f>COUNTIFS('Sep 24'!$G:$G,$I49&amp;"*", 'Sep 24'!$H:$H, "FGPC"&amp;"*")</f>
        <v>1</v>
      </c>
      <c r="BU49" s="20">
        <f>COUNTIFS('Oct 03'!$G:$G,$I49&amp;"*", 'Oct 03'!$H:$H, "FGPC"&amp;"*")</f>
        <v>1</v>
      </c>
      <c r="BV49">
        <f>COUNTIFS('Oct 08'!$G:$G,$I49&amp;"*", 'Oct 08'!$H:$H, "FGPC"&amp;"*")</f>
      </c>
    </row>
    <row r="50" spans="8:73" x14ac:dyDescent="0.25">
      <c r="H50" s="9339"/>
      <c r="I50" s="189" t="s">
        <v>960</v>
      </c>
      <c r="BB50" s="21">
        <f>COUNTIFS('May 21'!$G:$G,$I50&amp;"*", 'May 21'!$H:$H, "FGPC"&amp;"*")</f>
        <v>0</v>
      </c>
      <c r="BC50" s="21">
        <f>COUNTIFS('May 28'!$G:$G,$I50&amp;"*", 'May 28'!$H:$H, "FGPC"&amp;"*")</f>
        <v>1</v>
      </c>
      <c r="BD50" s="21">
        <f>COUNTIFS('Jun 4'!$G:$G,$I50&amp;"*", 'Jun 4'!$H:$H, "FGPC"&amp;"*")</f>
        <v>2</v>
      </c>
      <c r="BE50" s="21">
        <f>COUNTIFS('Jun 11'!$G:$G,$I50&amp;"*", 'Jun 11'!$H:$H, "FGPC"&amp;"*")</f>
        <v>1</v>
      </c>
      <c r="BF50" s="21">
        <f>COUNTIFS('Jun 18'!$G:$G,$I50&amp;"*", 'Jun 18'!$H:$H, "FGPC"&amp;"*")</f>
        <v>0</v>
      </c>
      <c r="BG50" s="21">
        <f>COUNTIFS('Jun 25'!$G:$G,$I50&amp;"*", 'Jun 25'!$H:$H, "FGPC"&amp;"*")</f>
        <v>2</v>
      </c>
      <c r="BH50" s="21">
        <f>COUNTIFS('Jul 2'!$G:$G,$I50&amp;"*", 'Jul 2'!$H:$H, "FGPC"&amp;"*")</f>
        <v>1</v>
      </c>
      <c r="BI50" s="21">
        <f>COUNTIFS('Jul 9'!$G:$G,$I50&amp;"*", 'Jul 9'!$H:$H, "FGPC"&amp;"*")</f>
        <v>0</v>
      </c>
      <c r="BJ50" s="21">
        <f>COUNTIFS('Jul 16'!$G:$G,$I50&amp;"*", 'Jul 16'!$H:$H, "FGPC"&amp;"*")</f>
        <v>1</v>
      </c>
      <c r="BK50" s="21">
        <f>COUNTIFS('Jul 23'!$G:$G,$I50&amp;"*", 'Jul 23'!$H:$H, "FGPC"&amp;"*")</f>
        <v>1</v>
      </c>
      <c r="BL50" s="21">
        <f>COUNTIFS('Jul 30'!$G:$G,$I50&amp;"*", 'Jul 30'!$H:$H, "FGPC"&amp;"*")</f>
        <v>1</v>
      </c>
      <c r="BM50" s="21">
        <f>COUNTIFS('Aug 07'!$G:$G,$I50&amp;"*", 'Aug 07'!$H:$H, "FGPC"&amp;"*")</f>
        <v>1</v>
      </c>
      <c r="BN50" s="21">
        <f>COUNTIFS('Aug 13'!$G:$G,$I50&amp;"*", 'Aug 13'!$H:$H, "FGPC"&amp;"*")</f>
        <v>0</v>
      </c>
      <c r="BO50" s="21">
        <f>COUNTIFS('Aug 20'!$G:$G,$I50&amp;"*", 'Aug 20'!$H:$H, "FGPC"&amp;"*")</f>
        <v>0</v>
      </c>
      <c r="BP50" s="21">
        <f>COUNTIFS('Aug 27'!$G:$G,$I50&amp;"*", 'Aug 27'!$H:$H, "FGPC"&amp;"*")</f>
        <v>0</v>
      </c>
      <c r="BQ50" s="21">
        <f>COUNTIFS('Sep 05'!$G:$G,$I50&amp;"*", 'Sep 05'!$H:$H, "FGPC"&amp;"*")</f>
        <v>0</v>
      </c>
      <c r="BR50" s="21">
        <f>COUNTIFS('Sep 10'!$G:$G,$I50&amp;"*", 'Sep 10'!$H:$H, "FGPC"&amp;"*")</f>
        <v>0</v>
      </c>
      <c r="BS50" s="21">
        <f>COUNTIFS('Sep 17'!$G:$G,$I50&amp;"*", 'Sep 17'!$H:$H, "FGPC"&amp;"*")</f>
        <v>0</v>
      </c>
      <c r="BT50" s="21">
        <f>COUNTIFS('Sep 24'!$G:$G,$I50&amp;"*", 'Sep 24'!$H:$H, "FGPC"&amp;"*")</f>
        <v>0</v>
      </c>
      <c r="BU50" s="21">
        <f>COUNTIFS('Oct 03'!$G:$G,$I50&amp;"*", 'Oct 03'!$H:$H, "FGPC"&amp;"*")</f>
        <v>0</v>
      </c>
      <c r="BV50">
        <f>COUNTIFS('Oct 08'!$G:$G,$I50&amp;"*", 'Oct 08'!$H:$H, "FGPC"&amp;"*")</f>
      </c>
    </row>
    <row r="51" spans="8:73" x14ac:dyDescent="0.25">
      <c r="H51" s="9339"/>
      <c r="I51" s="190" t="s">
        <v>1136</v>
      </c>
      <c r="BB51" s="21">
        <f>COUNTIFS('May 21'!$G:$G,$I51&amp;"*", 'May 21'!$H:$H, "FGPC"&amp;"*")</f>
        <v>1</v>
      </c>
      <c r="BC51" s="21">
        <f>COUNTIFS('May 28'!$G:$G,$I51&amp;"*", 'May 28'!$H:$H, "FGPC"&amp;"*")</f>
        <v>1</v>
      </c>
      <c r="BD51" s="21">
        <f>COUNTIFS('Jun 4'!$G:$G,$I51&amp;"*", 'Jun 4'!$H:$H, "FGPC"&amp;"*")</f>
        <v>1</v>
      </c>
      <c r="BE51" s="21">
        <f>COUNTIFS('Jun 11'!$G:$G,$I51&amp;"*", 'Jun 11'!$H:$H, "FGPC"&amp;"*")</f>
        <v>1</v>
      </c>
      <c r="BF51" s="21">
        <f>COUNTIFS('Jun 18'!$G:$G,$I51&amp;"*", 'Jun 18'!$H:$H, "FGPC"&amp;"*")</f>
        <v>1</v>
      </c>
      <c r="BG51" s="21">
        <f>COUNTIFS('Jun 25'!$G:$G,$I51&amp;"*", 'Jun 25'!$H:$H, "FGPC"&amp;"*")</f>
        <v>1</v>
      </c>
      <c r="BH51" s="21">
        <f>COUNTIFS('Jul 2'!$G:$G,$I51&amp;"*", 'Jul 2'!$H:$H, "FGPC"&amp;"*")</f>
        <v>1</v>
      </c>
      <c r="BI51" s="21">
        <f>COUNTIFS('Jul 9'!$G:$G,$I51&amp;"*", 'Jul 9'!$H:$H, "FGPC"&amp;"*")</f>
        <v>1</v>
      </c>
      <c r="BJ51" s="21">
        <f>COUNTIFS('Jul 16'!$G:$G,$I51&amp;"*", 'Jul 16'!$H:$H, "FGPC"&amp;"*")</f>
        <v>1</v>
      </c>
      <c r="BK51" s="21">
        <f>COUNTIFS('Jul 23'!$G:$G,$I51&amp;"*", 'Jul 23'!$H:$H, "FGPC"&amp;"*")</f>
        <v>1</v>
      </c>
      <c r="BL51" s="21">
        <f>COUNTIFS('Jul 30'!$G:$G,$I51&amp;"*", 'Jul 30'!$H:$H, "FGPC"&amp;"*")</f>
        <v>1</v>
      </c>
      <c r="BM51" s="21">
        <f>COUNTIFS('Aug 07'!$G:$G,$I51&amp;"*", 'Aug 07'!$H:$H, "FGPC"&amp;"*")</f>
        <v>0</v>
      </c>
      <c r="BN51" s="21">
        <f>COUNTIFS('Aug 13'!$G:$G,$I51&amp;"*", 'Aug 13'!$H:$H, "FGPC"&amp;"*")</f>
        <v>0</v>
      </c>
      <c r="BO51" s="21">
        <f>COUNTIFS('Aug 20'!$G:$G,$I51&amp;"*", 'Aug 20'!$H:$H, "FGPC"&amp;"*")</f>
        <v>0</v>
      </c>
      <c r="BP51" s="21">
        <f>COUNTIFS('Aug 27'!$G:$G,$I51&amp;"*", 'Aug 27'!$H:$H, "FGPC"&amp;"*")</f>
        <v>0</v>
      </c>
      <c r="BQ51" s="21">
        <f>COUNTIFS('Sep 05'!$G:$G,$I51&amp;"*", 'Sep 05'!$H:$H, "FGPC"&amp;"*")</f>
        <v>0</v>
      </c>
      <c r="BR51" s="21">
        <f>COUNTIFS('Sep 10'!$G:$G,$I51&amp;"*", 'Sep 10'!$H:$H, "FGPC"&amp;"*")</f>
        <v>0</v>
      </c>
      <c r="BS51" s="21">
        <f>COUNTIFS('Sep 17'!$G:$G,$I51&amp;"*", 'Sep 17'!$H:$H, "FGPC"&amp;"*")</f>
        <v>0</v>
      </c>
      <c r="BT51" s="21">
        <f>COUNTIFS('Sep 24'!$G:$G,$I51&amp;"*", 'Sep 24'!$H:$H, "FGPC"&amp;"*")</f>
        <v>0</v>
      </c>
      <c r="BU51" s="21">
        <f>COUNTIFS('Oct 03'!$G:$G,$I51&amp;"*", 'Oct 03'!$H:$H, "FGPC"&amp;"*")</f>
        <v>0</v>
      </c>
      <c r="BV51">
        <f>COUNTIFS('Oct 08'!$G:$G,$I51&amp;"*", 'Oct 08'!$H:$H, "FGPC"&amp;"*")</f>
      </c>
    </row>
    <row customFormat="1" r="52" s="170" spans="8:73" x14ac:dyDescent="0.25">
      <c r="H52" s="9339"/>
      <c r="I52" s="190" t="s">
        <v>1257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21">
        <f>COUNTIFS('May 21'!$G:$G,$I52&amp;"*", 'May 21'!$H:$H, "FGPC"&amp;"*")</f>
        <v>1</v>
      </c>
      <c r="BC52" s="21">
        <f>COUNTIFS('May 28'!$G:$G,$I52&amp;"*", 'May 28'!$H:$H, "FGPC"&amp;"*")</f>
        <v>1</v>
      </c>
      <c r="BD52" s="21">
        <f>COUNTIFS('Jun 4'!$G:$G,$I52&amp;"*", 'Jun 4'!$H:$H, "FGPC"&amp;"*")</f>
        <v>1</v>
      </c>
      <c r="BE52" s="21">
        <f>COUNTIFS('Jun 11'!$G:$G,$I52&amp;"*", 'Jun 11'!$H:$H, "FGPC"&amp;"*")</f>
        <v>1</v>
      </c>
      <c r="BF52" s="21">
        <f>COUNTIFS('Jun 18'!$G:$G,$I52&amp;"*", 'Jun 18'!$H:$H, "FGPC"&amp;"*")</f>
        <v>1</v>
      </c>
      <c r="BG52" s="21">
        <f>COUNTIFS('Jun 25'!$G:$G,$I52&amp;"*", 'Jun 25'!$H:$H, "FGPC"&amp;"*")</f>
        <v>0</v>
      </c>
      <c r="BH52" s="21">
        <f>COUNTIFS('Jul 2'!$G:$G,$I52&amp;"*", 'Jul 2'!$H:$H, "FGPC"&amp;"*")</f>
        <v>0</v>
      </c>
      <c r="BI52" s="21">
        <f>COUNTIFS('Jul 9'!$G:$G,$I52&amp;"*", 'Jul 9'!$H:$H, "FGPC"&amp;"*")</f>
        <v>0</v>
      </c>
      <c r="BJ52" s="21">
        <f>COUNTIFS('Jul 16'!$G:$G,$I52&amp;"*", 'Jul 16'!$H:$H, "FGPC"&amp;"*")</f>
        <v>0</v>
      </c>
      <c r="BK52" s="21">
        <f>COUNTIFS('Jul 23'!$G:$G,$I52&amp;"*", 'Jul 23'!$H:$H, "FGPC"&amp;"*")</f>
        <v>0</v>
      </c>
      <c r="BL52" s="21">
        <f>COUNTIFS('Jul 30'!$G:$G,$I52&amp;"*", 'Jul 30'!$H:$H, "FGPC"&amp;"*")</f>
        <v>0</v>
      </c>
      <c r="BM52" s="21">
        <f>COUNTIFS('Aug 07'!$G:$G,$I52&amp;"*", 'Aug 07'!$H:$H, "FGPC"&amp;"*")</f>
        <v>0</v>
      </c>
      <c r="BN52" s="21">
        <f>COUNTIFS('Aug 13'!$G:$G,$I52&amp;"*", 'Aug 13'!$H:$H, "FGPC"&amp;"*")</f>
        <v>0</v>
      </c>
      <c r="BO52" s="21">
        <f>COUNTIFS('Aug 20'!$G:$G,$I52&amp;"*", 'Aug 20'!$H:$H, "FGPC"&amp;"*")</f>
        <v>0</v>
      </c>
      <c r="BP52" s="21">
        <f>COUNTIFS('Aug 27'!$G:$G,$I52&amp;"*", 'Aug 27'!$H:$H, "FGPC"&amp;"*")</f>
        <v>0</v>
      </c>
      <c r="BQ52" s="21">
        <f>COUNTIFS('Sep 05'!$G:$G,$I52&amp;"*", 'Sep 05'!$H:$H, "FGPC"&amp;"*")</f>
        <v>0</v>
      </c>
      <c r="BR52" s="21">
        <f>COUNTIFS('Sep 10'!$G:$G,$I52&amp;"*", 'Sep 10'!$H:$H, "FGPC"&amp;"*")</f>
        <v>0</v>
      </c>
      <c r="BS52" s="21">
        <f>COUNTIFS('Sep 17'!$G:$G,$I52&amp;"*", 'Sep 17'!$H:$H, "FGPC"&amp;"*")</f>
        <v>1</v>
      </c>
      <c r="BT52" s="21">
        <f>COUNTIFS('Sep 24'!$G:$G,$I52&amp;"*", 'Sep 24'!$H:$H, "FGPC"&amp;"*")</f>
        <v>1</v>
      </c>
      <c r="BU52" s="21">
        <f>COUNTIFS('Oct 03'!$G:$G,$I52&amp;"*", 'Oct 03'!$H:$H, "FGPC"&amp;"*")</f>
        <v>2</v>
      </c>
      <c r="BV52">
        <f>COUNTIFS('Oct 08'!$G:$G,$I52&amp;"*", 'Oct 08'!$H:$H, "FGPC"&amp;"*")</f>
      </c>
    </row>
    <row r="53" spans="8:73" x14ac:dyDescent="0.25">
      <c r="H53" s="9339"/>
      <c r="I53" s="190" t="s">
        <v>1506</v>
      </c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0"/>
      <c r="AT53" s="170"/>
      <c r="AU53" s="170"/>
      <c r="AV53" s="170"/>
      <c r="AW53" s="170"/>
      <c r="AX53" s="170"/>
      <c r="AY53" s="170"/>
      <c r="AZ53" s="170"/>
      <c r="BA53" s="170"/>
      <c r="BB53" s="21">
        <f>COUNTIFS('May 21'!$G:$G,$I53&amp;"*", 'May 21'!$H:$H, "FGPC"&amp;"*")</f>
        <v>0</v>
      </c>
      <c r="BC53" s="21">
        <f>COUNTIFS('May 28'!$G:$G,$I53&amp;"*", 'May 28'!$H:$H, "FGPC"&amp;"*")</f>
        <v>0</v>
      </c>
      <c r="BD53" s="21">
        <f>COUNTIFS('Jun 4'!$G:$G,$I53&amp;"*", 'Jun 4'!$H:$H, "FGPC"&amp;"*")</f>
        <v>0</v>
      </c>
      <c r="BE53" s="21">
        <f>COUNTIFS('Jun 11'!$G:$G,$I53&amp;"*", 'Jun 11'!$H:$H, "FGPC"&amp;"*")</f>
        <v>0</v>
      </c>
      <c r="BF53" s="21">
        <f>COUNTIFS('Jun 18'!$G:$G,$I53&amp;"*", 'Jun 18'!$H:$H, "FGPC"&amp;"*")</f>
        <v>0</v>
      </c>
      <c r="BG53" s="21">
        <f>COUNTIFS('Jun 25'!$G:$G,$I53&amp;"*", 'Jun 25'!$H:$H, "FGPC"&amp;"*")</f>
        <v>0</v>
      </c>
      <c r="BH53" s="21">
        <f>COUNTIFS('Jul 2'!$G:$G,$I53&amp;"*", 'Jul 2'!$H:$H, "FGPC"&amp;"*")</f>
        <v>0</v>
      </c>
      <c r="BI53" s="21">
        <f>COUNTIFS('Jul 9'!$G:$G,$I53&amp;"*", 'Jul 9'!$H:$H, "FGPC"&amp;"*")</f>
        <v>0</v>
      </c>
      <c r="BJ53" s="21">
        <f>COUNTIFS('Jul 16'!$G:$G,$I53&amp;"*", 'Jul 16'!$H:$H, "FGPC"&amp;"*")</f>
        <v>0</v>
      </c>
      <c r="BK53" s="21">
        <f>COUNTIFS('Jul 23'!$G:$G,$I53&amp;"*", 'Jul 23'!$H:$H, "FGPC"&amp;"*")</f>
        <v>0</v>
      </c>
      <c r="BL53" s="21">
        <f>COUNTIFS('Jul 30'!$G:$G,$I53&amp;"*", 'Jul 30'!$H:$H, "FGPC"&amp;"*")</f>
        <v>0</v>
      </c>
      <c r="BM53" s="21">
        <f>COUNTIFS('Aug 07'!$G:$G,$I53&amp;"*", 'Aug 07'!$H:$H, "FGPC"&amp;"*")</f>
        <v>0</v>
      </c>
      <c r="BN53" s="21">
        <f>COUNTIFS('Aug 13'!$G:$G,$I53&amp;"*", 'Aug 13'!$H:$H, "FGPC"&amp;"*")</f>
        <v>0</v>
      </c>
      <c r="BO53" s="21">
        <f>COUNTIFS('Aug 20'!$G:$G,$I53&amp;"*", 'Aug 20'!$H:$H, "FGPC"&amp;"*")</f>
        <v>0</v>
      </c>
      <c r="BP53" s="21">
        <f>COUNTIFS('Aug 27'!$G:$G,$I53&amp;"*", 'Aug 27'!$H:$H, "FGPC"&amp;"*")</f>
        <v>0</v>
      </c>
      <c r="BQ53" s="21">
        <f>COUNTIFS('Sep 05'!$G:$G,$I53&amp;"*", 'Sep 05'!$H:$H, "FGPC"&amp;"*")</f>
        <v>0</v>
      </c>
      <c r="BR53" s="21">
        <f>COUNTIFS('Sep 10'!$G:$G,$I53&amp;"*", 'Sep 10'!$H:$H, "FGPC"&amp;"*")</f>
        <v>0</v>
      </c>
      <c r="BS53" s="21">
        <f>COUNTIFS('Sep 17'!$G:$G,$I53&amp;"*", 'Sep 17'!$H:$H, "FGPC"&amp;"*")</f>
        <v>0</v>
      </c>
      <c r="BT53" s="21">
        <f>COUNTIFS('Sep 24'!$G:$G,$I53&amp;"*", 'Sep 24'!$H:$H, "FGPC"&amp;"*")</f>
        <v>0</v>
      </c>
      <c r="BU53" s="21">
        <f>COUNTIFS('Oct 03'!$G:$G,$I53&amp;"*", 'Oct 03'!$H:$H, "FGPC"&amp;"*")</f>
        <v>0</v>
      </c>
      <c r="BV53">
        <f>COUNTIFS('Oct 08'!$G:$G,$I53&amp;"*", 'Oct 08'!$H:$H, "FGPC"&amp;"*")</f>
      </c>
    </row>
    <row ht="15.75" r="54" spans="8:73" thickBot="1" x14ac:dyDescent="0.3">
      <c r="H54" s="9340"/>
      <c r="I54" s="191" t="s">
        <v>1468</v>
      </c>
      <c r="BB54" s="22">
        <f>COUNTIFS('May 21'!$G:$G,$I54&amp;"*", 'May 21'!$H:$H, "FGPC"&amp;"*")</f>
        <v>2</v>
      </c>
      <c r="BC54" s="22">
        <f>COUNTIFS('May 28'!$G:$G,$I54&amp;"*", 'May 28'!$H:$H, "FGPC"&amp;"*")</f>
        <v>3</v>
      </c>
      <c r="BD54" s="22">
        <f>COUNTIFS('Jun 4'!$G:$G,$I54&amp;"*", 'Jun 4'!$H:$H, "FGPC"&amp;"*")</f>
        <v>3</v>
      </c>
      <c r="BE54" s="22">
        <f>COUNTIFS('Jun 11'!$G:$G,$I54&amp;"*", 'Jun 11'!$H:$H, "FGPC"&amp;"*")</f>
        <v>2</v>
      </c>
      <c r="BF54" s="22">
        <f>COUNTIFS('Jun 18'!$G:$G,$I54&amp;"*", 'Jun 18'!$H:$H, "FGPC"&amp;"*")</f>
        <v>3</v>
      </c>
      <c r="BG54" s="22">
        <f>COUNTIFS('Jun 25'!$G:$G,$I54&amp;"*", 'Jun 25'!$H:$H, "FGPC"&amp;"*")</f>
        <v>3</v>
      </c>
      <c r="BH54" s="22">
        <f>COUNTIFS('Jul 2'!$G:$G,$I54&amp;"*", 'Jul 2'!$H:$H, "FGPC"&amp;"*")</f>
        <v>3</v>
      </c>
      <c r="BI54" s="22">
        <f>COUNTIFS('Jul 9'!$G:$G,$I54&amp;"*", 'Jul 9'!$H:$H, "FGPC"&amp;"*")</f>
        <v>3</v>
      </c>
      <c r="BJ54" s="22">
        <f>COUNTIFS('Jul 16'!$G:$G,$I54&amp;"*", 'Jul 16'!$H:$H, "FGPC"&amp;"*")</f>
        <v>3</v>
      </c>
      <c r="BK54" s="22">
        <f>COUNTIFS('Jul 23'!$G:$G,$I54&amp;"*", 'Jul 23'!$H:$H, "FGPC"&amp;"*")</f>
        <v>3</v>
      </c>
      <c r="BL54" s="22">
        <f>COUNTIFS('Jul 30'!$G:$G,$I54&amp;"*", 'Jul 30'!$H:$H, "FGPC"&amp;"*")</f>
        <v>3</v>
      </c>
      <c r="BM54" s="22">
        <f>COUNTIFS('Aug 07'!$G:$G,$I54&amp;"*", 'Aug 07'!$H:$H, "FGPC"&amp;"*")</f>
        <v>5</v>
      </c>
      <c r="BN54" s="22">
        <f>COUNTIFS('Aug 13'!$G:$G,$I54&amp;"*", 'Aug 13'!$H:$H, "FGPC"&amp;"*")</f>
        <v>6</v>
      </c>
      <c r="BO54" s="22">
        <f>COUNTIFS('Aug 20'!$G:$G,$I54&amp;"*", 'Aug 20'!$H:$H, "FGPC"&amp;"*")</f>
        <v>6</v>
      </c>
      <c r="BP54" s="22">
        <f>COUNTIFS('Aug 27'!$G:$G,$I54&amp;"*", 'Aug 27'!$H:$H, "FGPC"&amp;"*")</f>
        <v>6</v>
      </c>
      <c r="BQ54" s="22">
        <f>COUNTIFS('Sep 05'!$G:$G,$I54&amp;"*", 'Sep 05'!$H:$H, "FGPC"&amp;"*")</f>
        <v>6</v>
      </c>
      <c r="BR54" s="22">
        <f>COUNTIFS('Sep 10'!$G:$G,$I54&amp;"*", 'Sep 10'!$H:$H, "FGPC"&amp;"*")</f>
        <v>6</v>
      </c>
      <c r="BS54" s="22">
        <f>COUNTIFS('Sep 17'!$G:$G,$I54&amp;"*", 'Sep 17'!$H:$H, "FGPC"&amp;"*")</f>
        <v>4</v>
      </c>
      <c r="BT54" s="22">
        <f>COUNTIFS('Sep 24'!$G:$G,$I54&amp;"*", 'Sep 24'!$H:$H, "FGPC"&amp;"*")</f>
        <v>5</v>
      </c>
      <c r="BU54" s="22">
        <f>COUNTIFS('Oct 03'!$G:$G,$I54&amp;"*", 'Oct 03'!$H:$H, "FGPC"&amp;"*")</f>
        <v>6</v>
      </c>
      <c r="BV54">
        <f>COUNTIFS('Oct 08'!$G:$G,$I54&amp;"*", 'Oct 08'!$H:$H, "FGPC"&amp;"*")</f>
      </c>
    </row>
    <row r="55" spans="8:73" x14ac:dyDescent="0.25">
      <c r="H55" s="9338" t="s">
        <v>1200</v>
      </c>
      <c r="I55" s="192" t="s">
        <v>960</v>
      </c>
      <c r="BB55" s="20">
        <f>COUNTIFS('May 21'!$G:$G,$I55&amp;"*", 'May 21'!$H:$H, "FGAC"&amp;"*")</f>
        <v>1</v>
      </c>
      <c r="BC55" s="20">
        <f>COUNTIFS('May 28'!$G:$G,$I55&amp;"*", 'May 28'!$H:$H, "FGAC"&amp;"*")</f>
        <v>1</v>
      </c>
      <c r="BD55" s="20">
        <f>COUNTIFS('Jun 4'!$G:$G,$I55&amp;"*", 'Jun 4'!$H:$H, "FGAC"&amp;"*")</f>
        <v>0</v>
      </c>
      <c r="BE55" s="20">
        <f>COUNTIFS('Jun 11'!$G:$G,$I55&amp;"*", 'Jun 11'!$H:$H, "FGAC"&amp;"*")</f>
        <v>1</v>
      </c>
      <c r="BF55" s="20">
        <f>COUNTIFS('Jun 18'!$G:$G,$I55&amp;"*", 'Jun 18'!$H:$H, "FGAC"&amp;"*")</f>
        <v>1</v>
      </c>
      <c r="BG55" s="20">
        <f>COUNTIFS('Jun 25'!$G:$G,$I55&amp;"*", 'Jun 25'!$H:$H, "FGAC"&amp;"*")</f>
        <v>1</v>
      </c>
      <c r="BH55" s="20">
        <f>COUNTIFS('Jul 2'!$G:$G,$I55&amp;"*", 'Jul 2'!$H:$H, "FGAC"&amp;"*")</f>
        <v>1</v>
      </c>
      <c r="BI55" s="20">
        <f>COUNTIFS('Jul 9'!$G:$G,$I55&amp;"*", 'Jul 9'!$H:$H, "FGAC"&amp;"*")</f>
        <v>1</v>
      </c>
      <c r="BJ55" s="20">
        <f>COUNTIFS('Jul 16'!$G:$G,$I55&amp;"*", 'Jul 16'!$H:$H, "FGAC"&amp;"*")</f>
        <v>3</v>
      </c>
      <c r="BK55" s="20">
        <f>COUNTIFS('Jul 23'!$G:$G,$I55&amp;"*", 'Jul 23'!$H:$H, "FGAC"&amp;"*")</f>
        <v>2</v>
      </c>
      <c r="BL55" s="20">
        <f>COUNTIFS('Jul 30'!$G:$G,$I55&amp;"*", 'Jul 30'!$H:$H, "FGAC"&amp;"*")</f>
        <v>2</v>
      </c>
      <c r="BM55" s="20">
        <f>COUNTIFS('Aug 07'!$G:$G,$I55&amp;"*", 'Aug 07'!$H:$H, "FGAC"&amp;"*")</f>
        <v>0</v>
      </c>
      <c r="BN55" s="20">
        <f>COUNTIFS('Aug 13'!$G:$G,$I55&amp;"*", 'Aug 13'!$H:$H, "FGAC"&amp;"*")</f>
        <v>0</v>
      </c>
      <c r="BO55" s="20">
        <f>COUNTIFS('Aug 20'!$G:$G,$I55&amp;"*", 'Aug 20'!$H:$H, "FGAC"&amp;"*")</f>
        <v>0</v>
      </c>
      <c r="BP55" s="20">
        <f>COUNTIFS('Aug 27'!$G:$G,$I55&amp;"*", 'Aug 27'!$H:$H, "FGAC"&amp;"*")</f>
        <v>0</v>
      </c>
      <c r="BQ55" s="20">
        <f>COUNTIFS('Sep 05'!$G:$G,$I55&amp;"*", 'Sep 05'!$H:$H, "FGAC"&amp;"*")</f>
        <v>0</v>
      </c>
      <c r="BR55" s="20">
        <f>COUNTIFS('Sep 10'!$G:$G,$I55&amp;"*", 'Sep 10'!$H:$H, "FGAC"&amp;"*")</f>
        <v>0</v>
      </c>
      <c r="BS55" s="20">
        <f>COUNTIFS('Sep 17'!$G:$G,$I55&amp;"*", 'Sep 17'!$H:$H, "FGAC"&amp;"*")</f>
        <v>1</v>
      </c>
      <c r="BT55" s="20">
        <f>COUNTIFS('Sep 24'!$G:$G,$I55&amp;"*", 'Sep 24'!$H:$H, "FGAC"&amp;"*")</f>
        <v>1</v>
      </c>
      <c r="BU55" s="20">
        <f>COUNTIFS('Oct 03'!$G:$G,$I55&amp;"*", 'Oct 03'!$H:$H, "FGAC"&amp;"*")</f>
        <v>0</v>
      </c>
      <c r="BV55">
        <f>COUNTIFS('Oct 08'!$G:$G,$I55&amp;"*", 'Oct 08'!$H:$H, "FGAC"&amp;"*")</f>
      </c>
    </row>
    <row r="56" spans="8:73" x14ac:dyDescent="0.25">
      <c r="H56" s="9339"/>
      <c r="I56" s="193" t="s">
        <v>1136</v>
      </c>
      <c r="BB56" s="21">
        <f>COUNTIFS('May 21'!$G:$G,$I56&amp;"*", 'May 21'!$H:$H, "FGAC"&amp;"*")</f>
        <v>2</v>
      </c>
      <c r="BC56" s="21">
        <f>COUNTIFS('May 28'!$G:$G,$I56&amp;"*", 'May 28'!$H:$H, "FGAC"&amp;"*")</f>
        <v>0</v>
      </c>
      <c r="BD56" s="21">
        <f>COUNTIFS('Jun 4'!$G:$G,$I56&amp;"*", 'Jun 4'!$H:$H, "FGAC"&amp;"*")</f>
        <v>0</v>
      </c>
      <c r="BE56" s="21">
        <f>COUNTIFS('Jun 11'!$G:$G,$I56&amp;"*", 'Jun 11'!$H:$H, "FGAC"&amp;"*")</f>
        <v>0</v>
      </c>
      <c r="BF56" s="21">
        <f>COUNTIFS('Jun 18'!$G:$G,$I56&amp;"*", 'Jun 18'!$H:$H, "FGAC"&amp;"*")</f>
        <v>0</v>
      </c>
      <c r="BG56" s="21">
        <f>COUNTIFS('Jun 25'!$G:$G,$I56&amp;"*", 'Jun 25'!$H:$H, "FGAC"&amp;"*")</f>
        <v>0</v>
      </c>
      <c r="BH56" s="21">
        <f>COUNTIFS('Jul 2'!$G:$G,$I56&amp;"*", 'Jul 2'!$H:$H, "FGAC"&amp;"*")</f>
        <v>0</v>
      </c>
      <c r="BI56" s="21">
        <f>COUNTIFS('Jul 9'!$G:$G,$I56&amp;"*", 'Jul 9'!$H:$H, "FGAC"&amp;"*")</f>
        <v>0</v>
      </c>
      <c r="BJ56" s="21">
        <f>COUNTIFS('Jul 16'!$G:$G,$I56&amp;"*", 'Jul 16'!$H:$H, "FGAC"&amp;"*")</f>
        <v>0</v>
      </c>
      <c r="BK56" s="21">
        <f>COUNTIFS('Jul 23'!$G:$G,$I56&amp;"*", 'Jul 23'!$H:$H, "FGAC"&amp;"*")</f>
        <v>0</v>
      </c>
      <c r="BL56" s="21">
        <f>COUNTIFS('Jul 30'!$G:$G,$I56&amp;"*", 'Jul 30'!$H:$H, "FGAC"&amp;"*")</f>
        <v>0</v>
      </c>
      <c r="BM56" s="21">
        <f>COUNTIFS('Aug 07'!$G:$G,$I56&amp;"*", 'Aug 07'!$H:$H, "FGAC"&amp;"*")</f>
        <v>0</v>
      </c>
      <c r="BN56" s="21">
        <f>COUNTIFS('Aug 13'!$G:$G,$I56&amp;"*", 'Aug 13'!$H:$H, "FGAC"&amp;"*")</f>
        <v>0</v>
      </c>
      <c r="BO56" s="21">
        <f>COUNTIFS('Aug 20'!$G:$G,$I56&amp;"*", 'Aug 20'!$H:$H, "FGAC"&amp;"*")</f>
        <v>0</v>
      </c>
      <c r="BP56" s="21">
        <f>COUNTIFS('Aug 27'!$G:$G,$I56&amp;"*", 'Aug 27'!$H:$H, "FGAC"&amp;"*")</f>
        <v>0</v>
      </c>
      <c r="BQ56" s="21">
        <f>COUNTIFS('Sep 05'!$G:$G,$I56&amp;"*", 'Sep 05'!$H:$H, "FGAC"&amp;"*")</f>
        <v>0</v>
      </c>
      <c r="BR56" s="21">
        <f>COUNTIFS('Sep 10'!$G:$G,$I56&amp;"*", 'Sep 10'!$H:$H, "FGAC"&amp;"*")</f>
        <v>0</v>
      </c>
      <c r="BS56" s="21">
        <f>COUNTIFS('Sep 17'!$G:$G,$I56&amp;"*", 'Sep 17'!$H:$H, "FGAC"&amp;"*")</f>
        <v>0</v>
      </c>
      <c r="BT56" s="21">
        <f>COUNTIFS('Sep 24'!$G:$G,$I56&amp;"*", 'Sep 24'!$H:$H, "FGAC"&amp;"*")</f>
        <v>0</v>
      </c>
      <c r="BU56" s="21">
        <f>COUNTIFS('Oct 03'!$G:$G,$I56&amp;"*", 'Oct 03'!$H:$H, "FGAC"&amp;"*")</f>
        <v>0</v>
      </c>
      <c r="BV56">
        <f>COUNTIFS('Oct 08'!$G:$G,$I56&amp;"*", 'Oct 08'!$H:$H, "FGAC"&amp;"*")</f>
      </c>
    </row>
    <row customFormat="1" r="57" s="158" spans="8:73" x14ac:dyDescent="0.25">
      <c r="H57" s="9339"/>
      <c r="I57" s="193" t="s">
        <v>1257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21">
        <f>COUNTIFS('May 21'!$G:$G,$I57&amp;"*", 'May 21'!$H:$H, "FGAC"&amp;"*")</f>
        <v>0</v>
      </c>
      <c r="BC57" s="21">
        <f>COUNTIFS('May 28'!$G:$G,$I57&amp;"*", 'May 28'!$H:$H, "FGAC"&amp;"*")</f>
        <v>0</v>
      </c>
      <c r="BD57" s="21">
        <f>COUNTIFS('Jun 4'!$G:$G,$I57&amp;"*", 'Jun 4'!$H:$H, "FGAC"&amp;"*")</f>
        <v>0</v>
      </c>
      <c r="BE57" s="21">
        <f>COUNTIFS('Jun 11'!$G:$G,$I57&amp;"*", 'Jun 11'!$H:$H, "FGAC"&amp;"*")</f>
        <v>0</v>
      </c>
      <c r="BF57" s="21">
        <f>COUNTIFS('Jun 18'!$G:$G,$I57&amp;"*", 'Jun 18'!$H:$H, "FGAC"&amp;"*")</f>
        <v>0</v>
      </c>
      <c r="BG57" s="21">
        <f>COUNTIFS('Jun 25'!$G:$G,$I57&amp;"*", 'Jun 25'!$H:$H, "FGAC"&amp;"*")</f>
        <v>0</v>
      </c>
      <c r="BH57" s="21">
        <f>COUNTIFS('Jul 2'!$G:$G,$I57&amp;"*", 'Jul 2'!$H:$H, "FGAC"&amp;"*")</f>
        <v>1</v>
      </c>
      <c r="BI57" s="21">
        <f>COUNTIFS('Jul 9'!$G:$G,$I57&amp;"*", 'Jul 9'!$H:$H, "FGAC"&amp;"*")</f>
        <v>1</v>
      </c>
      <c r="BJ57" s="21">
        <f>COUNTIFS('Jul 16'!$G:$G,$I57&amp;"*", 'Jul 16'!$H:$H, "FGAC"&amp;"*")</f>
        <v>1</v>
      </c>
      <c r="BK57" s="21">
        <f>COUNTIFS('Jul 23'!$G:$G,$I57&amp;"*", 'Jul 23'!$H:$H, "FGAC"&amp;"*")</f>
        <v>1</v>
      </c>
      <c r="BL57" s="21">
        <f>COUNTIFS('Jul 30'!$G:$G,$I57&amp;"*", 'Jul 30'!$H:$H, "FGAC"&amp;"*")</f>
        <v>1</v>
      </c>
      <c r="BM57" s="21">
        <f>COUNTIFS('Aug 07'!$G:$G,$I57&amp;"*", 'Aug 07'!$H:$H, "FGAC"&amp;"*")</f>
        <v>0</v>
      </c>
      <c r="BN57" s="21">
        <f>COUNTIFS('Aug 13'!$G:$G,$I57&amp;"*", 'Aug 13'!$H:$H, "FGAC"&amp;"*")</f>
        <v>0</v>
      </c>
      <c r="BO57" s="21">
        <f>COUNTIFS('Aug 20'!$G:$G,$I57&amp;"*", 'Aug 20'!$H:$H, "FGAC"&amp;"*")</f>
        <v>0</v>
      </c>
      <c r="BP57" s="21">
        <f>COUNTIFS('Aug 27'!$G:$G,$I57&amp;"*", 'Aug 27'!$H:$H, "FGAC"&amp;"*")</f>
        <v>0</v>
      </c>
      <c r="BQ57" s="21">
        <f>COUNTIFS('Sep 05'!$G:$G,$I57&amp;"*", 'Sep 05'!$H:$H, "FGAC"&amp;"*")</f>
        <v>0</v>
      </c>
      <c r="BR57" s="21">
        <f>COUNTIFS('Sep 10'!$G:$G,$I57&amp;"*", 'Sep 10'!$H:$H, "FGAC"&amp;"*")</f>
        <v>0</v>
      </c>
      <c r="BS57" s="21">
        <f>COUNTIFS('Sep 17'!$G:$G,$I57&amp;"*", 'Sep 17'!$H:$H, "FGAC"&amp;"*")</f>
        <v>0</v>
      </c>
      <c r="BT57" s="21">
        <f>COUNTIFS('Sep 24'!$G:$G,$I57&amp;"*", 'Sep 24'!$H:$H, "FGAC"&amp;"*")</f>
        <v>0</v>
      </c>
      <c r="BU57" s="21">
        <f>COUNTIFS('Oct 03'!$G:$G,$I57&amp;"*", 'Oct 03'!$H:$H, "FGAC"&amp;"*")</f>
        <v>0</v>
      </c>
      <c r="BV57">
        <f>COUNTIFS('Oct 08'!$G:$G,$I57&amp;"*", 'Oct 08'!$H:$H, "FGAC"&amp;"*")</f>
      </c>
    </row>
    <row r="58" spans="8:73" x14ac:dyDescent="0.25">
      <c r="H58" s="9339"/>
      <c r="I58" s="193" t="s">
        <v>1506</v>
      </c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58"/>
      <c r="AZ58" s="158"/>
      <c r="BA58" s="158"/>
      <c r="BB58" s="21">
        <f>COUNTIFS('May 21'!$G:$G,$I58&amp;"*", 'May 21'!$H:$H, "FGAC"&amp;"*")</f>
        <v>0</v>
      </c>
      <c r="BC58" s="21">
        <f>COUNTIFS('May 28'!$G:$G,$I58&amp;"*", 'May 28'!$H:$H, "FGAC"&amp;"*")</f>
        <v>1</v>
      </c>
      <c r="BD58" s="21">
        <f>COUNTIFS('Jun 4'!$G:$G,$I58&amp;"*", 'Jun 4'!$H:$H, "FGAC"&amp;"*")</f>
        <v>1</v>
      </c>
      <c r="BE58" s="21">
        <f>COUNTIFS('Jun 11'!$G:$G,$I58&amp;"*", 'Jun 11'!$H:$H, "FGAC"&amp;"*")</f>
        <v>0</v>
      </c>
      <c r="BF58" s="21">
        <f>COUNTIFS('Jun 18'!$G:$G,$I58&amp;"*", 'Jun 18'!$H:$H, "FGAC"&amp;"*")</f>
        <v>0</v>
      </c>
      <c r="BG58" s="21">
        <f>COUNTIFS('Jun 25'!$G:$G,$I58&amp;"*", 'Jun 25'!$H:$H, "FGAC"&amp;"*")</f>
        <v>0</v>
      </c>
      <c r="BH58" s="21">
        <f>COUNTIFS('Jul 2'!$G:$G,$I58&amp;"*", 'Jul 2'!$H:$H, "FGAC"&amp;"*")</f>
        <v>0</v>
      </c>
      <c r="BI58" s="21">
        <f>COUNTIFS('Jul 9'!$G:$G,$I58&amp;"*", 'Jul 9'!$H:$H, "FGAC"&amp;"*")</f>
        <v>0</v>
      </c>
      <c r="BJ58" s="21">
        <f>COUNTIFS('Jul 16'!$G:$G,$I58&amp;"*", 'Jul 16'!$H:$H, "FGAC"&amp;"*")</f>
        <v>0</v>
      </c>
      <c r="BK58" s="21">
        <f>COUNTIFS('Jul 23'!$G:$G,$I58&amp;"*", 'Jul 23'!$H:$H, "FGAC"&amp;"*")</f>
        <v>0</v>
      </c>
      <c r="BL58" s="21">
        <f>COUNTIFS('Jul 30'!$G:$G,$I58&amp;"*", 'Jul 30'!$H:$H, "FGAC"&amp;"*")</f>
        <v>0</v>
      </c>
      <c r="BM58" s="21">
        <f>COUNTIFS('Aug 07'!$G:$G,$I58&amp;"*", 'Aug 07'!$H:$H, "FGAC"&amp;"*")</f>
        <v>0</v>
      </c>
      <c r="BN58" s="21">
        <f>COUNTIFS('Aug 13'!$G:$G,$I58&amp;"*", 'Aug 13'!$H:$H, "FGAC"&amp;"*")</f>
        <v>0</v>
      </c>
      <c r="BO58" s="21">
        <f>COUNTIFS('Aug 20'!$G:$G,$I58&amp;"*", 'Aug 20'!$H:$H, "FGAC"&amp;"*")</f>
        <v>0</v>
      </c>
      <c r="BP58" s="21">
        <f>COUNTIFS('Aug 27'!$G:$G,$I58&amp;"*", 'Aug 27'!$H:$H, "FGAC"&amp;"*")</f>
        <v>0</v>
      </c>
      <c r="BQ58" s="21">
        <f>COUNTIFS('Sep 05'!$G:$G,$I58&amp;"*", 'Sep 05'!$H:$H, "FGAC"&amp;"*")</f>
        <v>0</v>
      </c>
      <c r="BR58" s="21">
        <f>COUNTIFS('Sep 10'!$G:$G,$I58&amp;"*", 'Sep 10'!$H:$H, "FGAC"&amp;"*")</f>
        <v>0</v>
      </c>
      <c r="BS58" s="21">
        <f>COUNTIFS('Sep 17'!$G:$G,$I58&amp;"*", 'Sep 17'!$H:$H, "FGAC"&amp;"*")</f>
        <v>0</v>
      </c>
      <c r="BT58" s="21">
        <f>COUNTIFS('Sep 24'!$G:$G,$I58&amp;"*", 'Sep 24'!$H:$H, "FGAC"&amp;"*")</f>
        <v>0</v>
      </c>
      <c r="BU58" s="21">
        <f>COUNTIFS('Oct 03'!$G:$G,$I58&amp;"*", 'Oct 03'!$H:$H, "FGAC"&amp;"*")</f>
        <v>0</v>
      </c>
      <c r="BV58">
        <f>COUNTIFS('Oct 08'!$G:$G,$I58&amp;"*", 'Oct 08'!$H:$H, "FGAC"&amp;"*")</f>
      </c>
    </row>
    <row ht="15.75" r="59" spans="8:73" thickBot="1" x14ac:dyDescent="0.3">
      <c r="H59" s="9340"/>
      <c r="I59" s="194" t="s">
        <v>1468</v>
      </c>
      <c r="BB59" s="22">
        <f>COUNTIFS('May 21'!$G:$G,$I59&amp;"*", 'May 21'!$H:$H, "FGAC"&amp;"*")</f>
        <v>14</v>
      </c>
      <c r="BC59" s="22">
        <f>COUNTIFS('May 28'!$G:$G,$I59&amp;"*", 'May 28'!$H:$H, "FGAC"&amp;"*")</f>
        <v>16</v>
      </c>
      <c r="BD59" s="22">
        <f>COUNTIFS('Jun 4'!$G:$G,$I59&amp;"*", 'Jun 4'!$H:$H, "FGAC"&amp;"*")</f>
        <v>16</v>
      </c>
      <c r="BE59" s="22">
        <f>COUNTIFS('Jun 11'!$G:$G,$I59&amp;"*", 'Jun 11'!$H:$H, "FGAC"&amp;"*")</f>
        <v>15</v>
      </c>
      <c r="BF59" s="22">
        <f>COUNTIFS('Jun 18'!$G:$G,$I59&amp;"*", 'Jun 18'!$H:$H, "FGAC"&amp;"*")</f>
        <v>16</v>
      </c>
      <c r="BG59" s="22">
        <f>COUNTIFS('Jun 25'!$G:$G,$I59&amp;"*", 'Jun 25'!$H:$H, "FGAC"&amp;"*")</f>
        <v>12</v>
      </c>
      <c r="BH59" s="22">
        <f>COUNTIFS('Jul 2'!$G:$G,$I59&amp;"*", 'Jul 2'!$H:$H, "FGAC"&amp;"*")</f>
        <v>14</v>
      </c>
      <c r="BI59" s="22">
        <f>COUNTIFS('Jul 9'!$G:$G,$I59&amp;"*", 'Jul 9'!$H:$H, "FGAC"&amp;"*")</f>
        <v>14</v>
      </c>
      <c r="BJ59" s="22">
        <f>COUNTIFS('Jul 16'!$G:$G,$I59&amp;"*", 'Jul 16'!$H:$H, "FGAC"&amp;"*")</f>
        <v>14</v>
      </c>
      <c r="BK59" s="22">
        <f>COUNTIFS('Jul 23'!$G:$G,$I59&amp;"*", 'Jul 23'!$H:$H, "FGAC"&amp;"*")</f>
        <v>14</v>
      </c>
      <c r="BL59" s="22">
        <f>COUNTIFS('Jul 30'!$G:$G,$I59&amp;"*", 'Jul 30'!$H:$H, "FGAC"&amp;"*")</f>
        <v>14</v>
      </c>
      <c r="BM59" s="22">
        <f>COUNTIFS('Aug 07'!$G:$G,$I59&amp;"*", 'Aug 07'!$H:$H, "FGAC"&amp;"*")</f>
        <v>17</v>
      </c>
      <c r="BN59" s="22">
        <f>COUNTIFS('Aug 13'!$G:$G,$I59&amp;"*", 'Aug 13'!$H:$H, "FGAC"&amp;"*")</f>
        <v>17</v>
      </c>
      <c r="BO59" s="22">
        <f>COUNTIFS('Aug 20'!$G:$G,$I59&amp;"*", 'Aug 20'!$H:$H, "FGAC"&amp;"*")</f>
        <v>15</v>
      </c>
      <c r="BP59" s="22">
        <f>COUNTIFS('Aug 27'!$G:$G,$I59&amp;"*", 'Aug 27'!$H:$H, "FGAC"&amp;"*")</f>
        <v>16</v>
      </c>
      <c r="BQ59" s="22">
        <f>COUNTIFS('Sep 05'!$G:$G,$I59&amp;"*", 'Sep 05'!$H:$H, "FGAC"&amp;"*")</f>
        <v>15</v>
      </c>
      <c r="BR59" s="22">
        <f>COUNTIFS('Sep 10'!$G:$G,$I59&amp;"*", 'Sep 10'!$H:$H, "FGAC"&amp;"*")</f>
        <v>16</v>
      </c>
      <c r="BS59" s="22">
        <f>COUNTIFS('Sep 17'!$G:$G,$I59&amp;"*", 'Sep 17'!$H:$H, "FGAC"&amp;"*")</f>
        <v>17</v>
      </c>
      <c r="BT59" s="22">
        <f>COUNTIFS('Sep 24'!$G:$G,$I59&amp;"*", 'Sep 24'!$H:$H, "FGAC"&amp;"*")</f>
        <v>16</v>
      </c>
      <c r="BU59" s="22">
        <f>COUNTIFS('Oct 03'!$G:$G,$I59&amp;"*", 'Oct 03'!$H:$H, "FGAC"&amp;"*")</f>
        <v>16</v>
      </c>
      <c r="BV59">
        <f>COUNTIFS('Oct 08'!$G:$G,$I59&amp;"*", 'Oct 08'!$H:$H, "FGAC"&amp;"*")</f>
      </c>
    </row>
    <row ht="15.75" r="60" spans="8:73" thickBot="1" x14ac:dyDescent="0.3">
      <c r="I60" s="157"/>
      <c r="J60" s="126"/>
      <c r="BJ60" s="217"/>
      <c r="BK60" s="217"/>
    </row>
    <row ht="15.75" r="61" spans="8:73" thickBot="1" x14ac:dyDescent="0.3">
      <c r="J61" s="126"/>
      <c r="K61" s="126"/>
      <c r="BB61" s="26">
        <f ref="BB61:BG61" si="98" t="shared">SUM(BB41:BB59)</f>
        <v>78</v>
      </c>
      <c r="BC61" s="26">
        <f si="98" t="shared"/>
        <v>83</v>
      </c>
      <c r="BD61" s="26">
        <f si="98" t="shared"/>
        <v>83</v>
      </c>
      <c r="BE61" s="26">
        <f si="98" t="shared"/>
        <v>78</v>
      </c>
      <c r="BF61" s="26">
        <f si="98" t="shared"/>
        <v>79</v>
      </c>
      <c r="BG61" s="26">
        <f si="98" t="shared"/>
        <v>78</v>
      </c>
      <c r="BH61" s="26">
        <f ref="BH61:BI61" si="99" t="shared">SUM(BH41:BH59)</f>
        <v>79</v>
      </c>
      <c r="BI61" s="26">
        <f si="99" t="shared"/>
        <v>78</v>
      </c>
      <c r="BJ61" s="26">
        <f><![CDATA[COUNTIFS('Jul 16'!$G:$G, $I41&"*") + COUNTIFS('Jul 16'!$G:$G,$I42&"*") + COUNTIFS('Jul 16'!$G:$G,$I43&"*") + COUNTIFS('Jul 16'!$G:$G,$I44&"*", 'Jul 16'!$H:$H, "FGRC"&"*") + COUNTIFS('Jul 16'!$G:$G,$I45&"*", 'Jul 16'!$H:$H, "FGRC"&"*") + COUNTIFS('Jul 16'!$G:$G,$I46&"*", 'Jul 16'!$H:$H, "FGRC"&"*") + COUNTIFS('Jul 16'!$G:$G,$I47&"*", 'Jul 16'!$H:$H, "FGRC"&"*") + COUNTIFS('Jul 16'!$G:$G,$I48&"*", 'Jul 16'!$H:$H, "FGRC"&"*") + COUNTIFS('Jul 16'!$G:$G,$I49&"*", 'Jul 16'!$H:$H, "FGPC"&"*") + COUNTIFS('Jul 16'!$G:$G,$I50&"*", 'Jul 16'!$H:$H, "FGPC"&"*") + COUNTIFS('Jul 16'!$G:$G,$I51&"*", 'Jul 16'!$H:$H, "FGPC"&"*") + COUNTIFS('Jul 16'!$G:$G,$I52&"*", 'Jul 16'!$H:$H, "FGPC"&"*") + COUNTIFS('Jul 16'!$G:$G,$I53&"*", 'Jul 16'!$H:$H, "FGPC"&"*") + COUNTIFS('Jul 16'!$G:$G,$I54&"*", 'Jul 16'!$H:$H, "FGPC"&"*") + COUNTIFS('Jul 16'!$G:$G,$I55&"*", 'Jul 16'!$H:$H, "FGAC"&"*") + COUNTIFS('Jul 16'!$G:$G,$I56&"*", 'Jul 16'!$H:$H, "FGAC"&"*") + COUNTIFS('Jul 16'!$G:$G,$I57&"*", 'Jul 16'!$H:$H, "FGAC"&"*") + COUNTIFS('Jul 16'!$G:$G,$I58&"*", 'Jul 16'!$H:$H, "FGAC"&"*") + COUNTIFS('Jul 16'!$G:$G,$I59&"*", 'Jul 16'!$H:$H, "FGAC"&"*")]]></f>
        <v>79</v>
      </c>
      <c r="BK61" s="26">
        <f ref="BK61:BP61" si="100" t="shared">SUM(BK41:BK59)</f>
        <v>76</v>
      </c>
      <c r="BL61" s="26">
        <f si="100" t="shared"/>
        <v>75</v>
      </c>
      <c r="BM61" s="26">
        <f si="100" t="shared"/>
        <v>77</v>
      </c>
      <c r="BN61" s="26">
        <f si="100" t="shared"/>
        <v>77</v>
      </c>
      <c r="BO61" s="26">
        <f si="100" t="shared"/>
        <v>75</v>
      </c>
      <c r="BP61" s="26">
        <f si="100" t="shared"/>
        <v>76</v>
      </c>
      <c r="BQ61" s="26">
        <f>SUM(BQ41:BQ59)</f>
        <v>76</v>
      </c>
      <c r="BR61" s="26">
        <f>SUM(BR41:BR59)</f>
        <v>76</v>
      </c>
      <c r="BS61" s="26">
        <f>SUM(BS41:BS59)</f>
        <v>76</v>
      </c>
      <c r="BT61" s="26">
        <f>SUM(BT41:BT59)</f>
        <v>77</v>
      </c>
      <c r="BU61" s="26">
        <f>SUM(BU41:BU59)</f>
        <v>77</v>
      </c>
      <c r="BV61">
        <f>SUM(BV41:BV59)</f>
      </c>
    </row>
    <row r="62" spans="8:73" x14ac:dyDescent="0.25">
      <c r="J62" s="126"/>
    </row>
    <row ht="15.75" r="63" spans="8:73" thickBot="1" x14ac:dyDescent="0.3"/>
    <row ht="15.75" r="64" spans="8:73" thickBot="1" x14ac:dyDescent="0.3">
      <c r="I64" s="126"/>
      <c r="J64" s="26" t="s">
        <v>1497</v>
      </c>
      <c r="K64" s="26" t="s">
        <v>1499</v>
      </c>
      <c r="L64" s="26" t="s">
        <v>501</v>
      </c>
      <c r="M64" s="26" t="s">
        <v>1200</v>
      </c>
    </row>
    <row ht="15.75" r="65" spans="1:13" thickBot="1" x14ac:dyDescent="0.3">
      <c r="I65" s="163" t="s">
        <v>1468</v>
      </c>
      <c r="J65" s="6">
        <v>0</v>
      </c>
      <c r="K65" s="122">
        <f>COUNTIFS('Current Report'!$H:$H,I65&amp;"*", 'Current Report'!I:I, "FGRC"&amp;"*")</f>
        <v>10</v>
      </c>
      <c r="L65" s="122">
        <f>COUNTIFS('Current Report'!$H:$H,I65&amp;"*", 'Current Report'!I:I, "FGPC"&amp;"*")</f>
        <v>6</v>
      </c>
      <c r="M65" s="165">
        <f>COUNTIFS('Current Report'!$H:$H,I65&amp;"*", 'Current Report'!I:I, "FGAC"&amp;"*")</f>
        <v>16</v>
      </c>
    </row>
    <row r="66" spans="1:13" x14ac:dyDescent="0.25">
      <c r="I66" s="163" t="s">
        <v>1506</v>
      </c>
      <c r="J66" s="7">
        <v>0</v>
      </c>
      <c r="K66" s="126">
        <f>COUNTIFS('Current Report'!$H:$H,I66&amp;"*", 'Current Report'!I:I, "FGRC"&amp;"*")</f>
        <v>0</v>
      </c>
      <c r="L66" s="126">
        <f>COUNTIFS('Current Report'!$H:$H,I66&amp;"*", 'Current Report'!I:I, "FGPC"&amp;"*")</f>
        <v>0</v>
      </c>
      <c r="M66" s="167">
        <f>COUNTIFS('Current Report'!$H:$H,I66&amp;"*", 'Current Report'!I:I, "FGAC"&amp;"*")</f>
        <v>0</v>
      </c>
    </row>
    <row r="67" spans="1:13" x14ac:dyDescent="0.25">
      <c r="I67" s="166" t="s">
        <v>1257</v>
      </c>
      <c r="J67" s="7">
        <v>0</v>
      </c>
      <c r="K67" s="126">
        <f>COUNTIFS('Current Report'!$H:$H,I67&amp;"*", 'Current Report'!I:I, "FGRC"&amp;"*")</f>
        <v>0</v>
      </c>
      <c r="L67" s="126">
        <f>COUNTIFS('Current Report'!$H:$H,I67&amp;"*", 'Current Report'!I:I, "FGPC"&amp;"*")</f>
        <v>2</v>
      </c>
      <c r="M67" s="167">
        <f>COUNTIFS('Current Report'!$H:$H,I67&amp;"*", 'Current Report'!I:I, "FGAC"&amp;"*")</f>
        <v>0</v>
      </c>
    </row>
    <row r="68" spans="1:13" x14ac:dyDescent="0.25">
      <c r="A68" s="72">
        <v>189</v>
      </c>
      <c r="I68" s="162" t="s">
        <v>1136</v>
      </c>
      <c r="J68" s="7">
        <v>0</v>
      </c>
      <c r="K68" s="126">
        <f>COUNTIFS('Current Report'!$H:$H,I68&amp;"*", 'Current Report'!I:I, "FGRC"&amp;"*")</f>
        <v>0</v>
      </c>
      <c r="L68" s="126">
        <f>COUNTIFS('Current Report'!$H:$H,I68&amp;"*", 'Current Report'!I:I, "FGPC"&amp;"*")</f>
        <v>0</v>
      </c>
      <c r="M68" s="167">
        <f>COUNTIFS('Current Report'!$H:$H,I68&amp;"*", 'Current Report'!I:I, "FGAC"&amp;"*")</f>
        <v>0</v>
      </c>
    </row>
    <row r="69" spans="1:13" x14ac:dyDescent="0.25">
      <c r="I69" s="166" t="s">
        <v>960</v>
      </c>
      <c r="J69" s="7">
        <v>0</v>
      </c>
      <c r="K69" s="126">
        <f>COUNTIFS('Current Report'!$H:$H,I69&amp;"*", 'Current Report'!I:I, "FGRC"&amp;"*")</f>
        <v>0</v>
      </c>
      <c r="L69" s="126">
        <f>COUNTIFS('Current Report'!$H:$H,I69&amp;"*", 'Current Report'!I:I, "FGPC"&amp;"*")</f>
        <v>0</v>
      </c>
      <c r="M69" s="167">
        <f>COUNTIFS('Current Report'!$H:$H,I69&amp;"*", 'Current Report'!I:I, "FGAC"&amp;"*")</f>
        <v>0</v>
      </c>
    </row>
    <row ht="15.75" r="70" spans="1:13" thickBot="1" x14ac:dyDescent="0.3">
      <c r="I70" s="168" t="s">
        <v>1050</v>
      </c>
      <c r="J70" s="8">
        <v>0</v>
      </c>
      <c r="K70" s="130">
        <f>COUNTIFS('Current Report'!$H:$H,I70&amp;"*", 'Current Report'!I:I, "FGRC"&amp;"*")+COUNTIFS('Current Report'!$H:$H,I70&amp;"*", 'Current Report'!I:I, "FFRE"&amp;"*")</f>
        <v>3</v>
      </c>
      <c r="L70" s="130">
        <f>COUNTIFS('Current Report'!$H:$H,I70&amp;"*", 'Current Report'!I:I, "FGPC"&amp;"*")</f>
        <v>0</v>
      </c>
      <c r="M70" s="169">
        <v>0</v>
      </c>
    </row>
    <row ht="15.75" r="71" spans="1:13" thickBot="1" x14ac:dyDescent="0.3">
      <c r="A71" s="72">
        <v>140</v>
      </c>
      <c r="I71" s="166" t="s">
        <v>788</v>
      </c>
      <c r="J71" s="7">
        <v>0</v>
      </c>
      <c r="K71" s="130">
        <f>COUNTIFS('Current Report'!$H:$H,I71&amp;"*", 'Current Report'!I:I, "FGRC"&amp;"*")+COUNTIFS('Current Report'!$H:$H,I71&amp;"*", 'Current Report'!I:I, "FFRE"&amp;"*")</f>
        <v>0</v>
      </c>
      <c r="L71" s="130">
        <f>COUNTIFS('Current Report'!$H:$H,I71&amp;"*", 'Current Report'!I:I, "FGPC"&amp;"*")</f>
        <v>1</v>
      </c>
      <c r="M71" s="167">
        <v>0</v>
      </c>
    </row>
    <row r="72" spans="1:13" x14ac:dyDescent="0.25">
      <c r="I72" s="161" t="s">
        <v>1019</v>
      </c>
      <c r="J72" s="6">
        <f>COUNTIFS('Current Report'!$H:$H,I42&amp;"*")</f>
        <v>39</v>
      </c>
      <c r="K72" s="122">
        <v>0</v>
      </c>
      <c r="L72" s="122">
        <v>0</v>
      </c>
      <c r="M72" s="165">
        <v>0</v>
      </c>
    </row>
    <row ht="15.75" r="73" spans="1:13" thickBot="1" x14ac:dyDescent="0.3">
      <c r="I73" s="159" t="s">
        <v>666</v>
      </c>
      <c r="J73" s="8">
        <f>COUNTIFS('Current Report'!$H:$H, I41&amp;"*")</f>
        <v>0</v>
      </c>
      <c r="K73" s="130">
        <v>0</v>
      </c>
      <c r="L73" s="130">
        <v>0</v>
      </c>
      <c r="M73" s="169">
        <v>0</v>
      </c>
    </row>
    <row ht="15.75" r="74" spans="1:13" thickBot="1" x14ac:dyDescent="0.3"/>
    <row ht="15.75" r="75" spans="1:13" thickBot="1" x14ac:dyDescent="0.3">
      <c r="I75" s="26" t="s">
        <v>1498</v>
      </c>
      <c r="M75" s="26">
        <f>SUM(J65:M73)</f>
        <v>77</v>
      </c>
    </row>
    <row r="84" spans="12:13" x14ac:dyDescent="0.25">
      <c r="L84" s="9328"/>
      <c r="M84" s="9328"/>
    </row>
  </sheetData>
  <mergeCells count="16">
    <mergeCell ref="O42:P42"/>
    <mergeCell ref="M43:N43"/>
    <mergeCell ref="Q42:R42"/>
    <mergeCell ref="H41:H42"/>
    <mergeCell ref="B8:C8"/>
    <mergeCell ref="C2:D2"/>
    <mergeCell ref="L84:M84"/>
    <mergeCell ref="B4:C4"/>
    <mergeCell ref="D4:G4"/>
    <mergeCell ref="H4:I4"/>
    <mergeCell ref="D5:E5"/>
    <mergeCell ref="F5:G5"/>
    <mergeCell ref="K42:L42"/>
    <mergeCell ref="H43:H48"/>
    <mergeCell ref="H55:H59"/>
    <mergeCell ref="H49:H54"/>
  </mergeCells>
  <pageMargins bottom="0.75" footer="0.3" header="0.3" left="0.7" right="0.7" top="0.75"/>
  <pageSetup orientation="portrait" r:id="rId1"/>
  <colBreaks count="1" manualBreakCount="1">
    <brk id="10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Y29"/>
  <sheetViews>
    <sheetView tabSelected="1" topLeftCell="A19" workbookViewId="0" zoomScaleNormal="100">
      <selection activeCell="J12" sqref="J12"/>
    </sheetView>
  </sheetViews>
  <sheetFormatPr defaultRowHeight="15" x14ac:dyDescent="0.25"/>
  <cols>
    <col min="7" max="7" customWidth="true" width="11.42578125" collapsed="false"/>
    <col min="17" max="17" customWidth="true" width="9.0" collapsed="false"/>
  </cols>
  <sheetData>
    <row r="1" spans="10:17" x14ac:dyDescent="0.25">
      <c r="L1" s="5"/>
    </row>
    <row r="2" spans="10:17" x14ac:dyDescent="0.25">
      <c r="L2" s="5"/>
    </row>
    <row r="3" spans="10:17" x14ac:dyDescent="0.25">
      <c r="L3" s="5"/>
    </row>
    <row r="4" spans="10:17" x14ac:dyDescent="0.25">
      <c r="L4" s="5"/>
    </row>
    <row r="5" spans="10:17" x14ac:dyDescent="0.25">
      <c r="L5" s="5"/>
    </row>
    <row r="6" spans="10:17" x14ac:dyDescent="0.25">
      <c r="L6" s="5"/>
    </row>
    <row r="7" spans="10:17" x14ac:dyDescent="0.25">
      <c r="L7" s="5"/>
    </row>
    <row r="8" spans="10:17" x14ac:dyDescent="0.25">
      <c r="L8" s="5"/>
    </row>
    <row r="9" spans="10:17" x14ac:dyDescent="0.25">
      <c r="L9" s="5"/>
    </row>
    <row r="10" spans="10:17" x14ac:dyDescent="0.25">
      <c r="L10" s="5"/>
    </row>
    <row r="11" spans="10:17" x14ac:dyDescent="0.25">
      <c r="L11" s="5"/>
    </row>
    <row r="12" spans="10:17" x14ac:dyDescent="0.25">
      <c r="L12" s="5"/>
    </row>
    <row r="13" spans="10:17" x14ac:dyDescent="0.25">
      <c r="L13" s="5"/>
    </row>
    <row r="14" spans="10:17" x14ac:dyDescent="0.25">
      <c r="L14" s="5"/>
    </row>
    <row r="15" spans="10:17" x14ac:dyDescent="0.25">
      <c r="L15" s="5"/>
    </row>
    <row r="16" spans="10:17" x14ac:dyDescent="0.25">
      <c r="J16" s="24"/>
      <c r="K16" s="24"/>
      <c r="L16" s="5"/>
      <c r="M16" s="24"/>
      <c r="N16" s="24"/>
      <c r="O16" s="24"/>
      <c r="P16" s="24"/>
      <c r="Q16" s="24"/>
    </row>
    <row r="17" spans="1:24" x14ac:dyDescent="0.25">
      <c r="J17" s="24"/>
      <c r="K17" s="24"/>
      <c r="L17" s="5"/>
      <c r="M17" s="24"/>
      <c r="N17" s="24"/>
      <c r="O17" s="24"/>
      <c r="P17" s="24"/>
      <c r="Q17" s="24"/>
    </row>
    <row r="18" spans="1:24" x14ac:dyDescent="0.25">
      <c r="L18" s="5"/>
    </row>
    <row r="19" spans="1:24" x14ac:dyDescent="0.25">
      <c r="L19" s="5"/>
    </row>
    <row r="20" spans="1:24" x14ac:dyDescent="0.25">
      <c r="L20" s="5"/>
    </row>
    <row r="21" spans="1:24" x14ac:dyDescent="0.25">
      <c r="L21" s="5"/>
    </row>
    <row r="22" spans="1:24" x14ac:dyDescent="0.25">
      <c r="L22" s="5"/>
    </row>
    <row r="23" spans="1:24" x14ac:dyDescent="0.25">
      <c r="L23" s="5"/>
    </row>
    <row r="24" spans="1:24" x14ac:dyDescent="0.25">
      <c r="L24" s="5"/>
    </row>
    <row r="25" spans="1:24" x14ac:dyDescent="0.25">
      <c r="L25" s="5"/>
    </row>
    <row r="26" spans="1:24" x14ac:dyDescent="0.25">
      <c r="L26" s="5"/>
    </row>
    <row r="27" spans="1:24" x14ac:dyDescent="0.25">
      <c r="L27" s="5"/>
    </row>
    <row r="28" spans="1:2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/>
  <dimension ref="A1:X213"/>
  <sheetViews>
    <sheetView topLeftCell="A59" workbookViewId="0">
      <selection activeCell="T22" sqref="T22"/>
    </sheetView>
  </sheetViews>
  <sheetFormatPr defaultRowHeight="15" x14ac:dyDescent="0.25"/>
  <cols>
    <col min="1" max="1" bestFit="true" customWidth="true" width="17.28515625" collapsed="false"/>
    <col min="2" max="2" bestFit="true" customWidth="true" width="4.0" collapsed="false"/>
    <col min="3" max="3" bestFit="true" customWidth="true" width="14.28515625" collapsed="false"/>
    <col min="4" max="4" bestFit="true" customWidth="true" width="10.5703125" collapsed="false"/>
    <col min="5" max="5" bestFit="true" customWidth="true" width="14.28515625" collapsed="false"/>
    <col min="6" max="6" bestFit="true" customWidth="true" width="5.5703125" collapsed="false"/>
    <col min="7" max="7" bestFit="true" customWidth="true" width="15.140625" collapsed="false"/>
    <col min="8" max="8" bestFit="true" customWidth="true" width="18.5703125" collapsed="false"/>
    <col min="9" max="9" bestFit="true" customWidth="true" width="14.140625" collapsed="false"/>
    <col min="10" max="10" bestFit="true" customWidth="true" width="14.42578125" collapsed="false"/>
    <col min="11" max="11" bestFit="true" customWidth="true" width="19.28515625" collapsed="false"/>
    <col min="12" max="12" bestFit="true" customWidth="true" width="25.28515625" collapsed="false"/>
  </cols>
  <sheetData>
    <row r="1" spans="1:23" x14ac:dyDescent="0.25">
      <c r="A1" s="4" t="s">
        <v>489</v>
      </c>
      <c r="B1" s="69" t="s">
        <v>490</v>
      </c>
      <c r="C1" s="3" t="s">
        <v>491</v>
      </c>
      <c r="D1" s="3" t="s">
        <v>492</v>
      </c>
      <c r="E1" s="3" t="s">
        <v>493</v>
      </c>
      <c r="F1" s="3" t="s">
        <v>494</v>
      </c>
      <c r="G1" s="3" t="s">
        <v>495</v>
      </c>
      <c r="H1" s="3" t="s">
        <v>496</v>
      </c>
      <c r="I1" s="3" t="s">
        <v>484</v>
      </c>
      <c r="J1" s="3" t="s">
        <v>498</v>
      </c>
      <c r="K1" s="3" t="s">
        <v>1541</v>
      </c>
      <c r="L1" s="1" t="s">
        <v>497</v>
      </c>
      <c r="M1" s="197"/>
      <c r="N1" s="197"/>
    </row>
    <row r="2" spans="1:23" x14ac:dyDescent="0.25">
      <c r="A2" t="s">
        <v>1581</v>
      </c>
      <c r="B2" s="9352" t="n">
        <v>1.0</v>
      </c>
      <c r="C2" s="9353" t="s">
        <v>116</v>
      </c>
      <c r="D2" s="9354" t="s">
        <v>117</v>
      </c>
      <c r="E2" s="9355" t="s">
        <v>648</v>
      </c>
      <c r="F2" s="9356" t="s">
        <v>1</v>
      </c>
      <c r="G2" s="9357" t="s">
        <v>118</v>
      </c>
      <c r="H2" s="9358" t="s">
        <v>1019</v>
      </c>
      <c r="I2" s="9359" t="s">
        <v>3</v>
      </c>
      <c r="J2" s="9360" t="s">
        <v>119</v>
      </c>
      <c r="K2" s="9361" t="s">
        <v>53</v>
      </c>
      <c r="L2" s="9362" t="s">
        <v>1578</v>
      </c>
      <c r="M2" s="203"/>
      <c r="N2" s="100"/>
      <c r="O2" s="105"/>
      <c r="P2" s="100"/>
      <c r="Q2" s="102"/>
      <c r="R2" s="102"/>
      <c r="S2" s="102"/>
    </row>
    <row r="3" spans="1:23" x14ac:dyDescent="0.25">
      <c r="A3" t="s">
        <v>1581</v>
      </c>
      <c r="B3" s="9363" t="n">
        <v>2.0</v>
      </c>
      <c r="C3" s="9364" t="s">
        <v>15</v>
      </c>
      <c r="D3" s="9365" t="s">
        <v>16</v>
      </c>
      <c r="E3" s="9366" t="s">
        <v>17</v>
      </c>
      <c r="F3" s="9367" t="s">
        <v>7</v>
      </c>
      <c r="G3" s="9368" t="s">
        <v>1207</v>
      </c>
      <c r="H3" s="9369" t="s">
        <v>960</v>
      </c>
      <c r="I3" s="9370" t="s">
        <v>1013</v>
      </c>
      <c r="J3" s="9371" t="s">
        <v>1208</v>
      </c>
      <c r="K3" s="9372" t="s">
        <v>960</v>
      </c>
      <c r="L3" s="9373" t="s">
        <v>1579</v>
      </c>
      <c r="M3" s="203"/>
      <c r="N3" s="200"/>
      <c r="O3" s="200"/>
      <c r="P3" s="200"/>
      <c r="Q3" s="200"/>
      <c r="R3" s="200"/>
      <c r="S3" s="200"/>
    </row>
    <row r="4" spans="1:23" x14ac:dyDescent="0.25">
      <c r="A4" t="s">
        <v>1581</v>
      </c>
      <c r="B4" s="9374" t="n">
        <v>3.0</v>
      </c>
      <c r="C4" s="9375" t="s">
        <v>15</v>
      </c>
      <c r="D4" s="9376" t="s">
        <v>16</v>
      </c>
      <c r="E4" s="9377" t="s">
        <v>17</v>
      </c>
      <c r="F4" s="9378" t="s">
        <v>7</v>
      </c>
      <c r="G4" s="9379" t="s">
        <v>18</v>
      </c>
      <c r="H4" s="9380" t="s">
        <v>1580</v>
      </c>
      <c r="I4" s="9381" t="s">
        <v>5</v>
      </c>
      <c r="J4" s="9382" t="s">
        <v>19</v>
      </c>
      <c r="K4" s="9383" t="s">
        <v>6</v>
      </c>
      <c r="L4" s="9384" t="s">
        <v>1576</v>
      </c>
      <c r="M4" s="203"/>
      <c r="N4" s="197"/>
      <c r="O4" s="158"/>
    </row>
    <row r="5" spans="1:23" x14ac:dyDescent="0.25">
      <c r="A5" t="s">
        <v>1581</v>
      </c>
      <c r="B5" s="9385" t="n">
        <v>4.0</v>
      </c>
      <c r="C5" s="9386" t="s">
        <v>1490</v>
      </c>
      <c r="D5" s="9387" t="s">
        <v>97</v>
      </c>
      <c r="E5" s="9388" t="s">
        <v>0</v>
      </c>
      <c r="F5" s="9389" t="s">
        <v>1</v>
      </c>
      <c r="G5" s="9390" t="s">
        <v>1491</v>
      </c>
      <c r="H5" s="9391" t="s">
        <v>1580</v>
      </c>
      <c r="I5" s="9392" t="s">
        <v>1013</v>
      </c>
      <c r="J5" s="9393" t="s">
        <v>1492</v>
      </c>
      <c r="K5" s="9394" t="s">
        <v>960</v>
      </c>
      <c r="L5" s="9395" t="s">
        <v>1567</v>
      </c>
      <c r="M5" s="203"/>
      <c r="N5" s="197"/>
      <c r="O5" s="158"/>
    </row>
    <row r="6" spans="1:23" x14ac:dyDescent="0.25">
      <c r="A6" t="s">
        <v>1581</v>
      </c>
      <c r="B6" s="9396" t="n">
        <v>5.0</v>
      </c>
      <c r="C6" s="9397" t="s">
        <v>104</v>
      </c>
      <c r="D6" s="9398" t="s">
        <v>105</v>
      </c>
      <c r="E6" s="9399" t="s">
        <v>106</v>
      </c>
      <c r="F6" s="9400" t="s">
        <v>7</v>
      </c>
      <c r="G6" s="9401" t="s">
        <v>107</v>
      </c>
      <c r="H6" s="9402" t="s">
        <v>1580</v>
      </c>
      <c r="I6" s="9403" t="s">
        <v>5</v>
      </c>
      <c r="J6" s="9404" t="s">
        <v>108</v>
      </c>
      <c r="K6" s="9405" t="s">
        <v>6</v>
      </c>
      <c r="L6" s="9406" t="s">
        <v>1553</v>
      </c>
      <c r="M6" s="203"/>
      <c r="N6" s="197"/>
    </row>
    <row r="7" spans="1:23" x14ac:dyDescent="0.25">
      <c r="A7" t="s">
        <v>1581</v>
      </c>
      <c r="B7" s="9407" t="n">
        <v>6.0</v>
      </c>
      <c r="C7" s="9408" t="s">
        <v>1547</v>
      </c>
      <c r="D7" s="9409" t="s">
        <v>1548</v>
      </c>
      <c r="E7" s="9410" t="s">
        <v>1549</v>
      </c>
      <c r="F7" s="9411" t="s">
        <v>1</v>
      </c>
      <c r="G7" s="9412" t="s">
        <v>1158</v>
      </c>
      <c r="H7" s="9413" t="s">
        <v>1580</v>
      </c>
      <c r="I7" s="9414" t="s">
        <v>1013</v>
      </c>
      <c r="J7" s="9415" t="s">
        <v>1159</v>
      </c>
      <c r="K7" s="9416" t="s">
        <v>960</v>
      </c>
      <c r="L7" s="9417" t="s">
        <v>1550</v>
      </c>
      <c r="M7" s="203"/>
      <c r="N7" s="197"/>
      <c r="O7" s="158"/>
    </row>
    <row r="8" spans="1:23" x14ac:dyDescent="0.25">
      <c r="A8" t="s">
        <v>1581</v>
      </c>
      <c r="B8" s="9418" t="n">
        <v>7.0</v>
      </c>
      <c r="C8" s="9419" t="s">
        <v>50</v>
      </c>
      <c r="D8" s="9420" t="s">
        <v>51</v>
      </c>
      <c r="E8" s="9421" t="s">
        <v>52</v>
      </c>
      <c r="F8" s="9422" t="s">
        <v>43</v>
      </c>
      <c r="G8" s="9423" t="s">
        <v>246</v>
      </c>
      <c r="H8" s="9424" t="s">
        <v>1019</v>
      </c>
      <c r="I8" s="9425" t="s">
        <v>3</v>
      </c>
      <c r="J8" s="9426" t="s">
        <v>247</v>
      </c>
      <c r="K8" s="9427" t="s">
        <v>125</v>
      </c>
      <c r="L8" s="9428" t="s">
        <v>1539</v>
      </c>
      <c r="M8" s="203"/>
      <c r="N8" s="197"/>
      <c r="O8" s="195"/>
      <c r="P8" s="206"/>
      <c r="Q8" s="206"/>
      <c r="R8" s="206"/>
      <c r="S8" s="215"/>
      <c r="T8" s="215"/>
      <c r="W8" s="170"/>
    </row>
    <row r="9" spans="1:23" x14ac:dyDescent="0.25">
      <c r="A9" t="s">
        <v>1581</v>
      </c>
      <c r="B9" s="9429" t="n">
        <v>8.0</v>
      </c>
      <c r="C9" s="9430" t="s">
        <v>366</v>
      </c>
      <c r="D9" s="9431" t="s">
        <v>367</v>
      </c>
      <c r="E9" s="9432" t="s">
        <v>368</v>
      </c>
      <c r="F9" s="9433" t="s">
        <v>43</v>
      </c>
      <c r="G9" s="9434" t="s">
        <v>395</v>
      </c>
      <c r="H9" s="9435" t="s">
        <v>1580</v>
      </c>
      <c r="I9" s="9436" t="s">
        <v>5</v>
      </c>
      <c r="J9" s="9437" t="s">
        <v>396</v>
      </c>
      <c r="K9" s="9438" t="s">
        <v>6</v>
      </c>
      <c r="L9" s="9439" t="s">
        <v>1495</v>
      </c>
      <c r="M9" s="203"/>
      <c r="N9" s="197"/>
      <c r="O9" s="170"/>
      <c r="P9" s="170"/>
      <c r="Q9" s="170"/>
      <c r="R9" s="170"/>
      <c r="S9" s="170"/>
      <c r="W9" s="170"/>
    </row>
    <row r="10" spans="1:23" x14ac:dyDescent="0.25">
      <c r="A10" t="s">
        <v>1581</v>
      </c>
      <c r="B10" s="9440" t="n">
        <v>9.0</v>
      </c>
      <c r="C10" s="9441" t="s">
        <v>174</v>
      </c>
      <c r="D10" s="9442" t="s">
        <v>175</v>
      </c>
      <c r="E10" s="9443" t="s">
        <v>0</v>
      </c>
      <c r="F10" s="9444" t="s">
        <v>1</v>
      </c>
      <c r="G10" s="9445" t="s">
        <v>472</v>
      </c>
      <c r="H10" s="9446" t="s">
        <v>1050</v>
      </c>
      <c r="I10" s="9447" t="s">
        <v>473</v>
      </c>
      <c r="J10" s="9448" t="s">
        <v>474</v>
      </c>
      <c r="K10" s="9449" t="s">
        <v>475</v>
      </c>
      <c r="L10" s="9450" t="s">
        <v>1475</v>
      </c>
      <c r="M10" s="203"/>
      <c r="N10" s="197"/>
    </row>
    <row r="11" spans="1:23" x14ac:dyDescent="0.25">
      <c r="A11" t="s">
        <v>1581</v>
      </c>
      <c r="B11" s="9451" t="n">
        <v>10.0</v>
      </c>
      <c r="C11" s="9452" t="s">
        <v>174</v>
      </c>
      <c r="D11" s="9453" t="s">
        <v>175</v>
      </c>
      <c r="E11" s="9454" t="s">
        <v>0</v>
      </c>
      <c r="F11" s="9455" t="s">
        <v>1</v>
      </c>
      <c r="G11" s="9456" t="s">
        <v>176</v>
      </c>
      <c r="H11" s="9457" t="s">
        <v>1580</v>
      </c>
      <c r="I11" s="9458" t="s">
        <v>8</v>
      </c>
      <c r="J11" s="9459" t="s">
        <v>177</v>
      </c>
      <c r="K11" s="9460" t="s">
        <v>9</v>
      </c>
      <c r="L11" s="9461" t="s">
        <v>1476</v>
      </c>
      <c r="M11" s="203"/>
      <c r="N11" s="197"/>
      <c r="O11" s="170"/>
      <c r="P11" s="170"/>
      <c r="Q11" s="170"/>
      <c r="R11" s="170"/>
      <c r="T11" s="170"/>
      <c r="U11" s="170"/>
      <c r="V11" s="170"/>
    </row>
    <row r="12" spans="1:23" x14ac:dyDescent="0.25">
      <c r="A12" t="s">
        <v>1581</v>
      </c>
      <c r="B12" s="9462" t="n">
        <v>11.0</v>
      </c>
      <c r="C12" s="9463" t="s">
        <v>174</v>
      </c>
      <c r="D12" s="9464" t="s">
        <v>175</v>
      </c>
      <c r="E12" s="9465" t="s">
        <v>0</v>
      </c>
      <c r="F12" s="9466" t="s">
        <v>1</v>
      </c>
      <c r="G12" s="9467" t="s">
        <v>1232</v>
      </c>
      <c r="H12" s="9468" t="s">
        <v>1580</v>
      </c>
      <c r="I12" s="9469" t="s">
        <v>1013</v>
      </c>
      <c r="J12" s="9470" t="s">
        <v>1234</v>
      </c>
      <c r="K12" s="9471" t="s">
        <v>960</v>
      </c>
      <c r="L12" s="9472" t="s">
        <v>1477</v>
      </c>
      <c r="M12" s="203"/>
      <c r="N12" s="197"/>
      <c r="O12" s="170"/>
      <c r="P12" s="170"/>
      <c r="Q12" s="170"/>
      <c r="R12" s="170"/>
      <c r="S12" s="170"/>
    </row>
    <row r="13" spans="1:23" x14ac:dyDescent="0.25">
      <c r="A13" t="s">
        <v>1581</v>
      </c>
      <c r="B13" s="9473" t="n">
        <v>12.0</v>
      </c>
      <c r="C13" s="9474" t="s">
        <v>268</v>
      </c>
      <c r="D13" s="9475" t="s">
        <v>269</v>
      </c>
      <c r="E13" s="9476" t="s">
        <v>66</v>
      </c>
      <c r="F13" s="9477" t="s">
        <v>1</v>
      </c>
      <c r="G13" s="9478" t="s">
        <v>270</v>
      </c>
      <c r="H13" s="9479" t="s">
        <v>1019</v>
      </c>
      <c r="I13" s="9480" t="s">
        <v>3</v>
      </c>
      <c r="J13" s="9481" t="s">
        <v>271</v>
      </c>
      <c r="K13" s="9482" t="s">
        <v>53</v>
      </c>
      <c r="L13" s="9483" t="s">
        <v>1465</v>
      </c>
      <c r="M13" s="203"/>
      <c r="N13" s="197"/>
      <c r="O13" s="158"/>
    </row>
    <row r="14" spans="1:23" x14ac:dyDescent="0.25">
      <c r="A14" t="s">
        <v>1581</v>
      </c>
      <c r="B14" s="9484" t="n">
        <v>13.0</v>
      </c>
      <c r="C14" s="9485" t="s">
        <v>803</v>
      </c>
      <c r="D14" s="9486" t="s">
        <v>804</v>
      </c>
      <c r="E14" s="9487" t="s">
        <v>17</v>
      </c>
      <c r="F14" s="9488" t="s">
        <v>7</v>
      </c>
      <c r="G14" s="9489" t="s">
        <v>1121</v>
      </c>
      <c r="H14" s="9490" t="s">
        <v>1580</v>
      </c>
      <c r="I14" s="9491" t="s">
        <v>1013</v>
      </c>
      <c r="J14" s="9492" t="s">
        <v>1122</v>
      </c>
      <c r="K14" s="9493" t="s">
        <v>960</v>
      </c>
      <c r="L14" s="9494" t="s">
        <v>1464</v>
      </c>
      <c r="M14" s="203"/>
      <c r="N14" s="197"/>
      <c r="O14" s="158"/>
    </row>
    <row r="15" spans="1:23" x14ac:dyDescent="0.25">
      <c r="A15" t="s">
        <v>1581</v>
      </c>
      <c r="B15" s="9495" t="n">
        <v>14.0</v>
      </c>
      <c r="C15" s="9496" t="s">
        <v>1457</v>
      </c>
      <c r="D15" s="9497" t="s">
        <v>1458</v>
      </c>
      <c r="E15" s="9498" t="s">
        <v>42</v>
      </c>
      <c r="F15" s="9499" t="s">
        <v>43</v>
      </c>
      <c r="G15" s="9500" t="s">
        <v>1459</v>
      </c>
      <c r="H15" s="9501" t="s">
        <v>1580</v>
      </c>
      <c r="I15" s="9502" t="s">
        <v>1013</v>
      </c>
      <c r="J15" s="9503" t="s">
        <v>1460</v>
      </c>
      <c r="K15" s="9504" t="s">
        <v>960</v>
      </c>
      <c r="L15" s="9505" t="s">
        <v>1461</v>
      </c>
      <c r="M15" s="203"/>
      <c r="N15" s="197"/>
      <c r="O15" s="158"/>
    </row>
    <row r="16" spans="1:23" x14ac:dyDescent="0.25">
      <c r="A16" t="s">
        <v>1581</v>
      </c>
      <c r="B16" s="9506" t="n">
        <v>15.0</v>
      </c>
      <c r="C16" s="9507" t="s">
        <v>366</v>
      </c>
      <c r="D16" s="9508" t="s">
        <v>367</v>
      </c>
      <c r="E16" s="9509" t="s">
        <v>368</v>
      </c>
      <c r="F16" s="9510" t="s">
        <v>43</v>
      </c>
      <c r="G16" s="9511" t="s">
        <v>369</v>
      </c>
      <c r="H16" s="9512" t="s">
        <v>1019</v>
      </c>
      <c r="I16" s="9513" t="s">
        <v>294</v>
      </c>
      <c r="J16" s="9514" t="s">
        <v>370</v>
      </c>
      <c r="K16" s="9515" t="s">
        <v>289</v>
      </c>
      <c r="L16" s="9516" t="s">
        <v>1240</v>
      </c>
      <c r="M16" s="203"/>
      <c r="N16" s="197"/>
      <c r="O16" s="158"/>
    </row>
    <row r="17" spans="1:15" x14ac:dyDescent="0.25">
      <c r="A17" t="s">
        <v>1581</v>
      </c>
      <c r="B17" s="9517" t="n">
        <v>16.0</v>
      </c>
      <c r="C17" s="9518" t="s">
        <v>366</v>
      </c>
      <c r="D17" s="9519" t="s">
        <v>367</v>
      </c>
      <c r="E17" s="9520" t="s">
        <v>368</v>
      </c>
      <c r="F17" s="9521" t="s">
        <v>43</v>
      </c>
      <c r="G17" s="9522" t="s">
        <v>1100</v>
      </c>
      <c r="H17" s="9523" t="s">
        <v>1580</v>
      </c>
      <c r="I17" s="9524" t="s">
        <v>1013</v>
      </c>
      <c r="J17" s="9525" t="s">
        <v>1101</v>
      </c>
      <c r="K17" s="9526" t="s">
        <v>960</v>
      </c>
      <c r="L17" s="9527" t="s">
        <v>1258</v>
      </c>
      <c r="M17" s="203"/>
      <c r="N17" s="197"/>
      <c r="O17" s="158"/>
    </row>
    <row r="18" spans="1:15" x14ac:dyDescent="0.25">
      <c r="A18" t="s">
        <v>1581</v>
      </c>
      <c r="B18" s="9528" t="n">
        <v>17.0</v>
      </c>
      <c r="C18" s="9529" t="s">
        <v>1215</v>
      </c>
      <c r="D18" s="9530" t="s">
        <v>1216</v>
      </c>
      <c r="E18" s="9531" t="s">
        <v>0</v>
      </c>
      <c r="F18" s="9532" t="s">
        <v>1</v>
      </c>
      <c r="G18" s="9533" t="s">
        <v>1218</v>
      </c>
      <c r="H18" s="9534" t="s">
        <v>1580</v>
      </c>
      <c r="I18" s="9535" t="s">
        <v>1013</v>
      </c>
      <c r="J18" s="9536" t="s">
        <v>1219</v>
      </c>
      <c r="K18" s="9537" t="s">
        <v>960</v>
      </c>
      <c r="L18" s="9538" t="s">
        <v>1242</v>
      </c>
      <c r="M18" s="203"/>
      <c r="N18" s="197"/>
      <c r="O18" s="158"/>
    </row>
    <row r="19" spans="1:15" x14ac:dyDescent="0.25">
      <c r="A19" t="s">
        <v>1581</v>
      </c>
      <c r="B19" s="9539" t="n">
        <v>18.0</v>
      </c>
      <c r="C19" s="9540" t="s">
        <v>1194</v>
      </c>
      <c r="D19" s="9541" t="s">
        <v>1195</v>
      </c>
      <c r="E19" s="9542" t="s">
        <v>1196</v>
      </c>
      <c r="F19" s="9543" t="s">
        <v>28</v>
      </c>
      <c r="G19" s="9544" t="s">
        <v>1197</v>
      </c>
      <c r="H19" s="9545" t="s">
        <v>1580</v>
      </c>
      <c r="I19" s="9546" t="s">
        <v>1013</v>
      </c>
      <c r="J19" s="9547" t="s">
        <v>1198</v>
      </c>
      <c r="K19" s="9548" t="s">
        <v>960</v>
      </c>
      <c r="L19" s="9549" t="s">
        <v>1214</v>
      </c>
      <c r="M19" s="203"/>
      <c r="N19" s="197"/>
      <c r="O19" s="158"/>
    </row>
    <row r="20" spans="1:15" x14ac:dyDescent="0.25">
      <c r="A20" t="s">
        <v>1581</v>
      </c>
      <c r="B20" s="9550" t="n">
        <v>19.0</v>
      </c>
      <c r="C20" s="9551" t="s">
        <v>117</v>
      </c>
      <c r="D20" s="9552" t="s">
        <v>1210</v>
      </c>
      <c r="E20" s="9553" t="s">
        <v>648</v>
      </c>
      <c r="F20" s="9554" t="s">
        <v>1</v>
      </c>
      <c r="G20" s="9555" t="s">
        <v>1211</v>
      </c>
      <c r="H20" s="9556" t="s">
        <v>1019</v>
      </c>
      <c r="I20" s="9557" t="s">
        <v>3</v>
      </c>
      <c r="J20" s="9558" t="s">
        <v>1212</v>
      </c>
      <c r="K20" s="9559" t="s">
        <v>53</v>
      </c>
      <c r="L20" s="9560" t="s">
        <v>1213</v>
      </c>
      <c r="M20" s="203"/>
      <c r="N20" s="197"/>
      <c r="O20" s="158"/>
    </row>
    <row r="21" spans="1:15" x14ac:dyDescent="0.25">
      <c r="A21" t="s">
        <v>1581</v>
      </c>
      <c r="B21" s="9561" t="n">
        <v>20.0</v>
      </c>
      <c r="C21" s="9562" t="s">
        <v>196</v>
      </c>
      <c r="D21" s="9563" t="s">
        <v>104</v>
      </c>
      <c r="E21" s="9564" t="s">
        <v>197</v>
      </c>
      <c r="F21" s="9565" t="s">
        <v>198</v>
      </c>
      <c r="G21" s="9566" t="s">
        <v>1168</v>
      </c>
      <c r="H21" s="9567" t="s">
        <v>1580</v>
      </c>
      <c r="I21" s="9568" t="s">
        <v>1013</v>
      </c>
      <c r="J21" s="9569" t="s">
        <v>1169</v>
      </c>
      <c r="K21" s="9570" t="s">
        <v>960</v>
      </c>
      <c r="L21" s="9571" t="s">
        <v>1170</v>
      </c>
      <c r="M21" s="203"/>
      <c r="N21" s="197"/>
      <c r="O21" s="158"/>
    </row>
    <row r="22" spans="1:15" x14ac:dyDescent="0.25">
      <c r="A22" t="s">
        <v>1581</v>
      </c>
      <c r="B22" s="9572" t="n">
        <v>21.0</v>
      </c>
      <c r="C22" s="9573" t="s">
        <v>1176</v>
      </c>
      <c r="D22" s="9574" t="s">
        <v>1177</v>
      </c>
      <c r="E22" s="9575" t="s">
        <v>173</v>
      </c>
      <c r="F22" s="9576" t="s">
        <v>43</v>
      </c>
      <c r="G22" s="9577" t="s">
        <v>1178</v>
      </c>
      <c r="H22" s="9578" t="s">
        <v>1580</v>
      </c>
      <c r="I22" s="9579" t="s">
        <v>1013</v>
      </c>
      <c r="J22" s="9580" t="s">
        <v>1179</v>
      </c>
      <c r="K22" s="9581" t="s">
        <v>960</v>
      </c>
      <c r="L22" s="9582" t="s">
        <v>1180</v>
      </c>
      <c r="M22" s="203"/>
      <c r="N22" s="197"/>
      <c r="O22" s="158"/>
    </row>
    <row r="23" spans="1:15" x14ac:dyDescent="0.25">
      <c r="A23" t="s">
        <v>1581</v>
      </c>
      <c r="B23" s="9583" t="n">
        <v>22.0</v>
      </c>
      <c r="C23" s="9584" t="s">
        <v>1187</v>
      </c>
      <c r="D23" s="9585" t="s">
        <v>1188</v>
      </c>
      <c r="E23" s="9586" t="s">
        <v>1189</v>
      </c>
      <c r="F23" s="9587" t="s">
        <v>43</v>
      </c>
      <c r="G23" s="9588" t="s">
        <v>1190</v>
      </c>
      <c r="H23" s="9589" t="s">
        <v>1580</v>
      </c>
      <c r="I23" s="9590" t="s">
        <v>1013</v>
      </c>
      <c r="J23" s="9591" t="s">
        <v>1191</v>
      </c>
      <c r="K23" s="9592" t="s">
        <v>960</v>
      </c>
      <c r="L23" s="9593" t="s">
        <v>1192</v>
      </c>
      <c r="M23" s="203"/>
      <c r="N23" s="197"/>
      <c r="O23" s="158"/>
    </row>
    <row r="24" spans="1:15" x14ac:dyDescent="0.25">
      <c r="A24" t="s">
        <v>1581</v>
      </c>
      <c r="B24" s="9594" t="n">
        <v>23.0</v>
      </c>
      <c r="C24" s="9595" t="s">
        <v>262</v>
      </c>
      <c r="D24" s="9596" t="s">
        <v>1141</v>
      </c>
      <c r="E24" s="9597" t="s">
        <v>1142</v>
      </c>
      <c r="F24" s="9598" t="s">
        <v>1</v>
      </c>
      <c r="G24" s="9599" t="s">
        <v>1143</v>
      </c>
      <c r="H24" s="9600" t="s">
        <v>1580</v>
      </c>
      <c r="I24" s="9601" t="s">
        <v>1013</v>
      </c>
      <c r="J24" s="9602" t="s">
        <v>1144</v>
      </c>
      <c r="K24" s="9603" t="s">
        <v>960</v>
      </c>
      <c r="L24" s="9604" t="s">
        <v>1145</v>
      </c>
      <c r="M24" s="203"/>
      <c r="N24" s="197"/>
      <c r="O24" s="158"/>
    </row>
    <row r="25" spans="1:15" x14ac:dyDescent="0.25">
      <c r="A25" t="s">
        <v>1581</v>
      </c>
      <c r="B25" s="9605" t="n">
        <v>24.0</v>
      </c>
      <c r="C25" s="9606" t="s">
        <v>1146</v>
      </c>
      <c r="D25" s="9607" t="s">
        <v>1147</v>
      </c>
      <c r="E25" s="9608" t="s">
        <v>1142</v>
      </c>
      <c r="F25" s="9609" t="s">
        <v>1</v>
      </c>
      <c r="G25" s="9610" t="s">
        <v>1148</v>
      </c>
      <c r="H25" s="9611" t="s">
        <v>1580</v>
      </c>
      <c r="I25" s="9612" t="s">
        <v>1013</v>
      </c>
      <c r="J25" s="9613" t="s">
        <v>1149</v>
      </c>
      <c r="K25" s="9614" t="s">
        <v>960</v>
      </c>
      <c r="L25" s="9615" t="s">
        <v>1150</v>
      </c>
      <c r="M25" s="203"/>
      <c r="N25" s="197"/>
      <c r="O25" s="158"/>
    </row>
    <row r="26" spans="1:15" x14ac:dyDescent="0.25">
      <c r="A26" t="s">
        <v>1581</v>
      </c>
      <c r="B26" s="9616" t="n">
        <v>25.0</v>
      </c>
      <c r="C26" s="9617" t="s">
        <v>50</v>
      </c>
      <c r="D26" s="9618" t="s">
        <v>51</v>
      </c>
      <c r="E26" s="9619" t="s">
        <v>52</v>
      </c>
      <c r="F26" s="9620" t="s">
        <v>43</v>
      </c>
      <c r="G26" s="9621" t="s">
        <v>1085</v>
      </c>
      <c r="H26" s="9622" t="s">
        <v>1580</v>
      </c>
      <c r="I26" s="9623" t="s">
        <v>1013</v>
      </c>
      <c r="J26" s="9624" t="s">
        <v>1086</v>
      </c>
      <c r="K26" s="9625" t="s">
        <v>960</v>
      </c>
      <c r="L26" s="9626" t="s">
        <v>1087</v>
      </c>
      <c r="M26" s="203"/>
      <c r="N26" s="197"/>
      <c r="O26" s="158"/>
    </row>
    <row r="27" spans="1:15" x14ac:dyDescent="0.25">
      <c r="A27" t="s">
        <v>1581</v>
      </c>
      <c r="B27" s="9627" t="n">
        <v>26.0</v>
      </c>
      <c r="C27" s="9628" t="s">
        <v>196</v>
      </c>
      <c r="D27" s="9629" t="s">
        <v>104</v>
      </c>
      <c r="E27" s="9630" t="s">
        <v>197</v>
      </c>
      <c r="F27" s="9631" t="s">
        <v>198</v>
      </c>
      <c r="G27" s="9632" t="s">
        <v>1107</v>
      </c>
      <c r="H27" s="9633" t="s">
        <v>1580</v>
      </c>
      <c r="I27" s="9634" t="s">
        <v>1013</v>
      </c>
      <c r="J27" s="9635" t="s">
        <v>1108</v>
      </c>
      <c r="K27" s="9636" t="s">
        <v>960</v>
      </c>
      <c r="L27" s="9637" t="s">
        <v>1109</v>
      </c>
      <c r="M27" s="203"/>
      <c r="N27" s="197"/>
      <c r="O27" s="158"/>
    </row>
    <row r="28" spans="1:15" x14ac:dyDescent="0.25">
      <c r="A28" t="s">
        <v>1581</v>
      </c>
      <c r="B28" s="9638" t="n">
        <v>27.0</v>
      </c>
      <c r="C28" s="9639" t="s">
        <v>1110</v>
      </c>
      <c r="D28" s="9640" t="s">
        <v>408</v>
      </c>
      <c r="E28" s="9641" t="s">
        <v>1111</v>
      </c>
      <c r="F28" s="9642" t="s">
        <v>912</v>
      </c>
      <c r="G28" s="9643" t="s">
        <v>1112</v>
      </c>
      <c r="H28" s="9644" t="s">
        <v>1580</v>
      </c>
      <c r="I28" s="9645" t="s">
        <v>1013</v>
      </c>
      <c r="J28" s="9646" t="s">
        <v>1113</v>
      </c>
      <c r="K28" s="9647" t="s">
        <v>960</v>
      </c>
      <c r="L28" s="9648" t="s">
        <v>1114</v>
      </c>
      <c r="M28" s="203"/>
      <c r="N28" s="197"/>
      <c r="O28" s="158"/>
    </row>
    <row r="29" spans="1:15" x14ac:dyDescent="0.25">
      <c r="A29" t="s">
        <v>1581</v>
      </c>
      <c r="B29" s="9649" t="n">
        <v>28.0</v>
      </c>
      <c r="C29" s="9650" t="s">
        <v>1072</v>
      </c>
      <c r="D29" s="9651" t="s">
        <v>1073</v>
      </c>
      <c r="E29" s="9652" t="s">
        <v>122</v>
      </c>
      <c r="F29" s="9653" t="s">
        <v>43</v>
      </c>
      <c r="G29" s="9654" t="s">
        <v>221</v>
      </c>
      <c r="H29" s="9655" t="s">
        <v>1131</v>
      </c>
      <c r="I29" s="9656" t="s">
        <v>3</v>
      </c>
      <c r="J29" s="9657" t="s">
        <v>222</v>
      </c>
      <c r="K29" s="9658" t="s">
        <v>53</v>
      </c>
      <c r="L29" s="9659" t="s">
        <v>1074</v>
      </c>
      <c r="M29" s="203"/>
      <c r="N29" s="197"/>
      <c r="O29" s="158"/>
    </row>
    <row r="30" spans="1:15" x14ac:dyDescent="0.25">
      <c r="A30" t="s">
        <v>1581</v>
      </c>
      <c r="B30" s="9660" t="n">
        <v>29.0</v>
      </c>
      <c r="C30" s="9661" t="s">
        <v>190</v>
      </c>
      <c r="D30" s="9662" t="s">
        <v>191</v>
      </c>
      <c r="E30" s="9663" t="s">
        <v>192</v>
      </c>
      <c r="F30" s="9664" t="s">
        <v>28</v>
      </c>
      <c r="G30" s="9665" t="s">
        <v>193</v>
      </c>
      <c r="H30" s="9666" t="s">
        <v>1019</v>
      </c>
      <c r="I30" s="9667" t="s">
        <v>30</v>
      </c>
      <c r="J30" s="9668" t="s">
        <v>194</v>
      </c>
      <c r="K30" s="9669" t="s">
        <v>32</v>
      </c>
      <c r="L30" s="9670" t="s">
        <v>1081</v>
      </c>
      <c r="M30" s="203"/>
      <c r="N30" s="197"/>
      <c r="O30" s="158"/>
    </row>
    <row r="31" spans="1:15" x14ac:dyDescent="0.25">
      <c r="A31" t="s">
        <v>1581</v>
      </c>
      <c r="B31" s="9671" t="n">
        <v>30.0</v>
      </c>
      <c r="C31" s="9672" t="s">
        <v>71</v>
      </c>
      <c r="D31" s="9673" t="s">
        <v>72</v>
      </c>
      <c r="E31" s="9674" t="s">
        <v>73</v>
      </c>
      <c r="F31" s="9675" t="s">
        <v>28</v>
      </c>
      <c r="G31" s="9676" t="s">
        <v>74</v>
      </c>
      <c r="H31" s="9677" t="s">
        <v>1019</v>
      </c>
      <c r="I31" s="9678" t="s">
        <v>30</v>
      </c>
      <c r="J31" s="9679" t="s">
        <v>75</v>
      </c>
      <c r="K31" s="9680" t="s">
        <v>32</v>
      </c>
      <c r="L31" s="9681" t="s">
        <v>1058</v>
      </c>
      <c r="M31" s="203"/>
      <c r="N31" s="197"/>
      <c r="O31" s="158"/>
    </row>
    <row r="32" spans="1:15" x14ac:dyDescent="0.25">
      <c r="A32" t="s">
        <v>1581</v>
      </c>
      <c r="B32" s="9682" t="n">
        <v>31.0</v>
      </c>
      <c r="C32" s="9683" t="s">
        <v>273</v>
      </c>
      <c r="D32" s="9684" t="s">
        <v>274</v>
      </c>
      <c r="E32" s="9685" t="s">
        <v>0</v>
      </c>
      <c r="F32" s="9686" t="s">
        <v>1</v>
      </c>
      <c r="G32" s="9687" t="s">
        <v>275</v>
      </c>
      <c r="H32" s="9688" t="s">
        <v>1019</v>
      </c>
      <c r="I32" s="9689" t="s">
        <v>3</v>
      </c>
      <c r="J32" s="9690" t="s">
        <v>276</v>
      </c>
      <c r="K32" s="9691" t="s">
        <v>53</v>
      </c>
      <c r="L32" s="9692" t="s">
        <v>1069</v>
      </c>
      <c r="M32" s="203"/>
      <c r="N32" s="197"/>
      <c r="O32" s="158"/>
    </row>
    <row r="33" spans="1:15" x14ac:dyDescent="0.25">
      <c r="A33" t="s">
        <v>1581</v>
      </c>
      <c r="B33" s="9693" t="n">
        <v>32.0</v>
      </c>
      <c r="C33" s="9694" t="s">
        <v>766</v>
      </c>
      <c r="D33" s="9695" t="s">
        <v>767</v>
      </c>
      <c r="E33" s="9696" t="s">
        <v>577</v>
      </c>
      <c r="F33" s="9697" t="s">
        <v>7</v>
      </c>
      <c r="G33" s="9698" t="s">
        <v>1040</v>
      </c>
      <c r="H33" s="9699" t="s">
        <v>1050</v>
      </c>
      <c r="I33" s="9700" t="s">
        <v>781</v>
      </c>
      <c r="J33" s="9701" t="s">
        <v>1042</v>
      </c>
      <c r="K33" s="9702" t="s">
        <v>1043</v>
      </c>
      <c r="L33" s="9703" t="s">
        <v>1044</v>
      </c>
      <c r="M33" s="203"/>
      <c r="N33" s="197"/>
      <c r="O33" s="158"/>
    </row>
    <row r="34" spans="1:15" x14ac:dyDescent="0.25">
      <c r="A34" t="s">
        <v>1581</v>
      </c>
      <c r="B34" s="9704" t="n">
        <v>33.0</v>
      </c>
      <c r="C34" s="9705" t="s">
        <v>145</v>
      </c>
      <c r="D34" s="9706" t="s">
        <v>97</v>
      </c>
      <c r="E34" s="9707" t="s">
        <v>1046</v>
      </c>
      <c r="F34" s="9708" t="s">
        <v>1</v>
      </c>
      <c r="G34" s="9709" t="s">
        <v>147</v>
      </c>
      <c r="H34" s="9710" t="s">
        <v>1019</v>
      </c>
      <c r="I34" s="9711" t="s">
        <v>3</v>
      </c>
      <c r="J34" s="9712" t="s">
        <v>148</v>
      </c>
      <c r="K34" s="9713" t="s">
        <v>53</v>
      </c>
      <c r="L34" s="9714" t="s">
        <v>1047</v>
      </c>
      <c r="M34" s="203"/>
      <c r="N34" s="197"/>
      <c r="O34" s="158"/>
    </row>
    <row r="35" spans="1:15" x14ac:dyDescent="0.25">
      <c r="A35" t="s">
        <v>1581</v>
      </c>
      <c r="B35" s="9715" t="n">
        <v>34.0</v>
      </c>
      <c r="C35" s="9716" t="s">
        <v>803</v>
      </c>
      <c r="D35" s="9717" t="s">
        <v>804</v>
      </c>
      <c r="E35" s="9718" t="s">
        <v>17</v>
      </c>
      <c r="F35" s="9719" t="s">
        <v>7</v>
      </c>
      <c r="G35" s="9720" t="s">
        <v>805</v>
      </c>
      <c r="H35" s="9721" t="s">
        <v>1580</v>
      </c>
      <c r="I35" s="9722" t="s">
        <v>5</v>
      </c>
      <c r="J35" s="9723" t="s">
        <v>806</v>
      </c>
      <c r="K35" s="9724" t="s">
        <v>6</v>
      </c>
      <c r="L35" s="9725" t="s">
        <v>996</v>
      </c>
      <c r="M35" s="203"/>
      <c r="N35" s="197"/>
      <c r="O35" s="158"/>
    </row>
    <row r="36" spans="1:15" x14ac:dyDescent="0.25">
      <c r="A36" t="s">
        <v>1581</v>
      </c>
      <c r="B36" s="9726" t="n">
        <v>35.0</v>
      </c>
      <c r="C36" s="9727" t="s">
        <v>982</v>
      </c>
      <c r="D36" s="9728" t="s">
        <v>292</v>
      </c>
      <c r="E36" s="9729" t="s">
        <v>462</v>
      </c>
      <c r="F36" s="9730" t="s">
        <v>1</v>
      </c>
      <c r="G36" s="9731" t="s">
        <v>422</v>
      </c>
      <c r="H36" s="9732" t="s">
        <v>1019</v>
      </c>
      <c r="I36" s="9733" t="s">
        <v>3</v>
      </c>
      <c r="J36" s="9734" t="s">
        <v>423</v>
      </c>
      <c r="K36" s="9735" t="s">
        <v>2</v>
      </c>
      <c r="L36" s="9736" t="s">
        <v>983</v>
      </c>
      <c r="M36" s="203"/>
      <c r="N36" s="197"/>
      <c r="O36" s="158"/>
    </row>
    <row r="37" spans="1:15" x14ac:dyDescent="0.25">
      <c r="A37" t="s">
        <v>1581</v>
      </c>
      <c r="B37" s="9737" t="n">
        <v>36.0</v>
      </c>
      <c r="C37" s="9738" t="s">
        <v>64</v>
      </c>
      <c r="D37" s="9739" t="s">
        <v>65</v>
      </c>
      <c r="E37" s="9740" t="s">
        <v>66</v>
      </c>
      <c r="F37" s="9741" t="s">
        <v>1</v>
      </c>
      <c r="G37" s="9742" t="s">
        <v>67</v>
      </c>
      <c r="H37" s="9743" t="s">
        <v>1019</v>
      </c>
      <c r="I37" s="9744" t="s">
        <v>30</v>
      </c>
      <c r="J37" s="9745" t="s">
        <v>68</v>
      </c>
      <c r="K37" s="9746" t="s">
        <v>32</v>
      </c>
      <c r="L37" s="9747" t="s">
        <v>959</v>
      </c>
      <c r="M37" s="203"/>
      <c r="N37" s="197"/>
      <c r="O37" s="158"/>
    </row>
    <row r="38" spans="1:15" x14ac:dyDescent="0.25">
      <c r="A38" t="s">
        <v>1581</v>
      </c>
      <c r="B38" s="9748" t="n">
        <v>37.0</v>
      </c>
      <c r="C38" s="9749" t="s">
        <v>242</v>
      </c>
      <c r="D38" s="9750" t="s">
        <v>243</v>
      </c>
      <c r="E38" s="9751" t="s">
        <v>957</v>
      </c>
      <c r="F38" s="9752" t="s">
        <v>43</v>
      </c>
      <c r="G38" s="9753" t="s">
        <v>244</v>
      </c>
      <c r="H38" s="9754" t="s">
        <v>1019</v>
      </c>
      <c r="I38" s="9755" t="s">
        <v>3</v>
      </c>
      <c r="J38" s="9756" t="s">
        <v>245</v>
      </c>
      <c r="K38" s="9757" t="s">
        <v>125</v>
      </c>
      <c r="L38" s="9758" t="s">
        <v>958</v>
      </c>
      <c r="M38" s="203"/>
      <c r="N38" s="197"/>
      <c r="O38" s="158"/>
    </row>
    <row r="39" spans="1:15" x14ac:dyDescent="0.25">
      <c r="A39" t="s">
        <v>1581</v>
      </c>
      <c r="B39" s="9759" t="n">
        <v>38.0</v>
      </c>
      <c r="C39" s="9760" t="s">
        <v>322</v>
      </c>
      <c r="D39" s="9761" t="s">
        <v>323</v>
      </c>
      <c r="E39" s="9762" t="s">
        <v>66</v>
      </c>
      <c r="F39" s="9763" t="s">
        <v>1</v>
      </c>
      <c r="G39" s="9764" t="s">
        <v>324</v>
      </c>
      <c r="H39" s="9765" t="s">
        <v>1019</v>
      </c>
      <c r="I39" s="9766" t="s">
        <v>287</v>
      </c>
      <c r="J39" s="9767" t="s">
        <v>325</v>
      </c>
      <c r="K39" s="9768" t="s">
        <v>289</v>
      </c>
      <c r="L39" s="9769" t="s">
        <v>956</v>
      </c>
      <c r="M39" s="203"/>
      <c r="N39" s="197"/>
      <c r="O39" s="158"/>
    </row>
    <row r="40" spans="1:15" x14ac:dyDescent="0.25">
      <c r="A40" t="s">
        <v>1581</v>
      </c>
      <c r="B40" s="9770" t="n">
        <v>39.0</v>
      </c>
      <c r="C40" s="9771" t="s">
        <v>49</v>
      </c>
      <c r="D40" s="9772" t="s">
        <v>97</v>
      </c>
      <c r="E40" s="9773" t="s">
        <v>66</v>
      </c>
      <c r="F40" s="9774" t="s">
        <v>1</v>
      </c>
      <c r="G40" s="9775" t="s">
        <v>391</v>
      </c>
      <c r="H40" s="9776" t="s">
        <v>1019</v>
      </c>
      <c r="I40" s="9777" t="s">
        <v>294</v>
      </c>
      <c r="J40" s="9778" t="s">
        <v>392</v>
      </c>
      <c r="K40" s="9779" t="s">
        <v>289</v>
      </c>
      <c r="L40" s="9780" t="s">
        <v>921</v>
      </c>
      <c r="M40" s="203"/>
      <c r="N40" s="197"/>
      <c r="O40" s="158"/>
    </row>
    <row r="41" spans="1:15" x14ac:dyDescent="0.25">
      <c r="A41" t="s">
        <v>1581</v>
      </c>
      <c r="B41" s="9781" t="n">
        <v>40.0</v>
      </c>
      <c r="C41" s="9782" t="s">
        <v>361</v>
      </c>
      <c r="D41" s="9783" t="s">
        <v>362</v>
      </c>
      <c r="E41" s="9784" t="s">
        <v>0</v>
      </c>
      <c r="F41" s="9785" t="s">
        <v>1</v>
      </c>
      <c r="G41" s="9786" t="s">
        <v>886</v>
      </c>
      <c r="H41" s="9787" t="s">
        <v>1019</v>
      </c>
      <c r="I41" s="9788" t="s">
        <v>3</v>
      </c>
      <c r="J41" s="9789" t="s">
        <v>861</v>
      </c>
      <c r="K41" s="9790" t="s">
        <v>516</v>
      </c>
      <c r="L41" s="9791" t="s">
        <v>896</v>
      </c>
      <c r="M41" s="203"/>
      <c r="N41" s="197"/>
      <c r="O41" s="158"/>
    </row>
    <row r="42" spans="1:15" x14ac:dyDescent="0.25">
      <c r="A42" t="s">
        <v>1581</v>
      </c>
      <c r="B42" s="9792" t="n">
        <v>41.0</v>
      </c>
      <c r="C42" s="9793" t="s">
        <v>845</v>
      </c>
      <c r="D42" s="9794" t="s">
        <v>846</v>
      </c>
      <c r="E42" s="9795" t="s">
        <v>27</v>
      </c>
      <c r="F42" s="9796" t="s">
        <v>28</v>
      </c>
      <c r="G42" s="9797" t="s">
        <v>847</v>
      </c>
      <c r="H42" s="9798" t="s">
        <v>1019</v>
      </c>
      <c r="I42" s="9799" t="s">
        <v>294</v>
      </c>
      <c r="J42" s="9800" t="s">
        <v>848</v>
      </c>
      <c r="K42" s="9801" t="s">
        <v>289</v>
      </c>
      <c r="L42" s="9802" t="s">
        <v>849</v>
      </c>
      <c r="M42" s="203"/>
      <c r="N42" s="197"/>
      <c r="O42" s="158"/>
    </row>
    <row r="43" spans="1:15" x14ac:dyDescent="0.25">
      <c r="A43" t="s">
        <v>1581</v>
      </c>
      <c r="B43" s="9803" t="n">
        <v>42.0</v>
      </c>
      <c r="C43" s="9804" t="s">
        <v>766</v>
      </c>
      <c r="D43" s="9805" t="s">
        <v>767</v>
      </c>
      <c r="E43" s="9806" t="s">
        <v>577</v>
      </c>
      <c r="F43" s="9807" t="s">
        <v>7</v>
      </c>
      <c r="G43" s="9808" t="s">
        <v>768</v>
      </c>
      <c r="H43" s="9809" t="s">
        <v>1580</v>
      </c>
      <c r="I43" s="9810" t="s">
        <v>8</v>
      </c>
      <c r="J43" s="9811" t="s">
        <v>769</v>
      </c>
      <c r="K43" s="9812" t="s">
        <v>9</v>
      </c>
      <c r="L43" s="9813" t="s">
        <v>770</v>
      </c>
      <c r="M43" s="203"/>
      <c r="N43" s="197"/>
      <c r="O43" s="158"/>
    </row>
    <row r="44" spans="1:15" x14ac:dyDescent="0.25">
      <c r="A44" t="s">
        <v>1581</v>
      </c>
      <c r="B44" s="9814" t="n">
        <v>43.0</v>
      </c>
      <c r="C44" s="9815" t="s">
        <v>530</v>
      </c>
      <c r="D44" s="9816" t="s">
        <v>531</v>
      </c>
      <c r="E44" s="9817" t="s">
        <v>36</v>
      </c>
      <c r="F44" s="9818" t="s">
        <v>1</v>
      </c>
      <c r="G44" s="9819" t="s">
        <v>532</v>
      </c>
      <c r="H44" s="9820" t="s">
        <v>1019</v>
      </c>
      <c r="I44" s="9821" t="s">
        <v>294</v>
      </c>
      <c r="J44" s="9822" t="s">
        <v>533</v>
      </c>
      <c r="K44" s="9823" t="s">
        <v>516</v>
      </c>
      <c r="L44" s="9824" t="s">
        <v>764</v>
      </c>
      <c r="M44" s="203"/>
      <c r="N44" s="197"/>
      <c r="O44" s="158"/>
    </row>
    <row r="45" spans="1:15" x14ac:dyDescent="0.25">
      <c r="A45" t="s">
        <v>1581</v>
      </c>
      <c r="B45" s="9825" t="n">
        <v>44.0</v>
      </c>
      <c r="C45" s="9826" t="s">
        <v>651</v>
      </c>
      <c r="D45" s="9827" t="s">
        <v>652</v>
      </c>
      <c r="E45" s="9828" t="s">
        <v>653</v>
      </c>
      <c r="F45" s="9829" t="s">
        <v>1</v>
      </c>
      <c r="G45" s="9830" t="s">
        <v>654</v>
      </c>
      <c r="H45" s="9831" t="s">
        <v>1019</v>
      </c>
      <c r="I45" s="9832" t="s">
        <v>294</v>
      </c>
      <c r="J45" s="9833" t="s">
        <v>655</v>
      </c>
      <c r="K45" s="9834" t="s">
        <v>289</v>
      </c>
      <c r="L45" s="9835" t="s">
        <v>656</v>
      </c>
      <c r="M45" s="203"/>
      <c r="N45" s="197"/>
      <c r="O45" s="158"/>
    </row>
    <row r="46" spans="1:15" x14ac:dyDescent="0.25">
      <c r="A46" t="s">
        <v>1581</v>
      </c>
      <c r="B46" s="9836" t="n">
        <v>45.0</v>
      </c>
      <c r="C46" s="9837" t="s">
        <v>425</v>
      </c>
      <c r="D46" s="9838" t="s">
        <v>426</v>
      </c>
      <c r="E46" s="9839" t="s">
        <v>427</v>
      </c>
      <c r="F46" s="9840" t="s">
        <v>28</v>
      </c>
      <c r="G46" s="9841" t="s">
        <v>428</v>
      </c>
      <c r="H46" s="9842" t="s">
        <v>1019</v>
      </c>
      <c r="I46" s="9843" t="s">
        <v>287</v>
      </c>
      <c r="J46" s="9844" t="s">
        <v>429</v>
      </c>
      <c r="K46" s="9845" t="s">
        <v>289</v>
      </c>
      <c r="L46" s="9846" t="s">
        <v>659</v>
      </c>
      <c r="M46" s="203"/>
      <c r="N46" s="197"/>
      <c r="O46" s="158"/>
    </row>
    <row r="47" spans="1:15" x14ac:dyDescent="0.25">
      <c r="A47" t="s">
        <v>1581</v>
      </c>
      <c r="B47" s="9847" t="n">
        <v>46.0</v>
      </c>
      <c r="C47" s="9848" t="s">
        <v>608</v>
      </c>
      <c r="D47" s="9849" t="s">
        <v>378</v>
      </c>
      <c r="E47" s="9850" t="s">
        <v>27</v>
      </c>
      <c r="F47" s="9851" t="s">
        <v>28</v>
      </c>
      <c r="G47" s="9852" t="s">
        <v>609</v>
      </c>
      <c r="H47" s="9853" t="s">
        <v>1019</v>
      </c>
      <c r="I47" s="9854" t="s">
        <v>294</v>
      </c>
      <c r="J47" s="9855" t="s">
        <v>610</v>
      </c>
      <c r="K47" s="9856" t="s">
        <v>289</v>
      </c>
      <c r="L47" s="9857" t="s">
        <v>663</v>
      </c>
      <c r="M47" s="203"/>
      <c r="N47" s="197"/>
      <c r="O47" s="158"/>
    </row>
    <row r="48" spans="1:15" x14ac:dyDescent="0.25">
      <c r="A48" t="s">
        <v>1581</v>
      </c>
      <c r="B48" s="9858" t="n">
        <v>47.0</v>
      </c>
      <c r="C48" s="9859" t="s">
        <v>566</v>
      </c>
      <c r="D48" s="9860" t="s">
        <v>556</v>
      </c>
      <c r="E48" s="9861" t="s">
        <v>0</v>
      </c>
      <c r="F48" s="9862" t="s">
        <v>1</v>
      </c>
      <c r="G48" s="9863" t="s">
        <v>557</v>
      </c>
      <c r="H48" s="9864" t="s">
        <v>1019</v>
      </c>
      <c r="I48" s="9865" t="s">
        <v>287</v>
      </c>
      <c r="J48" s="9866" t="s">
        <v>558</v>
      </c>
      <c r="K48" s="9867" t="s">
        <v>289</v>
      </c>
      <c r="L48" s="9868" t="s">
        <v>673</v>
      </c>
      <c r="M48" s="203"/>
      <c r="N48" s="197"/>
      <c r="O48" s="158"/>
    </row>
    <row r="49" spans="1:15" x14ac:dyDescent="0.25">
      <c r="A49" t="s">
        <v>1581</v>
      </c>
      <c r="B49" s="9869" t="n">
        <v>48.0</v>
      </c>
      <c r="C49" s="9870" t="s">
        <v>1467</v>
      </c>
      <c r="D49" s="9871" t="s">
        <v>97</v>
      </c>
      <c r="E49" s="9872" t="s">
        <v>1561</v>
      </c>
      <c r="F49" s="9873" t="s">
        <v>1561</v>
      </c>
      <c r="G49" s="9874" t="s">
        <v>540</v>
      </c>
      <c r="H49" s="9875" t="s">
        <v>1019</v>
      </c>
      <c r="I49" s="9876" t="s">
        <v>294</v>
      </c>
      <c r="J49" s="9877" t="s">
        <v>541</v>
      </c>
      <c r="K49" s="9878" t="s">
        <v>289</v>
      </c>
      <c r="L49" s="9879" t="s">
        <v>677</v>
      </c>
      <c r="M49" s="203"/>
      <c r="N49" s="197"/>
      <c r="O49" s="158"/>
    </row>
    <row r="50" spans="1:15" x14ac:dyDescent="0.25">
      <c r="A50" t="s">
        <v>1581</v>
      </c>
      <c r="B50" s="9880" t="n">
        <v>49.0</v>
      </c>
      <c r="C50" s="9881" t="s">
        <v>291</v>
      </c>
      <c r="D50" s="9882" t="s">
        <v>292</v>
      </c>
      <c r="E50" s="9883" t="s">
        <v>0</v>
      </c>
      <c r="F50" s="9884" t="s">
        <v>1</v>
      </c>
      <c r="G50" s="9885" t="s">
        <v>293</v>
      </c>
      <c r="H50" s="9886" t="s">
        <v>1019</v>
      </c>
      <c r="I50" s="9887" t="s">
        <v>294</v>
      </c>
      <c r="J50" s="9888" t="s">
        <v>295</v>
      </c>
      <c r="K50" s="9889" t="s">
        <v>289</v>
      </c>
      <c r="L50" s="9890" t="s">
        <v>679</v>
      </c>
      <c r="M50" s="203"/>
      <c r="N50" s="197"/>
      <c r="O50" s="158"/>
    </row>
    <row r="51" spans="1:15" x14ac:dyDescent="0.25">
      <c r="A51" t="s">
        <v>1581</v>
      </c>
      <c r="B51" s="9891" t="n">
        <v>50.0</v>
      </c>
      <c r="C51" s="9892" t="s">
        <v>311</v>
      </c>
      <c r="D51" s="9893" t="s">
        <v>312</v>
      </c>
      <c r="E51" s="9894" t="s">
        <v>313</v>
      </c>
      <c r="F51" s="9895" t="s">
        <v>43</v>
      </c>
      <c r="G51" s="9896" t="s">
        <v>314</v>
      </c>
      <c r="H51" s="9897" t="s">
        <v>1019</v>
      </c>
      <c r="I51" s="9898" t="s">
        <v>294</v>
      </c>
      <c r="J51" s="9899" t="s">
        <v>315</v>
      </c>
      <c r="K51" s="9900" t="s">
        <v>289</v>
      </c>
      <c r="L51" s="9901" t="s">
        <v>683</v>
      </c>
      <c r="M51" s="203"/>
      <c r="N51" s="197"/>
      <c r="O51" s="158"/>
    </row>
    <row r="52" spans="1:15" x14ac:dyDescent="0.25">
      <c r="A52" t="s">
        <v>1581</v>
      </c>
      <c r="B52" s="9902" t="n">
        <v>51.0</v>
      </c>
      <c r="C52" s="9903" t="s">
        <v>317</v>
      </c>
      <c r="D52" s="9904" t="s">
        <v>279</v>
      </c>
      <c r="E52" s="9905" t="s">
        <v>318</v>
      </c>
      <c r="F52" s="9906" t="s">
        <v>28</v>
      </c>
      <c r="G52" s="9907" t="s">
        <v>319</v>
      </c>
      <c r="H52" s="9908" t="s">
        <v>1019</v>
      </c>
      <c r="I52" s="9909" t="s">
        <v>287</v>
      </c>
      <c r="J52" s="9910" t="s">
        <v>320</v>
      </c>
      <c r="K52" s="9911" t="s">
        <v>289</v>
      </c>
      <c r="L52" s="9912" t="s">
        <v>758</v>
      </c>
      <c r="M52" s="203"/>
      <c r="N52" s="197"/>
      <c r="O52" s="158"/>
    </row>
    <row r="53" spans="1:15" x14ac:dyDescent="0.25">
      <c r="A53" t="s">
        <v>1581</v>
      </c>
      <c r="B53" s="9913" t="n">
        <v>52.0</v>
      </c>
      <c r="C53" s="9914" t="s">
        <v>137</v>
      </c>
      <c r="D53" s="9915" t="s">
        <v>138</v>
      </c>
      <c r="E53" s="9916" t="s">
        <v>0</v>
      </c>
      <c r="F53" s="9917" t="s">
        <v>1</v>
      </c>
      <c r="G53" s="9918" t="s">
        <v>139</v>
      </c>
      <c r="H53" s="9919" t="s">
        <v>1019</v>
      </c>
      <c r="I53" s="9920" t="s">
        <v>3</v>
      </c>
      <c r="J53" s="9921" t="s">
        <v>140</v>
      </c>
      <c r="K53" s="9922" t="s">
        <v>53</v>
      </c>
      <c r="L53" s="9923" t="s">
        <v>699</v>
      </c>
      <c r="M53" s="203"/>
      <c r="N53" s="197"/>
      <c r="O53" s="158"/>
    </row>
    <row r="54" spans="1:15" x14ac:dyDescent="0.25">
      <c r="A54" t="s">
        <v>1581</v>
      </c>
      <c r="B54" s="9924" t="n">
        <v>53.0</v>
      </c>
      <c r="C54" s="9925" t="s">
        <v>262</v>
      </c>
      <c r="D54" s="9926" t="s">
        <v>399</v>
      </c>
      <c r="E54" s="9927" t="s">
        <v>0</v>
      </c>
      <c r="F54" s="9928" t="s">
        <v>1</v>
      </c>
      <c r="G54" s="9929" t="s">
        <v>400</v>
      </c>
      <c r="H54" s="9930" t="s">
        <v>1019</v>
      </c>
      <c r="I54" s="9931" t="s">
        <v>294</v>
      </c>
      <c r="J54" s="9932" t="s">
        <v>401</v>
      </c>
      <c r="K54" s="9933" t="s">
        <v>289</v>
      </c>
      <c r="L54" s="9934" t="s">
        <v>700</v>
      </c>
      <c r="M54" s="203"/>
      <c r="N54" s="197"/>
      <c r="O54" s="158"/>
    </row>
    <row r="55" spans="1:15" x14ac:dyDescent="0.25">
      <c r="A55" t="s">
        <v>1581</v>
      </c>
      <c r="B55" s="9935" t="n">
        <v>54.0</v>
      </c>
      <c r="C55" s="9936" t="s">
        <v>403</v>
      </c>
      <c r="D55" s="9937" t="s">
        <v>60</v>
      </c>
      <c r="E55" s="9938" t="s">
        <v>27</v>
      </c>
      <c r="F55" s="9939" t="s">
        <v>28</v>
      </c>
      <c r="G55" s="9940" t="s">
        <v>404</v>
      </c>
      <c r="H55" s="9941" t="s">
        <v>1019</v>
      </c>
      <c r="I55" s="9942" t="s">
        <v>287</v>
      </c>
      <c r="J55" s="9943" t="s">
        <v>405</v>
      </c>
      <c r="K55" s="9944" t="s">
        <v>289</v>
      </c>
      <c r="L55" s="9945" t="s">
        <v>701</v>
      </c>
      <c r="M55" s="203"/>
      <c r="N55" s="197"/>
      <c r="O55" s="158"/>
    </row>
    <row r="56" spans="1:15" x14ac:dyDescent="0.25">
      <c r="A56" t="s">
        <v>1581</v>
      </c>
      <c r="B56" s="9946" t="n">
        <v>55.0</v>
      </c>
      <c r="C56" s="9947" t="s">
        <v>431</v>
      </c>
      <c r="D56" s="9948" t="s">
        <v>172</v>
      </c>
      <c r="E56" s="9949" t="s">
        <v>432</v>
      </c>
      <c r="F56" s="9950" t="s">
        <v>28</v>
      </c>
      <c r="G56" s="9951" t="s">
        <v>433</v>
      </c>
      <c r="H56" s="9952" t="s">
        <v>1019</v>
      </c>
      <c r="I56" s="9953" t="s">
        <v>294</v>
      </c>
      <c r="J56" s="9954" t="s">
        <v>434</v>
      </c>
      <c r="K56" s="9955" t="s">
        <v>289</v>
      </c>
      <c r="L56" s="9956" t="s">
        <v>704</v>
      </c>
      <c r="M56" s="203"/>
      <c r="N56" s="197"/>
      <c r="O56" s="158"/>
    </row>
    <row r="57" spans="1:15" x14ac:dyDescent="0.25">
      <c r="A57" t="s">
        <v>1581</v>
      </c>
      <c r="B57" s="9957" t="n">
        <v>56.0</v>
      </c>
      <c r="C57" s="9958" t="s">
        <v>165</v>
      </c>
      <c r="D57" s="9959" t="s">
        <v>166</v>
      </c>
      <c r="E57" s="9960" t="s">
        <v>27</v>
      </c>
      <c r="F57" s="9961" t="s">
        <v>28</v>
      </c>
      <c r="G57" s="9962" t="s">
        <v>167</v>
      </c>
      <c r="H57" s="9963" t="s">
        <v>1019</v>
      </c>
      <c r="I57" s="9964" t="s">
        <v>30</v>
      </c>
      <c r="J57" s="9965" t="s">
        <v>168</v>
      </c>
      <c r="K57" s="9966" t="s">
        <v>32</v>
      </c>
      <c r="L57" s="9967" t="s">
        <v>712</v>
      </c>
      <c r="M57" s="203"/>
      <c r="N57" s="197"/>
      <c r="O57" s="158"/>
    </row>
    <row r="58" spans="1:15" x14ac:dyDescent="0.25">
      <c r="A58" t="s">
        <v>1581</v>
      </c>
      <c r="B58" s="9968" t="n">
        <v>57.0</v>
      </c>
      <c r="C58" s="9969" t="s">
        <v>25</v>
      </c>
      <c r="D58" s="9970" t="s">
        <v>26</v>
      </c>
      <c r="E58" s="9971" t="s">
        <v>27</v>
      </c>
      <c r="F58" s="9972" t="s">
        <v>28</v>
      </c>
      <c r="G58" s="9973" t="s">
        <v>29</v>
      </c>
      <c r="H58" s="9974" t="s">
        <v>1019</v>
      </c>
      <c r="I58" s="9975" t="s">
        <v>30</v>
      </c>
      <c r="J58" s="9976" t="s">
        <v>31</v>
      </c>
      <c r="K58" s="9977" t="s">
        <v>32</v>
      </c>
      <c r="L58" s="9978" t="s">
        <v>714</v>
      </c>
      <c r="M58" s="203"/>
      <c r="N58" s="197"/>
      <c r="O58" s="158"/>
    </row>
    <row r="59" spans="1:15" x14ac:dyDescent="0.25">
      <c r="A59" t="s">
        <v>1581</v>
      </c>
      <c r="B59" s="9979" t="n">
        <v>58.0</v>
      </c>
      <c r="C59" s="9980" t="s">
        <v>40</v>
      </c>
      <c r="D59" s="9981" t="s">
        <v>41</v>
      </c>
      <c r="E59" s="9982" t="s">
        <v>42</v>
      </c>
      <c r="F59" s="9983" t="s">
        <v>43</v>
      </c>
      <c r="G59" s="9984" t="s">
        <v>44</v>
      </c>
      <c r="H59" s="9985" t="s">
        <v>1580</v>
      </c>
      <c r="I59" s="9986" t="s">
        <v>5</v>
      </c>
      <c r="J59" s="9987" t="s">
        <v>45</v>
      </c>
      <c r="K59" s="9988" t="s">
        <v>6</v>
      </c>
      <c r="L59" s="9989" t="s">
        <v>716</v>
      </c>
      <c r="M59" s="203"/>
      <c r="N59" s="197"/>
      <c r="O59" s="158"/>
    </row>
    <row r="60" spans="1:15" x14ac:dyDescent="0.25">
      <c r="A60" t="s">
        <v>1581</v>
      </c>
      <c r="B60" s="9990" t="n">
        <v>59.0</v>
      </c>
      <c r="C60" s="9991" t="s">
        <v>49</v>
      </c>
      <c r="D60" s="9992" t="s">
        <v>1528</v>
      </c>
      <c r="E60" s="9993" t="s">
        <v>17</v>
      </c>
      <c r="F60" s="9994" t="s">
        <v>7</v>
      </c>
      <c r="G60" s="9995" t="s">
        <v>1445</v>
      </c>
      <c r="H60" s="9996" t="s">
        <v>1580</v>
      </c>
      <c r="I60" s="9997" t="s">
        <v>5</v>
      </c>
      <c r="J60" s="9998" t="s">
        <v>1451</v>
      </c>
      <c r="K60" s="9999" t="s">
        <v>6</v>
      </c>
      <c r="L60" s="10000" t="s">
        <v>1529</v>
      </c>
      <c r="M60" s="203"/>
      <c r="N60" s="197"/>
      <c r="O60" s="158"/>
    </row>
    <row r="61" spans="1:15" x14ac:dyDescent="0.25">
      <c r="A61" t="s">
        <v>1581</v>
      </c>
      <c r="B61" s="10001" t="n">
        <v>60.0</v>
      </c>
      <c r="C61" s="10002" t="s">
        <v>54</v>
      </c>
      <c r="D61" s="10003" t="s">
        <v>55</v>
      </c>
      <c r="E61" s="10004" t="s">
        <v>0</v>
      </c>
      <c r="F61" s="10005" t="s">
        <v>1</v>
      </c>
      <c r="G61" s="10006" t="s">
        <v>56</v>
      </c>
      <c r="H61" s="10007" t="s">
        <v>1580</v>
      </c>
      <c r="I61" s="10008" t="s">
        <v>5</v>
      </c>
      <c r="J61" s="10009" t="s">
        <v>57</v>
      </c>
      <c r="K61" s="10010" t="s">
        <v>6</v>
      </c>
      <c r="L61" s="10011" t="s">
        <v>717</v>
      </c>
      <c r="M61" s="203"/>
      <c r="N61" s="197"/>
      <c r="O61" s="158"/>
    </row>
    <row r="62" spans="1:15" x14ac:dyDescent="0.25">
      <c r="A62" t="s">
        <v>1581</v>
      </c>
      <c r="B62" s="10012" t="n">
        <v>61.0</v>
      </c>
      <c r="C62" s="10013" t="s">
        <v>467</v>
      </c>
      <c r="D62" s="10014" t="s">
        <v>468</v>
      </c>
      <c r="E62" s="10015" t="s">
        <v>0</v>
      </c>
      <c r="F62" s="10016" t="s">
        <v>1</v>
      </c>
      <c r="G62" s="10017" t="s">
        <v>469</v>
      </c>
      <c r="H62" s="10018" t="s">
        <v>1580</v>
      </c>
      <c r="I62" s="10019" t="s">
        <v>5</v>
      </c>
      <c r="J62" s="10020" t="s">
        <v>470</v>
      </c>
      <c r="K62" s="10021" t="s">
        <v>6</v>
      </c>
      <c r="L62" s="10022" t="s">
        <v>720</v>
      </c>
      <c r="M62" s="203"/>
      <c r="N62" s="197"/>
      <c r="O62" s="158"/>
    </row>
    <row r="63" spans="1:15" x14ac:dyDescent="0.25">
      <c r="A63" t="s">
        <v>1581</v>
      </c>
      <c r="B63" s="10023" t="n">
        <v>62.0</v>
      </c>
      <c r="C63" s="10024" t="s">
        <v>110</v>
      </c>
      <c r="D63" s="10025" t="s">
        <v>111</v>
      </c>
      <c r="E63" s="10026" t="s">
        <v>112</v>
      </c>
      <c r="F63" s="10027" t="s">
        <v>43</v>
      </c>
      <c r="G63" s="10028" t="s">
        <v>113</v>
      </c>
      <c r="H63" s="10029" t="s">
        <v>1019</v>
      </c>
      <c r="I63" s="10030" t="s">
        <v>3</v>
      </c>
      <c r="J63" s="10031" t="s">
        <v>114</v>
      </c>
      <c r="K63" s="10032" t="s">
        <v>53</v>
      </c>
      <c r="L63" s="10033" t="s">
        <v>727</v>
      </c>
      <c r="M63" s="203"/>
      <c r="N63" s="197"/>
      <c r="O63" s="158"/>
    </row>
    <row r="64" spans="1:15" x14ac:dyDescent="0.25">
      <c r="A64" t="s">
        <v>1581</v>
      </c>
      <c r="B64" s="10034" t="n">
        <v>63.0</v>
      </c>
      <c r="C64" s="10035" t="s">
        <v>120</v>
      </c>
      <c r="D64" s="10036" t="s">
        <v>121</v>
      </c>
      <c r="E64" s="10037" t="s">
        <v>122</v>
      </c>
      <c r="F64" s="10038" t="s">
        <v>43</v>
      </c>
      <c r="G64" s="10039" t="s">
        <v>123</v>
      </c>
      <c r="H64" s="10040" t="s">
        <v>1019</v>
      </c>
      <c r="I64" s="10041" t="s">
        <v>3</v>
      </c>
      <c r="J64" s="10042" t="s">
        <v>124</v>
      </c>
      <c r="K64" s="10043" t="s">
        <v>125</v>
      </c>
      <c r="L64" s="10044" t="s">
        <v>728</v>
      </c>
      <c r="M64" s="203"/>
      <c r="N64" s="197"/>
      <c r="O64" s="158"/>
    </row>
    <row r="65" spans="1:15" x14ac:dyDescent="0.25">
      <c r="A65" t="s">
        <v>1581</v>
      </c>
      <c r="B65" s="10045" t="n">
        <v>64.0</v>
      </c>
      <c r="C65" s="10046" t="s">
        <v>925</v>
      </c>
      <c r="D65" s="10047" t="s">
        <v>926</v>
      </c>
      <c r="E65" s="10048" t="s">
        <v>821</v>
      </c>
      <c r="F65" s="10049" t="s">
        <v>822</v>
      </c>
      <c r="G65" s="10050" t="s">
        <v>927</v>
      </c>
      <c r="H65" s="10051" t="s">
        <v>1580</v>
      </c>
      <c r="I65" s="10052" t="s">
        <v>8</v>
      </c>
      <c r="J65" s="10053" t="s">
        <v>928</v>
      </c>
      <c r="K65" s="10054" t="s">
        <v>9</v>
      </c>
      <c r="L65" s="10055" t="s">
        <v>929</v>
      </c>
      <c r="M65" s="203"/>
      <c r="N65" s="197"/>
      <c r="O65" s="158"/>
    </row>
    <row r="66" spans="1:15" x14ac:dyDescent="0.25">
      <c r="A66" t="s">
        <v>1581</v>
      </c>
      <c r="B66" s="10056" t="n">
        <v>65.0</v>
      </c>
      <c r="C66" s="10057" t="s">
        <v>811</v>
      </c>
      <c r="D66" s="10058" t="s">
        <v>812</v>
      </c>
      <c r="E66" s="10059" t="s">
        <v>813</v>
      </c>
      <c r="F66" s="10060" t="s">
        <v>814</v>
      </c>
      <c r="G66" s="10061" t="s">
        <v>815</v>
      </c>
      <c r="H66" s="10062" t="s">
        <v>1580</v>
      </c>
      <c r="I66" s="10063" t="s">
        <v>8</v>
      </c>
      <c r="J66" s="10064" t="s">
        <v>817</v>
      </c>
      <c r="K66" s="10065" t="s">
        <v>9</v>
      </c>
      <c r="L66" s="10066" t="s">
        <v>818</v>
      </c>
      <c r="M66" s="203"/>
      <c r="N66" s="197"/>
      <c r="O66" s="158"/>
    </row>
    <row r="67" spans="1:15" x14ac:dyDescent="0.25">
      <c r="A67" t="s">
        <v>1581</v>
      </c>
      <c r="B67" s="10067" t="n">
        <v>66.0</v>
      </c>
      <c r="C67" s="10068" t="s">
        <v>869</v>
      </c>
      <c r="D67" s="10069" t="s">
        <v>870</v>
      </c>
      <c r="E67" s="10070" t="s">
        <v>871</v>
      </c>
      <c r="F67" s="10071" t="s">
        <v>198</v>
      </c>
      <c r="G67" s="10072" t="s">
        <v>872</v>
      </c>
      <c r="H67" s="10073" t="s">
        <v>1580</v>
      </c>
      <c r="I67" s="10074" t="s">
        <v>8</v>
      </c>
      <c r="J67" s="10075" t="s">
        <v>873</v>
      </c>
      <c r="K67" s="10076" t="s">
        <v>9</v>
      </c>
      <c r="L67" s="10077" t="s">
        <v>874</v>
      </c>
      <c r="M67" s="203"/>
      <c r="N67" s="197"/>
      <c r="O67" s="158"/>
    </row>
    <row r="68" spans="1:15" x14ac:dyDescent="0.25">
      <c r="A68" t="s">
        <v>1581</v>
      </c>
      <c r="B68" s="10078" t="n">
        <v>67.0</v>
      </c>
      <c r="C68" s="10079" t="s">
        <v>819</v>
      </c>
      <c r="D68" s="10080" t="s">
        <v>820</v>
      </c>
      <c r="E68" s="10081" t="s">
        <v>821</v>
      </c>
      <c r="F68" s="10082" t="s">
        <v>822</v>
      </c>
      <c r="G68" s="10083" t="s">
        <v>823</v>
      </c>
      <c r="H68" s="10084" t="s">
        <v>1580</v>
      </c>
      <c r="I68" s="10085" t="s">
        <v>8</v>
      </c>
      <c r="J68" s="10086" t="s">
        <v>824</v>
      </c>
      <c r="K68" s="10087" t="s">
        <v>9</v>
      </c>
      <c r="L68" s="10088" t="s">
        <v>825</v>
      </c>
      <c r="M68" s="203"/>
      <c r="N68" s="197"/>
      <c r="O68" s="158"/>
    </row>
    <row r="69" spans="1:15" x14ac:dyDescent="0.25">
      <c r="A69" t="s">
        <v>1581</v>
      </c>
      <c r="B69" s="10089" t="n">
        <v>68.0</v>
      </c>
      <c r="C69" s="10090" t="s">
        <v>875</v>
      </c>
      <c r="D69" s="10091" t="s">
        <v>876</v>
      </c>
      <c r="E69" s="10092" t="s">
        <v>877</v>
      </c>
      <c r="F69" s="10093" t="s">
        <v>878</v>
      </c>
      <c r="G69" s="10094" t="s">
        <v>879</v>
      </c>
      <c r="H69" s="10095" t="s">
        <v>1580</v>
      </c>
      <c r="I69" s="10096" t="s">
        <v>8</v>
      </c>
      <c r="J69" s="10097" t="s">
        <v>880</v>
      </c>
      <c r="K69" s="10098" t="s">
        <v>9</v>
      </c>
      <c r="L69" s="10099" t="s">
        <v>881</v>
      </c>
      <c r="M69" s="203"/>
      <c r="N69" s="197"/>
      <c r="O69" s="158"/>
    </row>
    <row r="70" spans="1:15" x14ac:dyDescent="0.25">
      <c r="A70" t="s">
        <v>1581</v>
      </c>
      <c r="B70" s="10100" t="n">
        <v>69.0</v>
      </c>
      <c r="C70" s="10101" t="s">
        <v>930</v>
      </c>
      <c r="D70" s="10102" t="s">
        <v>931</v>
      </c>
      <c r="E70" s="10103" t="s">
        <v>932</v>
      </c>
      <c r="F70" s="10104" t="s">
        <v>933</v>
      </c>
      <c r="G70" s="10105" t="s">
        <v>934</v>
      </c>
      <c r="H70" s="10106" t="s">
        <v>1580</v>
      </c>
      <c r="I70" s="10107" t="s">
        <v>8</v>
      </c>
      <c r="J70" s="10108" t="s">
        <v>935</v>
      </c>
      <c r="K70" s="10109" t="s">
        <v>9</v>
      </c>
      <c r="L70" s="10110" t="s">
        <v>936</v>
      </c>
      <c r="M70" s="203"/>
      <c r="N70" s="197"/>
      <c r="O70" s="158"/>
    </row>
    <row r="71" spans="1:15" x14ac:dyDescent="0.25">
      <c r="A71" t="s">
        <v>1581</v>
      </c>
      <c r="B71" s="10111" t="n">
        <v>70.0</v>
      </c>
      <c r="C71" s="10112" t="s">
        <v>179</v>
      </c>
      <c r="D71" s="10113" t="s">
        <v>180</v>
      </c>
      <c r="E71" s="10114" t="s">
        <v>181</v>
      </c>
      <c r="F71" s="10115" t="s">
        <v>43</v>
      </c>
      <c r="G71" s="10116" t="s">
        <v>182</v>
      </c>
      <c r="H71" s="10117" t="s">
        <v>1580</v>
      </c>
      <c r="I71" s="10118" t="s">
        <v>8</v>
      </c>
      <c r="J71" s="10119" t="s">
        <v>183</v>
      </c>
      <c r="K71" s="10120" t="s">
        <v>9</v>
      </c>
      <c r="L71" s="10121" t="s">
        <v>738</v>
      </c>
      <c r="M71" s="203"/>
      <c r="N71" s="197"/>
      <c r="O71" s="158"/>
    </row>
    <row r="72" spans="1:15" x14ac:dyDescent="0.25">
      <c r="A72" t="s">
        <v>1581</v>
      </c>
      <c r="B72" s="10122" t="n">
        <v>71.0</v>
      </c>
      <c r="C72" s="10123" t="s">
        <v>467</v>
      </c>
      <c r="D72" s="10124" t="s">
        <v>468</v>
      </c>
      <c r="E72" s="10125" t="s">
        <v>0</v>
      </c>
      <c r="F72" s="10126" t="s">
        <v>1</v>
      </c>
      <c r="G72" s="10127" t="s">
        <v>477</v>
      </c>
      <c r="H72" s="10128" t="s">
        <v>1019</v>
      </c>
      <c r="I72" s="10129" t="s">
        <v>30</v>
      </c>
      <c r="J72" s="10130" t="s">
        <v>478</v>
      </c>
      <c r="K72" s="10131" t="s">
        <v>32</v>
      </c>
      <c r="L72" s="10132" t="s">
        <v>740</v>
      </c>
      <c r="M72" s="203"/>
      <c r="N72" s="197"/>
      <c r="O72" s="158"/>
    </row>
    <row r="73" spans="1:15" x14ac:dyDescent="0.25">
      <c r="A73" t="s">
        <v>1581</v>
      </c>
      <c r="B73" s="10133" t="n">
        <v>72.0</v>
      </c>
      <c r="C73" s="10134" t="s">
        <v>54</v>
      </c>
      <c r="D73" s="10135" t="s">
        <v>55</v>
      </c>
      <c r="E73" s="10136" t="s">
        <v>0</v>
      </c>
      <c r="F73" s="10137" t="s">
        <v>1</v>
      </c>
      <c r="G73" s="10138" t="s">
        <v>480</v>
      </c>
      <c r="H73" s="10139" t="s">
        <v>1050</v>
      </c>
      <c r="I73" s="10140" t="s">
        <v>473</v>
      </c>
      <c r="J73" s="10141" t="s">
        <v>481</v>
      </c>
      <c r="K73" s="10142" t="s">
        <v>475</v>
      </c>
      <c r="L73" s="10143" t="s">
        <v>744</v>
      </c>
      <c r="M73" s="203"/>
      <c r="N73" s="197"/>
      <c r="O73" s="158"/>
    </row>
    <row r="74" spans="1:15" x14ac:dyDescent="0.25">
      <c r="A74" t="s">
        <v>1581</v>
      </c>
      <c r="B74" s="10144" t="n">
        <v>73.0</v>
      </c>
      <c r="C74" s="10145" t="s">
        <v>206</v>
      </c>
      <c r="D74" s="10146" t="s">
        <v>207</v>
      </c>
      <c r="E74" s="10147" t="s">
        <v>173</v>
      </c>
      <c r="F74" s="10148" t="s">
        <v>43</v>
      </c>
      <c r="G74" s="10149" t="s">
        <v>208</v>
      </c>
      <c r="H74" s="10150" t="s">
        <v>1019</v>
      </c>
      <c r="I74" s="10151" t="s">
        <v>3</v>
      </c>
      <c r="J74" s="10152" t="s">
        <v>209</v>
      </c>
      <c r="K74" s="10153" t="s">
        <v>53</v>
      </c>
      <c r="L74" s="10154" t="s">
        <v>745</v>
      </c>
      <c r="M74" s="203"/>
      <c r="N74" s="197"/>
      <c r="O74" s="158"/>
    </row>
    <row r="75" spans="1:15" x14ac:dyDescent="0.25">
      <c r="A75" t="s">
        <v>1581</v>
      </c>
      <c r="B75" s="10155" t="n">
        <v>74.0</v>
      </c>
      <c r="C75" s="10156" t="s">
        <v>224</v>
      </c>
      <c r="D75" s="10157" t="s">
        <v>225</v>
      </c>
      <c r="E75" s="10158" t="s">
        <v>0</v>
      </c>
      <c r="F75" s="10159" t="s">
        <v>1</v>
      </c>
      <c r="G75" s="10160" t="s">
        <v>226</v>
      </c>
      <c r="H75" s="10161" t="s">
        <v>1019</v>
      </c>
      <c r="I75" s="10162" t="s">
        <v>3</v>
      </c>
      <c r="J75" s="10163" t="s">
        <v>227</v>
      </c>
      <c r="K75" s="10164" t="s">
        <v>53</v>
      </c>
      <c r="L75" s="10165" t="s">
        <v>748</v>
      </c>
      <c r="M75" s="203"/>
      <c r="N75" s="197"/>
      <c r="O75" s="158"/>
    </row>
    <row r="76" spans="1:15" x14ac:dyDescent="0.25">
      <c r="A76" t="s">
        <v>1581</v>
      </c>
      <c r="B76" s="10166" t="n">
        <v>75.0</v>
      </c>
      <c r="C76" s="10167" t="s">
        <v>54</v>
      </c>
      <c r="D76" s="10168" t="s">
        <v>55</v>
      </c>
      <c r="E76" s="10169" t="s">
        <v>0</v>
      </c>
      <c r="F76" s="10170" t="s">
        <v>1</v>
      </c>
      <c r="G76" s="10171" t="s">
        <v>229</v>
      </c>
      <c r="H76" s="10172" t="s">
        <v>1019</v>
      </c>
      <c r="I76" s="10173" t="s">
        <v>3</v>
      </c>
      <c r="J76" s="10174" t="s">
        <v>230</v>
      </c>
      <c r="K76" s="10175" t="s">
        <v>53</v>
      </c>
      <c r="L76" s="10176" t="s">
        <v>749</v>
      </c>
      <c r="M76" s="203"/>
      <c r="N76" s="197"/>
      <c r="O76" s="158"/>
    </row>
    <row r="77" spans="1:15" x14ac:dyDescent="0.25">
      <c r="A77" t="s">
        <v>1581</v>
      </c>
      <c r="B77" s="10177" t="n">
        <v>76.0</v>
      </c>
      <c r="C77" s="10178" t="s">
        <v>278</v>
      </c>
      <c r="D77" s="10179" t="s">
        <v>279</v>
      </c>
      <c r="E77" s="10180" t="s">
        <v>66</v>
      </c>
      <c r="F77" s="10181" t="s">
        <v>1</v>
      </c>
      <c r="G77" s="10182" t="s">
        <v>280</v>
      </c>
      <c r="H77" s="10183" t="s">
        <v>1019</v>
      </c>
      <c r="I77" s="10184" t="s">
        <v>3</v>
      </c>
      <c r="J77" s="10185" t="s">
        <v>281</v>
      </c>
      <c r="K77" s="10186" t="s">
        <v>53</v>
      </c>
      <c r="L77" s="10187" t="s">
        <v>756</v>
      </c>
      <c r="M77" s="203"/>
      <c r="N77" s="197"/>
      <c r="O77" s="158"/>
    </row>
    <row r="78" spans="1:15" x14ac:dyDescent="0.25">
      <c r="A78" t="s">
        <v>1561</v>
      </c>
      <c r="B78" s="1088" t="s">
        <v>1561</v>
      </c>
      <c r="C78" s="1089" t="s">
        <v>1561</v>
      </c>
      <c r="D78" s="1090" t="s">
        <v>1561</v>
      </c>
      <c r="E78" s="1091" t="s">
        <v>1561</v>
      </c>
      <c r="F78" s="1092" t="s">
        <v>1561</v>
      </c>
      <c r="G78" s="1093" t="s">
        <v>1561</v>
      </c>
      <c r="H78" s="1094" t="s">
        <v>1561</v>
      </c>
      <c r="I78" s="1095" t="s">
        <v>1561</v>
      </c>
      <c r="J78" s="1096" t="s">
        <v>1561</v>
      </c>
      <c r="K78" s="1097" t="s">
        <v>1561</v>
      </c>
      <c r="L78" s="1098" t="s">
        <v>1561</v>
      </c>
      <c r="M78" s="203"/>
      <c r="N78" s="197"/>
      <c r="O78" s="158"/>
    </row>
    <row r="79" spans="1:15" x14ac:dyDescent="0.25">
      <c r="B79" s="65" t="s">
        <v>1561</v>
      </c>
    </row>
    <row r="80" spans="1:15" x14ac:dyDescent="0.25">
      <c r="B80" s="65" t="s">
        <v>1561</v>
      </c>
    </row>
    <row r="81" spans="2:13" x14ac:dyDescent="0.25">
      <c r="B81" s="65" t="s">
        <v>1561</v>
      </c>
    </row>
    <row r="82" spans="2:13" x14ac:dyDescent="0.25">
      <c r="B82" s="65" t="s">
        <v>1561</v>
      </c>
    </row>
    <row r="83" spans="2:13" x14ac:dyDescent="0.25">
      <c r="B83" s="65" t="s">
        <v>1561</v>
      </c>
      <c r="M83" s="46"/>
    </row>
    <row r="84" spans="2:13" x14ac:dyDescent="0.25">
      <c r="B84" s="65" t="s">
        <v>1561</v>
      </c>
      <c r="M84" s="46"/>
    </row>
    <row r="85" spans="2:13" x14ac:dyDescent="0.25">
      <c r="B85" s="65" t="s">
        <v>1561</v>
      </c>
      <c r="M85" s="46"/>
    </row>
    <row r="86" spans="2:13" x14ac:dyDescent="0.25">
      <c r="B86" s="65" t="s">
        <v>1561</v>
      </c>
      <c r="M86" s="46"/>
    </row>
    <row r="87" spans="2:13" x14ac:dyDescent="0.25">
      <c r="B87" s="65" t="s">
        <v>1561</v>
      </c>
      <c r="M87" s="46"/>
    </row>
    <row r="88" spans="2:13" x14ac:dyDescent="0.25">
      <c r="B88" s="65" t="s">
        <v>1561</v>
      </c>
      <c r="M88" s="46"/>
    </row>
    <row r="89" spans="2:13" x14ac:dyDescent="0.25">
      <c r="B89" s="65" t="s">
        <v>1561</v>
      </c>
      <c r="M89" s="46"/>
    </row>
    <row r="90" spans="2:13" x14ac:dyDescent="0.25">
      <c r="B90" s="65" t="s">
        <v>1561</v>
      </c>
      <c r="M90" s="46"/>
    </row>
    <row r="91" spans="2:13" x14ac:dyDescent="0.25">
      <c r="B91" s="65" t="s">
        <v>1561</v>
      </c>
      <c r="M91" s="46"/>
    </row>
    <row r="92" spans="2:13" x14ac:dyDescent="0.25">
      <c r="B92" s="65" t="s">
        <v>1561</v>
      </c>
      <c r="M92" s="46"/>
    </row>
    <row r="93" spans="2:13" x14ac:dyDescent="0.25">
      <c r="B93" s="65" t="s">
        <v>1561</v>
      </c>
      <c r="M93" s="46"/>
    </row>
    <row r="94" spans="2:13" x14ac:dyDescent="0.25">
      <c r="B94" s="65" t="s">
        <v>1561</v>
      </c>
      <c r="M94" s="46"/>
    </row>
    <row r="95" spans="2:13" x14ac:dyDescent="0.25">
      <c r="B95" s="65" t="s">
        <v>1561</v>
      </c>
      <c r="M95" s="46"/>
    </row>
    <row r="96" spans="2:13" x14ac:dyDescent="0.25">
      <c r="B96" s="65" t="s">
        <v>1561</v>
      </c>
      <c r="M96" s="46"/>
    </row>
    <row r="97" spans="2:13" x14ac:dyDescent="0.25">
      <c r="B97" s="65" t="s">
        <v>1561</v>
      </c>
      <c r="M97" s="46"/>
    </row>
    <row r="98" spans="2:13" x14ac:dyDescent="0.25">
      <c r="B98" s="65" t="s">
        <v>1561</v>
      </c>
      <c r="M98" s="46"/>
    </row>
    <row r="99" spans="2:13" x14ac:dyDescent="0.25">
      <c r="B99" s="65" t="s">
        <v>1561</v>
      </c>
      <c r="M99" s="46"/>
    </row>
    <row r="100" spans="2:13" x14ac:dyDescent="0.25">
      <c r="B100" s="65" t="s">
        <v>1561</v>
      </c>
      <c r="M100" s="46"/>
    </row>
    <row r="101" spans="2:13" x14ac:dyDescent="0.25">
      <c r="B101" s="65" t="s">
        <v>1561</v>
      </c>
      <c r="M101" s="46"/>
    </row>
    <row r="102" spans="2:13" x14ac:dyDescent="0.25">
      <c r="B102" s="65" t="s">
        <v>1561</v>
      </c>
      <c r="M102" s="46"/>
    </row>
    <row r="103" spans="2:13" x14ac:dyDescent="0.25">
      <c r="B103" s="65" t="s">
        <v>1561</v>
      </c>
      <c r="M103" s="46"/>
    </row>
    <row r="104" spans="2:13" x14ac:dyDescent="0.25">
      <c r="B104" s="65" t="s">
        <v>1561</v>
      </c>
      <c r="M104" s="46"/>
    </row>
    <row r="105" spans="2:13" x14ac:dyDescent="0.25">
      <c r="B105" s="65" t="s">
        <v>1561</v>
      </c>
    </row>
    <row r="106" spans="2:13" x14ac:dyDescent="0.25">
      <c r="B106" s="65" t="s">
        <v>1561</v>
      </c>
    </row>
    <row r="107" spans="2:13" x14ac:dyDescent="0.25">
      <c r="B107" s="65" t="s">
        <v>1561</v>
      </c>
    </row>
    <row r="108" spans="2:13" x14ac:dyDescent="0.25">
      <c r="B108" s="65" t="s">
        <v>1561</v>
      </c>
    </row>
    <row r="109" spans="2:13" x14ac:dyDescent="0.25">
      <c r="B109" s="65" t="s">
        <v>1561</v>
      </c>
    </row>
    <row r="110" spans="2:13" x14ac:dyDescent="0.25">
      <c r="B110" s="65" t="s">
        <v>1561</v>
      </c>
    </row>
    <row r="111" spans="2:13" x14ac:dyDescent="0.25">
      <c r="B111" s="65" t="s">
        <v>1561</v>
      </c>
    </row>
    <row r="112" spans="2:13" x14ac:dyDescent="0.25">
      <c r="B112" s="65" t="s">
        <v>1561</v>
      </c>
    </row>
    <row r="113" spans="2:2" x14ac:dyDescent="0.25">
      <c r="B113" s="65" t="s">
        <v>1561</v>
      </c>
    </row>
    <row r="114" spans="2:2" x14ac:dyDescent="0.25">
      <c r="B114" s="65" t="s">
        <v>1561</v>
      </c>
    </row>
    <row r="115" spans="2:2" x14ac:dyDescent="0.25">
      <c r="B115" s="65" t="s">
        <v>1561</v>
      </c>
    </row>
    <row r="116" spans="2:2" x14ac:dyDescent="0.25">
      <c r="B116" s="65" t="s">
        <v>1561</v>
      </c>
    </row>
    <row r="117" spans="2:2" x14ac:dyDescent="0.25">
      <c r="B117" s="65" t="s">
        <v>1561</v>
      </c>
    </row>
    <row r="118" spans="2:2" x14ac:dyDescent="0.25">
      <c r="B118" s="65" t="s">
        <v>1561</v>
      </c>
    </row>
    <row r="119" spans="2:2" x14ac:dyDescent="0.25">
      <c r="B119" s="65" t="s">
        <v>1561</v>
      </c>
    </row>
    <row r="120" spans="2:2" x14ac:dyDescent="0.25">
      <c r="B120" s="65" t="s">
        <v>1561</v>
      </c>
    </row>
    <row r="121" spans="2:2" x14ac:dyDescent="0.25">
      <c r="B121" s="65" t="s">
        <v>1561</v>
      </c>
    </row>
    <row r="122" spans="2:2" x14ac:dyDescent="0.25">
      <c r="B122" s="65" t="s">
        <v>1561</v>
      </c>
    </row>
    <row r="123" spans="2:2" x14ac:dyDescent="0.25">
      <c r="B123" s="65" t="s">
        <v>1561</v>
      </c>
    </row>
    <row r="124" spans="2:2" x14ac:dyDescent="0.25">
      <c r="B124" s="65" t="s">
        <v>1561</v>
      </c>
    </row>
    <row r="125" spans="2:2" x14ac:dyDescent="0.25">
      <c r="B125" s="249" t="s">
        <v>1561</v>
      </c>
    </row>
    <row r="126" spans="2:2" x14ac:dyDescent="0.25">
      <c r="B126" s="65" t="s">
        <v>1561</v>
      </c>
    </row>
    <row r="127" spans="2:2" x14ac:dyDescent="0.25">
      <c r="B127" s="65" t="s">
        <v>1561</v>
      </c>
    </row>
    <row r="128" spans="2:2" x14ac:dyDescent="0.25">
      <c r="B128" s="65" t="s">
        <v>1561</v>
      </c>
    </row>
    <row r="129" spans="2:2" x14ac:dyDescent="0.25">
      <c r="B129" s="65" t="s">
        <v>1561</v>
      </c>
    </row>
    <row r="130" spans="2:2" x14ac:dyDescent="0.25">
      <c r="B130" s="65" t="s">
        <v>1561</v>
      </c>
    </row>
    <row r="131" spans="2:2" x14ac:dyDescent="0.25">
      <c r="B131" s="65" t="s">
        <v>1561</v>
      </c>
    </row>
    <row r="132" spans="2:2" x14ac:dyDescent="0.25">
      <c r="B132" s="65" t="s">
        <v>1561</v>
      </c>
    </row>
    <row r="133" spans="2:2" x14ac:dyDescent="0.25">
      <c r="B133" s="65" t="s">
        <v>1561</v>
      </c>
    </row>
    <row r="134" spans="2:2" x14ac:dyDescent="0.25">
      <c r="B134" s="65" t="s">
        <v>1561</v>
      </c>
    </row>
    <row r="135" spans="2:2" x14ac:dyDescent="0.25">
      <c r="B135" s="65" t="s">
        <v>1561</v>
      </c>
    </row>
    <row r="136" spans="2:2" x14ac:dyDescent="0.25">
      <c r="B136" s="65" t="s">
        <v>1561</v>
      </c>
    </row>
    <row r="137" spans="2:2" x14ac:dyDescent="0.25">
      <c r="B137" s="65" t="s">
        <v>1561</v>
      </c>
    </row>
    <row r="138" spans="2:2" x14ac:dyDescent="0.25">
      <c r="B138" s="65" t="s">
        <v>1561</v>
      </c>
    </row>
    <row r="139" spans="2:2" x14ac:dyDescent="0.25">
      <c r="B139" s="65" t="s">
        <v>1561</v>
      </c>
    </row>
    <row r="140" spans="2:2" x14ac:dyDescent="0.25">
      <c r="B140" s="65" t="s">
        <v>1561</v>
      </c>
    </row>
    <row r="141" spans="2:2" x14ac:dyDescent="0.25">
      <c r="B141" s="65" t="s">
        <v>1561</v>
      </c>
    </row>
    <row r="142" spans="2:2" x14ac:dyDescent="0.25">
      <c r="B142" s="65" t="s">
        <v>1561</v>
      </c>
    </row>
    <row r="143" spans="2:2" x14ac:dyDescent="0.25">
      <c r="B143" s="65" t="s">
        <v>1561</v>
      </c>
    </row>
    <row r="144" spans="2:2" x14ac:dyDescent="0.25">
      <c r="B144" s="65" t="s">
        <v>1561</v>
      </c>
    </row>
    <row r="145" spans="2:2" x14ac:dyDescent="0.25">
      <c r="B145" s="65" t="s">
        <v>1561</v>
      </c>
    </row>
    <row r="146" spans="2:2" x14ac:dyDescent="0.25">
      <c r="B146" s="65" t="s">
        <v>1561</v>
      </c>
    </row>
    <row r="147" spans="2:2" x14ac:dyDescent="0.25">
      <c r="B147" s="65" t="s">
        <v>1561</v>
      </c>
    </row>
    <row r="148" spans="2:2" x14ac:dyDescent="0.25">
      <c r="B148" s="65" t="s">
        <v>1561</v>
      </c>
    </row>
    <row r="149" spans="2:2" x14ac:dyDescent="0.25">
      <c r="B149" s="65" t="s">
        <v>1561</v>
      </c>
    </row>
    <row r="150" spans="2:2" x14ac:dyDescent="0.25">
      <c r="B150" s="65" t="s">
        <v>1561</v>
      </c>
    </row>
    <row r="151" spans="2:2" x14ac:dyDescent="0.25">
      <c r="B151" s="65" t="s">
        <v>1561</v>
      </c>
    </row>
    <row r="152" spans="2:2" x14ac:dyDescent="0.25">
      <c r="B152" s="65" t="s">
        <v>1561</v>
      </c>
    </row>
    <row r="153" spans="2:2" x14ac:dyDescent="0.25">
      <c r="B153" s="65" t="s">
        <v>1561</v>
      </c>
    </row>
    <row r="154" spans="2:2" x14ac:dyDescent="0.25">
      <c r="B154" s="65" t="s">
        <v>1561</v>
      </c>
    </row>
    <row r="155" spans="2:2" x14ac:dyDescent="0.25">
      <c r="B155" s="65" t="s">
        <v>1561</v>
      </c>
    </row>
    <row r="156" spans="2:2" x14ac:dyDescent="0.25">
      <c r="B156" s="65" t="s">
        <v>1561</v>
      </c>
    </row>
    <row r="157" spans="2:2" x14ac:dyDescent="0.25">
      <c r="B157" s="65" t="s">
        <v>1561</v>
      </c>
    </row>
    <row r="158" spans="2:2" x14ac:dyDescent="0.25">
      <c r="B158" s="65" t="s">
        <v>1561</v>
      </c>
    </row>
    <row r="159" spans="2:2" x14ac:dyDescent="0.25">
      <c r="B159" s="65" t="s">
        <v>1561</v>
      </c>
    </row>
    <row r="160" spans="2:2" x14ac:dyDescent="0.25">
      <c r="B160" s="65" t="s">
        <v>1561</v>
      </c>
    </row>
    <row r="161" spans="2:2" x14ac:dyDescent="0.25">
      <c r="B161" s="65" t="s">
        <v>1561</v>
      </c>
    </row>
    <row r="162" spans="2:2" x14ac:dyDescent="0.25">
      <c r="B162" s="65" t="s">
        <v>1561</v>
      </c>
    </row>
    <row r="163" spans="2:2" x14ac:dyDescent="0.25">
      <c r="B163" s="65" t="s">
        <v>1561</v>
      </c>
    </row>
    <row r="164" spans="2:2" x14ac:dyDescent="0.25">
      <c r="B164" s="65" t="s">
        <v>1561</v>
      </c>
    </row>
    <row r="165" spans="2:2" x14ac:dyDescent="0.25">
      <c r="B165" s="249" t="s">
        <v>1561</v>
      </c>
    </row>
    <row r="166" spans="2:2" x14ac:dyDescent="0.25">
      <c r="B166" s="65" t="s">
        <v>1561</v>
      </c>
    </row>
    <row r="167" spans="2:2" x14ac:dyDescent="0.25">
      <c r="B167" s="65" t="s">
        <v>1561</v>
      </c>
    </row>
    <row r="168" spans="2:2" x14ac:dyDescent="0.25">
      <c r="B168" s="65" t="s">
        <v>1561</v>
      </c>
    </row>
    <row r="169" spans="2:2" x14ac:dyDescent="0.25">
      <c r="B169" s="65" t="s">
        <v>1561</v>
      </c>
    </row>
    <row r="170" spans="2:2" x14ac:dyDescent="0.25">
      <c r="B170" s="65" t="s">
        <v>1561</v>
      </c>
    </row>
    <row r="171" spans="2:2" x14ac:dyDescent="0.25">
      <c r="B171" s="65" t="s">
        <v>1561</v>
      </c>
    </row>
    <row r="172" spans="2:2" x14ac:dyDescent="0.25">
      <c r="B172" s="65" t="s">
        <v>1561</v>
      </c>
    </row>
    <row r="173" spans="2:2" x14ac:dyDescent="0.25">
      <c r="B173" s="65" t="s">
        <v>1561</v>
      </c>
    </row>
    <row r="174" spans="2:2" x14ac:dyDescent="0.25">
      <c r="B174" s="65" t="s">
        <v>1561</v>
      </c>
    </row>
    <row r="175" spans="2:2" x14ac:dyDescent="0.25">
      <c r="B175" s="65" t="s">
        <v>1561</v>
      </c>
    </row>
    <row r="176" spans="2:2" x14ac:dyDescent="0.25">
      <c r="B176" s="65" t="s">
        <v>1561</v>
      </c>
    </row>
    <row r="177" spans="2:2" x14ac:dyDescent="0.25">
      <c r="B177" s="65" t="s">
        <v>1561</v>
      </c>
    </row>
    <row r="178" spans="2:2" x14ac:dyDescent="0.25">
      <c r="B178" s="65" t="s">
        <v>1561</v>
      </c>
    </row>
    <row r="179" spans="2:2" x14ac:dyDescent="0.25">
      <c r="B179" s="65" t="s">
        <v>1561</v>
      </c>
    </row>
    <row r="180" spans="2:2" x14ac:dyDescent="0.25">
      <c r="B180" s="65" t="s">
        <v>1561</v>
      </c>
    </row>
    <row r="181" spans="2:2" x14ac:dyDescent="0.25">
      <c r="B181" s="65" t="s">
        <v>1561</v>
      </c>
    </row>
    <row r="182" spans="2:2" x14ac:dyDescent="0.25">
      <c r="B182" s="65" t="s">
        <v>1561</v>
      </c>
    </row>
    <row r="183" spans="2:2" x14ac:dyDescent="0.25">
      <c r="B183" s="65" t="s">
        <v>1561</v>
      </c>
    </row>
    <row r="184" spans="2:2" x14ac:dyDescent="0.25">
      <c r="B184" s="65" t="s">
        <v>1561</v>
      </c>
    </row>
    <row r="185" spans="2:2" x14ac:dyDescent="0.25">
      <c r="B185" s="65" t="s">
        <v>1561</v>
      </c>
    </row>
    <row r="186" spans="2:2" x14ac:dyDescent="0.25">
      <c r="B186" s="65" t="s">
        <v>1561</v>
      </c>
    </row>
    <row r="187" spans="2:2" x14ac:dyDescent="0.25">
      <c r="B187" s="65" t="s">
        <v>1561</v>
      </c>
    </row>
    <row r="188" spans="2:2" x14ac:dyDescent="0.25">
      <c r="B188" s="65" t="s">
        <v>1561</v>
      </c>
    </row>
    <row r="189" spans="2:2" x14ac:dyDescent="0.25">
      <c r="B189" s="65" t="s">
        <v>1561</v>
      </c>
    </row>
    <row r="190" spans="2:2" x14ac:dyDescent="0.25">
      <c r="B190" s="65" t="s">
        <v>1561</v>
      </c>
    </row>
    <row r="191" spans="2:2" x14ac:dyDescent="0.25">
      <c r="B191" s="65" t="s">
        <v>1561</v>
      </c>
    </row>
    <row r="192" spans="2:2" x14ac:dyDescent="0.25">
      <c r="B192" s="65" t="s">
        <v>1561</v>
      </c>
    </row>
    <row r="193" spans="2:2" x14ac:dyDescent="0.25">
      <c r="B193" s="65" t="s">
        <v>1561</v>
      </c>
    </row>
    <row r="194" spans="2:2" x14ac:dyDescent="0.25">
      <c r="B194" s="65" t="s">
        <v>1561</v>
      </c>
    </row>
    <row r="195" spans="2:2" x14ac:dyDescent="0.25">
      <c r="B195" s="65" t="s">
        <v>1561</v>
      </c>
    </row>
    <row r="196" spans="2:2" x14ac:dyDescent="0.25">
      <c r="B196" s="65" t="s">
        <v>1561</v>
      </c>
    </row>
    <row r="197" spans="2:2" x14ac:dyDescent="0.25">
      <c r="B197" s="65" t="s">
        <v>1561</v>
      </c>
    </row>
    <row r="198" spans="2:2" x14ac:dyDescent="0.25">
      <c r="B198" s="65" t="s">
        <v>1561</v>
      </c>
    </row>
    <row r="199" spans="2:2" x14ac:dyDescent="0.25">
      <c r="B199" s="65" t="s">
        <v>1561</v>
      </c>
    </row>
    <row r="200" spans="2:2" x14ac:dyDescent="0.25">
      <c r="B200" s="65" t="s">
        <v>1561</v>
      </c>
    </row>
    <row r="201" spans="2:2" x14ac:dyDescent="0.25">
      <c r="B201" s="65" t="s">
        <v>1561</v>
      </c>
    </row>
    <row r="202" spans="2:2" x14ac:dyDescent="0.25">
      <c r="B202" s="65" t="s">
        <v>1561</v>
      </c>
    </row>
    <row r="203" spans="2:2" x14ac:dyDescent="0.25">
      <c r="B203" s="65" t="s">
        <v>1561</v>
      </c>
    </row>
    <row r="204" spans="2:2" x14ac:dyDescent="0.25">
      <c r="B204" s="251" t="s">
        <v>1561</v>
      </c>
    </row>
    <row r="205" spans="2:2" x14ac:dyDescent="0.25">
      <c r="B205" s="65" t="s">
        <v>1561</v>
      </c>
    </row>
    <row r="206" spans="2:2" x14ac:dyDescent="0.25">
      <c r="B206" s="65" t="s">
        <v>1561</v>
      </c>
    </row>
    <row r="207" spans="2:2" x14ac:dyDescent="0.25">
      <c r="B207" s="65" t="s">
        <v>1561</v>
      </c>
    </row>
    <row r="208" spans="2:2" x14ac:dyDescent="0.25">
      <c r="B208" s="65" t="s">
        <v>1561</v>
      </c>
    </row>
    <row r="209" spans="2:2" x14ac:dyDescent="0.25">
      <c r="B209" s="65" t="s">
        <v>1561</v>
      </c>
    </row>
    <row r="210" spans="2:2" x14ac:dyDescent="0.25">
      <c r="B210" s="65" t="s">
        <v>1561</v>
      </c>
    </row>
    <row r="211" spans="2:2" x14ac:dyDescent="0.25">
      <c r="B211" s="65" t="s">
        <v>1561</v>
      </c>
    </row>
    <row r="212" spans="2:2" x14ac:dyDescent="0.25">
      <c r="B212" s="65" t="s">
        <v>1561</v>
      </c>
    </row>
    <row r="213" spans="2:2" x14ac:dyDescent="0.25">
      <c r="B213" s="65" t="s">
        <v>1561</v>
      </c>
    </row>
  </sheetData>
  <sortState ref="A2:L105">
    <sortCondition ref="I1"/>
  </sortState>
  <conditionalFormatting sqref="N6">
    <cfRule dxfId="19" priority="4" type="expression">
      <formula>ifs(U33,"Yes",T33,"No")</formula>
    </cfRule>
  </conditionalFormatting>
  <conditionalFormatting sqref="S2">
    <cfRule dxfId="18" operator="equal" priority="2" type="cellIs">
      <formula>"PW1MA076"</formula>
    </cfRule>
  </conditionalFormatting>
  <conditionalFormatting sqref="N2">
    <cfRule dxfId="17" priority="3" type="expression">
      <formula>ifs(X28,"Yes",W28,"No")</formula>
    </cfRule>
  </conditionalFormatting>
  <conditionalFormatting sqref="O8">
    <cfRule dxfId="16" priority="1" type="expression">
      <formula>ifs(V35,"Yes",U35,"No")</formula>
    </cfRule>
  </conditionalFormatting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"/>
  <dimension ref="A1:BN222"/>
  <sheetViews>
    <sheetView topLeftCell="A199" workbookViewId="0" zoomScale="80" zoomScaleNormal="80">
      <pane activePane="topRight" state="frozen" topLeftCell="E1" xSplit="4"/>
      <selection activeCell="C80" sqref="C80"/>
      <selection activeCell="B213" pane="topRight" sqref="B213:G213"/>
    </sheetView>
  </sheetViews>
  <sheetFormatPr defaultRowHeight="15" x14ac:dyDescent="0.25"/>
  <cols>
    <col min="2" max="2" customWidth="true" width="32.5703125" collapsed="false"/>
    <col min="3" max="3" bestFit="true" customWidth="true" width="15.0" collapsed="false"/>
    <col min="4" max="4" bestFit="true" customWidth="true" width="17.28515625" collapsed="false"/>
    <col min="5" max="5" customWidth="true" width="19.7109375" collapsed="false"/>
    <col min="6" max="6" customWidth="true" hidden="true" width="20.7109375" collapsed="false"/>
    <col min="7" max="7" bestFit="true" customWidth="true" width="12.140625" collapsed="false"/>
    <col min="8" max="8" customWidth="true" style="205" width="12.140625" collapsed="false"/>
    <col min="9" max="9" customWidth="true" style="204" width="12.140625" collapsed="false"/>
    <col min="10" max="10" customWidth="true" style="203" width="12.140625" collapsed="false"/>
    <col min="11" max="11" customWidth="true" style="200" width="12.140625" collapsed="false"/>
    <col min="12" max="12" customWidth="true" style="197" width="12.140625" collapsed="false"/>
    <col min="13" max="13" customWidth="true" style="173" width="12.140625" collapsed="false"/>
    <col min="14" max="14" customWidth="true" style="158" width="12.140625" collapsed="false"/>
    <col min="15" max="15" customWidth="true" style="157" width="12.140625" collapsed="false"/>
    <col min="16" max="16" customWidth="true" style="154" width="12.140625" collapsed="false"/>
    <col min="17" max="17" customWidth="true" style="149" width="12.140625" collapsed="false"/>
    <col min="18" max="18" customWidth="true" style="148" width="12.140625" collapsed="false"/>
    <col min="19" max="19" customWidth="true" style="146" width="21.42578125" collapsed="false"/>
    <col min="20" max="20" customWidth="true" style="149" width="21.42578125" collapsed="false"/>
    <col min="21" max="21" customWidth="true" style="145" width="21.42578125" collapsed="false"/>
    <col min="22" max="22" customWidth="true" style="144" width="27.7109375" collapsed="false"/>
    <col min="23" max="23" customWidth="true" style="143" width="29.7109375" collapsed="false"/>
    <col min="24" max="24" customWidth="true" style="139" width="37.7109375" collapsed="false"/>
    <col min="25" max="25" customWidth="true" style="137" width="32.5703125" collapsed="false"/>
    <col min="26" max="26" customWidth="true" style="136" width="32.5703125" collapsed="false"/>
    <col min="27" max="28" customWidth="true" style="133" width="32.5703125" collapsed="false"/>
    <col min="29" max="29" customWidth="true" style="120" width="32.5703125" collapsed="false"/>
    <col min="30" max="30" customWidth="true" style="118" width="32.5703125" collapsed="false"/>
    <col min="31" max="31" customWidth="true" style="119" width="32.5703125" collapsed="false"/>
    <col min="32" max="32" customWidth="true" style="102" width="33.5703125" collapsed="false"/>
    <col min="33" max="33" customWidth="true" width="39.42578125" collapsed="false"/>
    <col min="34" max="38" customWidth="true" width="23.7109375" collapsed="false"/>
    <col min="40" max="40" customWidth="true" width="34.42578125" collapsed="false"/>
    <col min="41" max="45" customWidth="true" width="27.42578125" collapsed="false"/>
    <col min="47" max="53" customWidth="true" width="33.0" collapsed="false"/>
  </cols>
  <sheetData>
    <row customFormat="1" ht="15.75" r="1" s="170" spans="3:32" thickBot="1" x14ac:dyDescent="0.3">
      <c r="D1" s="9349" t="s">
        <v>1514</v>
      </c>
      <c r="E1" s="9349"/>
      <c r="F1" s="9349"/>
      <c r="G1" s="9349"/>
      <c r="H1" s="205"/>
      <c r="I1" s="204"/>
      <c r="J1" s="203"/>
      <c r="K1" s="200"/>
      <c r="L1" s="197"/>
      <c r="M1" s="173"/>
      <c r="AE1" s="119"/>
      <c r="AF1" s="102"/>
    </row>
    <row customFormat="1" ht="18.75" r="2" s="170" spans="3:32" x14ac:dyDescent="0.25">
      <c r="D2" s="220"/>
      <c r="E2" s="221" t="s">
        <v>1511</v>
      </c>
      <c r="F2" s="221" t="s">
        <v>1512</v>
      </c>
      <c r="G2" s="222" t="s">
        <v>1513</v>
      </c>
      <c r="H2" s="205"/>
      <c r="I2" s="204"/>
      <c r="J2" s="203"/>
      <c r="K2" s="200"/>
      <c r="L2" s="197"/>
      <c r="M2" s="173"/>
      <c r="AE2" s="119"/>
      <c r="AF2" s="102"/>
    </row>
    <row customFormat="1" ht="15.75" r="3" s="170" spans="3:32" x14ac:dyDescent="0.25">
      <c r="D3" s="223" t="s">
        <v>513</v>
      </c>
      <c r="E3" s="224">
        <f ca="1">INDIRECT("I17")</f>
        <v>77</v>
      </c>
      <c r="F3" s="224" t="str">
        <f ca="1">"+("&amp;G3-E3&amp;")"</f>
        <v>+(0)</v>
      </c>
      <c r="G3" s="225">
        <f ca="1">INDIRECT("H17")</f>
        <v>77</v>
      </c>
      <c r="H3" s="205"/>
      <c r="I3" s="204"/>
      <c r="J3" s="203"/>
      <c r="K3" s="200"/>
      <c r="L3" s="197"/>
      <c r="M3" s="173"/>
      <c r="AE3" s="119"/>
      <c r="AF3" s="102"/>
    </row>
    <row customFormat="1" ht="15.75" r="4" s="170" spans="3:32" x14ac:dyDescent="0.25">
      <c r="D4" s="226" t="s">
        <v>1452</v>
      </c>
      <c r="E4" s="127">
        <f ca="1">INDIRECT("I19")</f>
        <v>2</v>
      </c>
      <c r="F4" s="127"/>
      <c r="G4" s="227">
        <f ca="1">INDIRECT("H19")</f>
        <v>3</v>
      </c>
      <c r="H4" s="205"/>
      <c r="I4" s="204"/>
      <c r="J4" s="203"/>
      <c r="K4" s="200"/>
      <c r="L4" s="197"/>
      <c r="M4" s="173"/>
      <c r="AE4" s="119"/>
      <c r="AF4" s="102"/>
    </row>
    <row customFormat="1" ht="15.75" r="5" s="170" spans="3:32" x14ac:dyDescent="0.25">
      <c r="D5" s="228" t="s">
        <v>1453</v>
      </c>
      <c r="E5" s="229">
        <f ca="1">INDIRECT("I20")</f>
        <v>1</v>
      </c>
      <c r="F5" s="229"/>
      <c r="G5" s="230">
        <f ca="1">INDIRECT("H20")</f>
        <v>3</v>
      </c>
      <c r="H5" s="205"/>
      <c r="I5" s="204"/>
      <c r="J5" s="203"/>
      <c r="K5" s="200"/>
      <c r="L5" s="197"/>
      <c r="M5" s="173"/>
      <c r="AE5" s="119"/>
      <c r="AF5" s="102"/>
    </row>
    <row customFormat="1" ht="15.75" r="6" s="170" spans="3:32" x14ac:dyDescent="0.25">
      <c r="D6" s="226" t="s">
        <v>486</v>
      </c>
      <c r="E6" s="127">
        <f ca="1">INDIRECT("I12")</f>
        <v>40</v>
      </c>
      <c r="F6" s="127" t="str">
        <f ca="1">"+("&amp;G6-E6&amp;")"</f>
        <v>+(-1)</v>
      </c>
      <c r="G6" s="128">
        <f ca="1">INDIRECT("H12")</f>
        <v>39</v>
      </c>
      <c r="H6" s="205"/>
      <c r="I6" s="204"/>
      <c r="J6" s="203"/>
      <c r="K6" s="200"/>
      <c r="L6" s="197"/>
      <c r="M6" s="173"/>
      <c r="AE6" s="119"/>
      <c r="AF6" s="102"/>
    </row>
    <row customFormat="1" ht="15.75" r="7" s="170" spans="3:32" x14ac:dyDescent="0.25">
      <c r="D7" s="226" t="s">
        <v>488</v>
      </c>
      <c r="E7" s="127">
        <f ca="1">INDIRECT("I13")</f>
        <v>13</v>
      </c>
      <c r="F7" s="127" t="str">
        <f ca="1">"+("&amp;G7-E7&amp;")"</f>
        <v>+(0)</v>
      </c>
      <c r="G7" s="128">
        <f ca="1">INDIRECT("H13")</f>
        <v>13</v>
      </c>
      <c r="H7" s="205"/>
      <c r="I7" s="204"/>
      <c r="J7" s="203"/>
      <c r="K7" s="200"/>
      <c r="L7" s="197"/>
      <c r="M7" s="173"/>
      <c r="AE7" s="119"/>
      <c r="AF7" s="102"/>
    </row>
    <row customFormat="1" ht="15.75" r="8" s="170" spans="3:32" x14ac:dyDescent="0.25">
      <c r="D8" s="226" t="s">
        <v>1347</v>
      </c>
      <c r="E8" s="127">
        <f ca="1">INDIRECT("I14")</f>
        <v>7</v>
      </c>
      <c r="F8" s="127" t="str">
        <f ca="1">"+("&amp;G8-E8&amp;")"</f>
        <v>+(2)</v>
      </c>
      <c r="G8" s="128">
        <f ca="1">INDIRECT("H14")</f>
        <v>9</v>
      </c>
      <c r="H8" s="205"/>
      <c r="I8" s="204"/>
      <c r="J8" s="203"/>
      <c r="K8" s="200"/>
      <c r="L8" s="197"/>
      <c r="M8" s="173"/>
      <c r="AE8" s="119"/>
      <c r="AF8" s="102"/>
    </row>
    <row customFormat="1" ht="16.5" r="9" s="170" spans="3:32" thickBot="1" x14ac:dyDescent="0.3">
      <c r="D9" s="231" t="s">
        <v>1200</v>
      </c>
      <c r="E9" s="131">
        <f ca="1">INDIRECT("I15")</f>
        <v>17</v>
      </c>
      <c r="F9" s="131" t="str">
        <f ca="1">"+("&amp;G9-E9&amp;")"</f>
        <v>+(-1)</v>
      </c>
      <c r="G9" s="132">
        <f ca="1">INDIRECT("H15")</f>
        <v>16</v>
      </c>
      <c r="H9" s="205"/>
      <c r="I9" s="204"/>
      <c r="J9" s="203"/>
      <c r="K9" s="200"/>
      <c r="L9" s="197"/>
      <c r="M9" s="173"/>
      <c r="AE9" s="119"/>
      <c r="AF9" s="102"/>
    </row>
    <row customFormat="1" r="10" s="170" spans="3:32" x14ac:dyDescent="0.25">
      <c r="H10" s="205"/>
      <c r="I10" s="204"/>
      <c r="J10" s="203"/>
      <c r="K10" s="200"/>
      <c r="L10" s="197"/>
      <c r="M10" s="173"/>
      <c r="AE10" s="119"/>
      <c r="AF10" s="102"/>
    </row>
    <row customFormat="1" ht="15.75" r="11" s="98" spans="3:32" thickBot="1" x14ac:dyDescent="0.3">
      <c r="C11" s="154"/>
      <c r="D11" s="154"/>
      <c r="H11" s="205"/>
      <c r="I11" s="204"/>
      <c r="J11" s="203"/>
      <c r="K11" s="200"/>
      <c r="L11" s="197"/>
      <c r="M11" s="173"/>
      <c r="N11" s="158"/>
      <c r="O11" s="157"/>
      <c r="P11" s="154"/>
      <c r="Q11" s="149"/>
      <c r="R11" s="148"/>
      <c r="S11" s="146"/>
      <c r="T11" s="149"/>
      <c r="U11" s="145"/>
      <c r="V11" s="144"/>
      <c r="W11" s="143"/>
      <c r="X11" s="139"/>
      <c r="Y11" s="137"/>
      <c r="Z11" s="136"/>
      <c r="AA11" s="133"/>
      <c r="AB11" s="133"/>
      <c r="AC11" s="120"/>
      <c r="AD11" s="118"/>
      <c r="AE11" s="119"/>
      <c r="AF11" s="102"/>
    </row>
    <row customFormat="1" ht="15.75" r="12" s="98" spans="3:32" x14ac:dyDescent="0.25">
      <c r="C12" s="154"/>
      <c r="D12" s="121" t="s">
        <v>486</v>
      </c>
      <c r="E12" s="122"/>
      <c r="F12" s="122"/>
      <c r="G12" s="122"/>
      <c r="H12" s="123">
        <f ref="H12" si="0" t="shared">COUNTIF(H25:H107,"Yes")</f>
        <v>39</v>
      </c>
      <c r="I12" s="123">
        <f ref="I12:J12" si="1" t="shared">COUNTIF(I25:I107,"Yes")</f>
        <v>40</v>
      </c>
      <c r="J12" s="123">
        <f si="1" t="shared"/>
        <v>40</v>
      </c>
      <c r="K12" s="123">
        <f ref="K12:P12" si="2" t="shared">COUNTIF(K25:K107,"Yes")</f>
        <v>40</v>
      </c>
      <c r="L12" s="123">
        <f si="2" t="shared"/>
        <v>41</v>
      </c>
      <c r="M12" s="123">
        <f si="2" t="shared"/>
        <v>40</v>
      </c>
      <c r="N12" s="123">
        <f si="2" t="shared"/>
        <v>40</v>
      </c>
      <c r="O12" s="123">
        <f si="2" t="shared"/>
        <v>41</v>
      </c>
      <c r="P12" s="123">
        <f si="2" t="shared"/>
        <v>43</v>
      </c>
      <c r="Q12" s="123">
        <f ref="Q12:R12" si="3" t="shared">COUNTIF(Q25:Q107,"Yes")</f>
        <v>43</v>
      </c>
      <c r="R12" s="123">
        <f si="3" t="shared"/>
        <v>43</v>
      </c>
      <c r="S12" s="123">
        <f ref="S12:U12" si="4" t="shared">COUNTIF(S25:S107,"Yes")</f>
        <v>43</v>
      </c>
      <c r="T12" s="123">
        <f ref="T12" si="5" t="shared">COUNTIF(T25:T107,"Yes")</f>
        <v>43</v>
      </c>
      <c r="U12" s="123">
        <f si="4" t="shared"/>
        <v>44</v>
      </c>
      <c r="V12" s="123">
        <f ref="V12:W12" si="6" t="shared">COUNTIF(V25:V107,"Yes")</f>
        <v>45</v>
      </c>
      <c r="W12" s="123">
        <f si="6" t="shared"/>
        <v>44</v>
      </c>
      <c r="X12" s="123">
        <f ref="X12:AF12" si="7" t="shared">COUNTIF(X25:X107,"Yes")</f>
        <v>44</v>
      </c>
      <c r="Y12" s="123">
        <f si="7" t="shared"/>
        <v>45</v>
      </c>
      <c r="Z12" s="123">
        <f si="7" t="shared"/>
        <v>45</v>
      </c>
      <c r="AA12" s="123">
        <f si="7" t="shared"/>
        <v>44</v>
      </c>
      <c r="AB12" s="123">
        <f si="7" t="shared"/>
        <v>47</v>
      </c>
      <c r="AC12" s="123">
        <f si="7" t="shared"/>
        <v>46</v>
      </c>
      <c r="AD12" s="123">
        <f si="7" t="shared"/>
        <v>43</v>
      </c>
      <c r="AE12" s="123">
        <f si="7" t="shared"/>
        <v>46</v>
      </c>
      <c r="AF12" s="124">
        <f si="7" t="shared"/>
        <v>46</v>
      </c>
    </row>
    <row customFormat="1" ht="15.75" r="13" s="98" spans="3:32" x14ac:dyDescent="0.25">
      <c r="C13" s="154"/>
      <c r="D13" s="125" t="s">
        <v>488</v>
      </c>
      <c r="E13" s="126"/>
      <c r="F13" s="126"/>
      <c r="G13" s="126"/>
      <c r="H13" s="127">
        <f ref="H13" si="8" t="shared">COUNTIF(H108:H142,"Yes")</f>
        <v>13</v>
      </c>
      <c r="I13" s="127">
        <f ref="I13:AF13" si="9" t="shared">COUNTIF(I108:I142,"Yes")</f>
        <v>13</v>
      </c>
      <c r="J13" s="127">
        <f si="9" t="shared"/>
        <v>12</v>
      </c>
      <c r="K13" s="127">
        <f si="9" t="shared"/>
        <v>13</v>
      </c>
      <c r="L13" s="127">
        <f si="9" t="shared"/>
        <v>13</v>
      </c>
      <c r="M13" s="127">
        <f si="9" t="shared"/>
        <v>13</v>
      </c>
      <c r="N13" s="127">
        <f si="9" t="shared"/>
        <v>13</v>
      </c>
      <c r="O13" s="127">
        <f si="9" t="shared"/>
        <v>13</v>
      </c>
      <c r="P13" s="127">
        <f si="9" t="shared"/>
        <v>11</v>
      </c>
      <c r="Q13" s="127">
        <f si="9" t="shared"/>
        <v>10</v>
      </c>
      <c r="R13" s="127">
        <f si="9" t="shared"/>
        <v>11</v>
      </c>
      <c r="S13" s="127">
        <f si="9" t="shared"/>
        <v>13</v>
      </c>
      <c r="T13" s="127">
        <f si="9" t="shared"/>
        <v>14</v>
      </c>
      <c r="U13" s="127">
        <f si="9" t="shared"/>
        <v>13</v>
      </c>
      <c r="V13" s="127">
        <f si="9" t="shared"/>
        <v>13</v>
      </c>
      <c r="W13" s="127">
        <f si="9" t="shared"/>
        <v>12</v>
      </c>
      <c r="X13" s="127">
        <f si="9" t="shared"/>
        <v>12</v>
      </c>
      <c r="Y13" s="127">
        <f si="9" t="shared"/>
        <v>14</v>
      </c>
      <c r="Z13" s="127">
        <f si="9" t="shared"/>
        <v>14</v>
      </c>
      <c r="AA13" s="127">
        <f si="9" t="shared"/>
        <v>13</v>
      </c>
      <c r="AB13" s="127">
        <f si="9" t="shared"/>
        <v>12</v>
      </c>
      <c r="AC13" s="127">
        <f si="9" t="shared"/>
        <v>12</v>
      </c>
      <c r="AD13" s="127">
        <f si="9" t="shared"/>
        <v>7</v>
      </c>
      <c r="AE13" s="127">
        <f si="9" t="shared"/>
        <v>8</v>
      </c>
      <c r="AF13" s="128">
        <f si="9" t="shared"/>
        <v>8</v>
      </c>
    </row>
    <row customFormat="1" ht="15.75" r="14" s="98" spans="3:32" x14ac:dyDescent="0.25">
      <c r="C14" s="154"/>
      <c r="D14" s="125" t="s">
        <v>1347</v>
      </c>
      <c r="E14" s="126"/>
      <c r="F14" s="126"/>
      <c r="G14" s="126"/>
      <c r="H14" s="127">
        <f ref="H14" si="10" t="shared">COUNTIF(H143:H181,"Yes")</f>
        <v>9</v>
      </c>
      <c r="I14" s="127">
        <f ref="I14:AF14" si="11" t="shared">COUNTIF(I143:I181,"Yes")</f>
        <v>7</v>
      </c>
      <c r="J14" s="127">
        <f si="11" t="shared"/>
        <v>6</v>
      </c>
      <c r="K14" s="127">
        <f si="11" t="shared"/>
        <v>7</v>
      </c>
      <c r="L14" s="127">
        <f si="11" t="shared"/>
        <v>7</v>
      </c>
      <c r="M14" s="127">
        <f si="11" t="shared"/>
        <v>7</v>
      </c>
      <c r="N14" s="127">
        <f si="11" t="shared"/>
        <v>7</v>
      </c>
      <c r="O14" s="127">
        <f si="11" t="shared"/>
        <v>6</v>
      </c>
      <c r="P14" s="127">
        <f si="11" t="shared"/>
        <v>6</v>
      </c>
      <c r="Q14" s="127">
        <f si="11" t="shared"/>
        <v>5</v>
      </c>
      <c r="R14" s="127">
        <f si="11" t="shared"/>
        <v>5</v>
      </c>
      <c r="S14" s="127">
        <f si="11" t="shared"/>
        <v>5</v>
      </c>
      <c r="T14" s="127">
        <f si="11" t="shared"/>
        <v>5</v>
      </c>
      <c r="U14" s="127">
        <f si="11" t="shared"/>
        <v>6</v>
      </c>
      <c r="V14" s="127">
        <f si="11" t="shared"/>
        <v>7</v>
      </c>
      <c r="W14" s="127">
        <f si="11" t="shared"/>
        <v>6</v>
      </c>
      <c r="X14" s="127">
        <f si="11" t="shared"/>
        <v>6</v>
      </c>
      <c r="Y14" s="127">
        <f si="11" t="shared"/>
        <v>7</v>
      </c>
      <c r="Z14" s="127">
        <f si="11" t="shared"/>
        <v>6</v>
      </c>
      <c r="AA14" s="127">
        <f si="11" t="shared"/>
        <v>4</v>
      </c>
      <c r="AB14" s="127">
        <f si="11" t="shared"/>
        <v>3</v>
      </c>
      <c r="AC14" s="127">
        <f si="11" t="shared"/>
        <v>4</v>
      </c>
      <c r="AD14" s="127">
        <f si="11" t="shared"/>
        <v>4</v>
      </c>
      <c r="AE14" s="127">
        <f si="11" t="shared"/>
        <v>4</v>
      </c>
      <c r="AF14" s="128">
        <f si="11" t="shared"/>
        <v>4</v>
      </c>
    </row>
    <row customFormat="1" ht="15.75" r="15" s="98" spans="3:32" x14ac:dyDescent="0.25">
      <c r="C15" s="154"/>
      <c r="D15" s="125" t="s">
        <v>1200</v>
      </c>
      <c r="E15" s="126"/>
      <c r="F15" s="126"/>
      <c r="G15" s="126"/>
      <c r="H15" s="127">
        <f ref="H15:AF15" si="12" t="shared">COUNTIF(H182:H213,"Yes")</f>
        <v>16</v>
      </c>
      <c r="I15" s="127">
        <f si="12" t="shared"/>
        <v>17</v>
      </c>
      <c r="J15" s="127">
        <f si="12" t="shared"/>
        <v>18</v>
      </c>
      <c r="K15" s="127">
        <f si="12" t="shared"/>
        <v>16</v>
      </c>
      <c r="L15" s="127">
        <f si="12" t="shared"/>
        <v>15</v>
      </c>
      <c r="M15" s="127">
        <f si="12" t="shared"/>
        <v>16</v>
      </c>
      <c r="N15" s="127">
        <f si="12" t="shared"/>
        <v>15</v>
      </c>
      <c r="O15" s="127">
        <f si="12" t="shared"/>
        <v>17</v>
      </c>
      <c r="P15" s="127">
        <f si="12" t="shared"/>
        <v>17</v>
      </c>
      <c r="Q15" s="127">
        <f si="12" t="shared"/>
        <v>17</v>
      </c>
      <c r="R15" s="127">
        <f si="12" t="shared"/>
        <v>17</v>
      </c>
      <c r="S15" s="127">
        <f si="12" t="shared"/>
        <v>18</v>
      </c>
      <c r="T15" s="127">
        <f si="12" t="shared"/>
        <v>16</v>
      </c>
      <c r="U15" s="127">
        <f si="12" t="shared"/>
        <v>16</v>
      </c>
      <c r="V15" s="127">
        <f si="12" t="shared"/>
        <v>13</v>
      </c>
      <c r="W15" s="127">
        <f si="12" t="shared"/>
        <v>17</v>
      </c>
      <c r="X15" s="127">
        <f si="12" t="shared"/>
        <v>16</v>
      </c>
      <c r="Y15" s="127">
        <f si="12" t="shared"/>
        <v>17</v>
      </c>
      <c r="Z15" s="127">
        <f si="12" t="shared"/>
        <v>18</v>
      </c>
      <c r="AA15" s="127">
        <f si="12" t="shared"/>
        <v>17</v>
      </c>
      <c r="AB15" s="127">
        <f si="12" t="shared"/>
        <v>17</v>
      </c>
      <c r="AC15" s="127">
        <f si="12" t="shared"/>
        <v>16</v>
      </c>
      <c r="AD15" s="127">
        <f si="12" t="shared"/>
        <v>17</v>
      </c>
      <c r="AE15" s="127">
        <f si="12" t="shared"/>
        <v>16</v>
      </c>
      <c r="AF15" s="128">
        <f si="12" t="shared"/>
        <v>16</v>
      </c>
    </row>
    <row customFormat="1" ht="15.75" r="16" s="98" spans="3:32" x14ac:dyDescent="0.25">
      <c r="C16" s="154"/>
      <c r="D16" s="125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7"/>
      <c r="AF16" s="128"/>
    </row>
    <row customFormat="1" ht="15.75" r="17" s="98" spans="1:64" x14ac:dyDescent="0.25">
      <c r="C17" s="154"/>
      <c r="D17" s="125" t="s">
        <v>513</v>
      </c>
      <c r="E17" s="126"/>
      <c r="F17" s="126"/>
      <c r="G17" s="126"/>
      <c r="H17" s="127">
        <f ref="H17:N17" si="13" t="shared">COUNTIF(H24:H519,"Yes")</f>
        <v>77</v>
      </c>
      <c r="I17" s="127">
        <f si="13" t="shared"/>
        <v>77</v>
      </c>
      <c r="J17" s="127">
        <f si="13" t="shared"/>
        <v>76</v>
      </c>
      <c r="K17" s="127">
        <f si="13" t="shared"/>
        <v>76</v>
      </c>
      <c r="L17" s="127">
        <f si="13" t="shared"/>
        <v>76</v>
      </c>
      <c r="M17" s="127">
        <f si="13" t="shared"/>
        <v>76</v>
      </c>
      <c r="N17" s="127">
        <f si="13" t="shared"/>
        <v>75</v>
      </c>
      <c r="O17" s="127">
        <f>COUNTIF(O24:O526,"Yes")</f>
        <v>77</v>
      </c>
      <c r="P17" s="127">
        <f ref="P17:AF17" si="14" t="shared">COUNTIF(P24:P528,"Yes")</f>
        <v>77</v>
      </c>
      <c r="Q17" s="127">
        <f si="14" t="shared"/>
        <v>75</v>
      </c>
      <c r="R17" s="127">
        <f si="14" t="shared"/>
        <v>76</v>
      </c>
      <c r="S17" s="127">
        <f si="14" t="shared"/>
        <v>79</v>
      </c>
      <c r="T17" s="127">
        <f si="14" t="shared"/>
        <v>78</v>
      </c>
      <c r="U17" s="127">
        <f si="14" t="shared"/>
        <v>79</v>
      </c>
      <c r="V17" s="127">
        <f si="14" t="shared"/>
        <v>78</v>
      </c>
      <c r="W17" s="127">
        <f si="14" t="shared"/>
        <v>79</v>
      </c>
      <c r="X17" s="127">
        <f si="14" t="shared"/>
        <v>78</v>
      </c>
      <c r="Y17" s="127">
        <f si="14" t="shared"/>
        <v>83</v>
      </c>
      <c r="Z17" s="127">
        <f si="14" t="shared"/>
        <v>83</v>
      </c>
      <c r="AA17" s="127">
        <f si="14" t="shared"/>
        <v>78</v>
      </c>
      <c r="AB17" s="127">
        <f si="14" t="shared"/>
        <v>79</v>
      </c>
      <c r="AC17" s="127">
        <f si="14" t="shared"/>
        <v>78</v>
      </c>
      <c r="AD17" s="127">
        <f si="14" t="shared"/>
        <v>71</v>
      </c>
      <c r="AE17" s="127">
        <f si="14" t="shared"/>
        <v>74</v>
      </c>
      <c r="AF17" s="128">
        <f si="14" t="shared"/>
        <v>74</v>
      </c>
    </row>
    <row customFormat="1" ht="15.75" r="18" s="118" spans="1:64" x14ac:dyDescent="0.25">
      <c r="C18" s="154"/>
      <c r="D18" s="125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7"/>
      <c r="AE18" s="127"/>
      <c r="AF18" s="128"/>
    </row>
    <row customFormat="1" ht="15.75" r="19" s="98" spans="1:64" x14ac:dyDescent="0.25">
      <c r="C19" s="154"/>
      <c r="D19" s="125" t="s">
        <v>1452</v>
      </c>
      <c r="E19" s="126"/>
      <c r="F19" s="126"/>
      <c r="G19" s="126"/>
      <c r="H19" s="127">
        <f ref="H19:R19" si="15" t="shared">COUNTIFS(I:I,"No",H:H,"Yes")</f>
        <v>3</v>
      </c>
      <c r="I19" s="127">
        <f si="15" t="shared"/>
        <v>2</v>
      </c>
      <c r="J19" s="127">
        <f si="15" t="shared"/>
        <v>3</v>
      </c>
      <c r="K19" s="127">
        <f si="15" t="shared"/>
        <v>1</v>
      </c>
      <c r="L19" s="127">
        <f si="15" t="shared"/>
        <v>1</v>
      </c>
      <c r="M19" s="127">
        <f si="15" t="shared"/>
        <v>1</v>
      </c>
      <c r="N19" s="127">
        <f si="15" t="shared"/>
        <v>1</v>
      </c>
      <c r="O19" s="127">
        <f si="15" t="shared"/>
        <v>2</v>
      </c>
      <c r="P19" s="127">
        <f si="15" t="shared"/>
        <v>2</v>
      </c>
      <c r="Q19" s="127">
        <f si="15" t="shared"/>
        <v>0</v>
      </c>
      <c r="R19" s="127">
        <f si="15" t="shared"/>
        <v>1</v>
      </c>
      <c r="S19" s="127">
        <f>COUNTIFS(U:U,"No",S:S,"Yes")</f>
        <v>3</v>
      </c>
      <c r="T19" s="127">
        <f ref="T19:Z19" si="16" t="shared">COUNTIFS(U:U,"No",T:T,"Yes")</f>
        <v>1</v>
      </c>
      <c r="U19" s="127">
        <f si="16" t="shared"/>
        <v>5</v>
      </c>
      <c r="V19" s="127">
        <f si="16" t="shared"/>
        <v>5</v>
      </c>
      <c r="W19" s="127">
        <f si="16" t="shared"/>
        <v>4</v>
      </c>
      <c r="X19" s="127">
        <f si="16" t="shared"/>
        <v>2</v>
      </c>
      <c r="Y19" s="127">
        <f si="16" t="shared"/>
        <v>2</v>
      </c>
      <c r="Z19" s="127">
        <f si="16" t="shared"/>
        <v>7</v>
      </c>
      <c r="AA19" s="127">
        <v>5</v>
      </c>
      <c r="AB19" s="127">
        <v>1</v>
      </c>
      <c r="AC19" s="127">
        <v>1</v>
      </c>
      <c r="AD19" s="127">
        <v>1</v>
      </c>
      <c r="AE19" s="127"/>
      <c r="AF19" s="128"/>
    </row>
    <row customFormat="1" ht="16.5" r="20" s="98" spans="1:64" thickBot="1" x14ac:dyDescent="0.3">
      <c r="C20" s="154"/>
      <c r="D20" s="129" t="s">
        <v>1453</v>
      </c>
      <c r="E20" s="130"/>
      <c r="F20" s="130"/>
      <c r="G20" s="130"/>
      <c r="H20" s="131">
        <f ref="H20:R20" si="17" t="shared">COUNTIFS(I:I,"Yes",H:H,"No")</f>
        <v>3</v>
      </c>
      <c r="I20" s="131">
        <f si="17" t="shared"/>
        <v>1</v>
      </c>
      <c r="J20" s="131">
        <f si="17" t="shared"/>
        <v>3</v>
      </c>
      <c r="K20" s="131">
        <f si="17" t="shared"/>
        <v>1</v>
      </c>
      <c r="L20" s="131">
        <f si="17" t="shared"/>
        <v>1</v>
      </c>
      <c r="M20" s="131">
        <f si="17" t="shared"/>
        <v>0</v>
      </c>
      <c r="N20" s="131">
        <f si="17" t="shared"/>
        <v>3</v>
      </c>
      <c r="O20" s="131">
        <f si="17" t="shared"/>
        <v>2</v>
      </c>
      <c r="P20" s="131">
        <f si="17" t="shared"/>
        <v>0</v>
      </c>
      <c r="Q20" s="131">
        <f si="17" t="shared"/>
        <v>1</v>
      </c>
      <c r="R20" s="131">
        <f si="17" t="shared"/>
        <v>4</v>
      </c>
      <c r="S20" s="131">
        <f>COUNTIFS(U:U,"Yes",S:S,"No")</f>
        <v>3</v>
      </c>
      <c r="T20" s="131">
        <f ref="T20:Z20" si="18" t="shared">COUNTIFS(U:U,"Yes",T:T,"No")</f>
        <v>2</v>
      </c>
      <c r="U20" s="131">
        <f si="18" t="shared"/>
        <v>4</v>
      </c>
      <c r="V20" s="131">
        <f si="18" t="shared"/>
        <v>6</v>
      </c>
      <c r="W20" s="131">
        <f si="18" t="shared"/>
        <v>3</v>
      </c>
      <c r="X20" s="131">
        <f si="18" t="shared"/>
        <v>7</v>
      </c>
      <c r="Y20" s="131">
        <f si="18" t="shared"/>
        <v>2</v>
      </c>
      <c r="Z20" s="131">
        <f si="18" t="shared"/>
        <v>2</v>
      </c>
      <c r="AA20" s="131">
        <v>4</v>
      </c>
      <c r="AB20" s="131">
        <v>4</v>
      </c>
      <c r="AC20" s="131">
        <v>4</v>
      </c>
      <c r="AD20" s="131">
        <v>4</v>
      </c>
      <c r="AE20" s="131">
        <v>3</v>
      </c>
      <c r="AF20" s="132"/>
    </row>
    <row customFormat="1" r="21" s="98" spans="1:64" x14ac:dyDescent="0.25">
      <c r="C21" s="154"/>
      <c r="D21" s="154"/>
      <c r="H21" s="205"/>
      <c r="I21" s="204"/>
      <c r="J21" s="203"/>
      <c r="K21" s="200"/>
      <c r="L21" s="197"/>
      <c r="M21" s="173"/>
      <c r="N21" s="158"/>
      <c r="O21" s="157"/>
      <c r="P21" s="154"/>
      <c r="Q21" s="149"/>
      <c r="R21" s="148"/>
      <c r="S21" s="146"/>
      <c r="T21" s="149"/>
      <c r="U21" s="145"/>
      <c r="V21" s="144"/>
      <c r="W21" s="143"/>
      <c r="X21" s="139"/>
      <c r="Y21" s="137"/>
      <c r="Z21" s="136"/>
      <c r="AA21" s="133"/>
      <c r="AB21" s="133"/>
      <c r="AC21" s="120"/>
      <c r="AD21" s="102"/>
      <c r="AE21" s="102"/>
      <c r="AF21" s="102"/>
    </row>
    <row customFormat="1" r="22" s="98" spans="1:64" x14ac:dyDescent="0.25">
      <c r="C22" s="154"/>
      <c r="D22" s="154"/>
      <c r="H22" s="205"/>
      <c r="I22" s="204"/>
      <c r="J22" s="203"/>
      <c r="K22" s="200"/>
      <c r="L22" s="197"/>
      <c r="M22" s="173"/>
      <c r="N22" s="158"/>
      <c r="O22" s="157"/>
      <c r="P22" s="154"/>
      <c r="Q22" s="149"/>
      <c r="R22" s="148"/>
      <c r="S22" s="146"/>
      <c r="T22" s="149"/>
      <c r="U22" s="145"/>
      <c r="V22" s="144"/>
      <c r="W22" s="143"/>
      <c r="X22" s="139"/>
      <c r="Y22" s="137"/>
      <c r="Z22" s="136"/>
      <c r="AA22" s="133"/>
      <c r="AB22" s="133"/>
      <c r="AC22" s="120"/>
      <c r="AD22" s="118"/>
      <c r="AE22" s="102"/>
      <c r="AF22" s="102"/>
    </row>
    <row customFormat="1" r="23" s="97" spans="1:64" x14ac:dyDescent="0.25">
      <c r="C23" s="154"/>
      <c r="D23" s="154"/>
      <c r="H23" s="205"/>
      <c r="I23" s="204"/>
      <c r="J23" s="203"/>
      <c r="K23" s="200"/>
      <c r="L23" s="197"/>
      <c r="M23" s="173"/>
      <c r="N23" s="158"/>
      <c r="O23" s="157"/>
      <c r="P23" s="154"/>
      <c r="Q23" s="149"/>
      <c r="R23" s="148"/>
      <c r="S23" s="146"/>
      <c r="T23" s="149"/>
      <c r="U23" s="145"/>
      <c r="V23" s="144"/>
      <c r="W23" s="143"/>
      <c r="X23" s="139"/>
      <c r="Y23" s="137"/>
      <c r="Z23" s="136"/>
      <c r="AA23" s="133"/>
      <c r="AB23" s="133"/>
      <c r="AC23" s="120"/>
      <c r="AD23" s="118"/>
      <c r="AE23" s="102"/>
      <c r="AF23" s="102"/>
    </row>
    <row ht="18.75" r="24" spans="1:64" x14ac:dyDescent="0.25">
      <c r="A24" t="s">
        <v>1485</v>
      </c>
      <c r="B24" s="99" t="s">
        <v>1265</v>
      </c>
      <c r="C24" s="99" t="s">
        <v>484</v>
      </c>
      <c r="D24" s="99" t="s">
        <v>495</v>
      </c>
      <c r="E24" s="99" t="s">
        <v>1266</v>
      </c>
      <c r="F24" s="99" t="s">
        <v>1267</v>
      </c>
      <c r="G24" s="99" t="s">
        <v>1268</v>
      </c>
      <c r="H24" s="116" t="s">
        <v>1581</v>
      </c>
      <c r="I24" s="10244" t="s">
        <v>1577</v>
      </c>
      <c r="J24" s="10243" t="s">
        <v>1575</v>
      </c>
      <c r="K24" s="10242" t="s">
        <v>1573</v>
      </c>
      <c r="L24" s="10241" t="s">
        <v>1571</v>
      </c>
      <c r="M24" s="10240" t="s">
        <v>1570</v>
      </c>
      <c r="N24" s="10239" t="s">
        <v>1569</v>
      </c>
      <c r="O24" s="10238" t="s">
        <v>1566</v>
      </c>
      <c r="P24" s="10237" t="s">
        <v>1565</v>
      </c>
      <c r="Q24" s="10236" t="s">
        <v>1564</v>
      </c>
      <c r="R24" s="10235" t="s">
        <v>1563</v>
      </c>
      <c r="S24" s="10234" t="s">
        <v>1562</v>
      </c>
      <c r="T24" s="10233" t="s">
        <v>1559</v>
      </c>
      <c r="U24" s="10232" t="n">
        <v>43290.0</v>
      </c>
      <c r="V24" s="10231" t="n">
        <v>43283.0</v>
      </c>
      <c r="W24" s="10230" t="n">
        <v>43276.0</v>
      </c>
      <c r="X24" s="10229" t="n">
        <v>43269.0</v>
      </c>
      <c r="Y24" s="10228" t="n">
        <v>43262.0</v>
      </c>
      <c r="Z24" s="10227" t="n">
        <v>43255.0</v>
      </c>
      <c r="AA24" s="10226" t="n">
        <v>43248.0</v>
      </c>
      <c r="AB24" s="10225" t="n">
        <v>43241.0</v>
      </c>
      <c r="AC24" s="10224" t="n">
        <v>43234.0</v>
      </c>
      <c r="AD24" s="10223" t="n">
        <v>43229.0</v>
      </c>
      <c r="AE24" s="10222" t="n">
        <v>43222.0</v>
      </c>
      <c r="AF24" s="10221" t="n">
        <v>43213.0</v>
      </c>
      <c r="AG24" s="10220" t="n">
        <v>43206.0</v>
      </c>
      <c r="AH24" s="10219" t="n">
        <v>43199.0</v>
      </c>
      <c r="AI24" s="10218" t="n">
        <v>43192.0</v>
      </c>
      <c r="AJ24" s="10217" t="n">
        <v>43185.0</v>
      </c>
      <c r="AK24" s="10216" t="n">
        <v>43178.0</v>
      </c>
      <c r="AL24" s="10215" t="n">
        <v>43171.0</v>
      </c>
      <c r="AM24" s="10214" t="n">
        <v>43164.0</v>
      </c>
      <c r="AN24" s="10213" t="n">
        <v>43157.0</v>
      </c>
      <c r="AO24" s="10212" t="n">
        <v>43150.0</v>
      </c>
      <c r="AP24" s="10211" t="n">
        <v>43143.0</v>
      </c>
      <c r="AQ24" s="10210" t="n">
        <v>43136.0</v>
      </c>
      <c r="AR24" s="10209" t="n">
        <v>43129.0</v>
      </c>
      <c r="AS24" s="10208" t="n">
        <v>43122.0</v>
      </c>
      <c r="AT24" s="10207"/>
      <c r="AU24" s="10206"/>
      <c r="AV24" s="10205"/>
      <c r="AW24" s="10204"/>
      <c r="AX24" s="10203"/>
      <c r="AY24" s="10202"/>
      <c r="AZ24" s="10201"/>
      <c r="BA24" s="10200"/>
      <c r="BB24" s="10199"/>
      <c r="BC24" s="10198"/>
      <c r="BD24" s="10197"/>
      <c r="BE24" s="10196"/>
      <c r="BF24" s="10195"/>
      <c r="BG24" s="10194"/>
      <c r="BH24" s="10193"/>
      <c r="BI24" s="10192"/>
      <c r="BJ24" s="10191"/>
      <c r="BK24" s="10190"/>
      <c r="BL24" s="10189"/>
      <c r="BM24" s="10188"/>
    </row>
    <row customHeight="1" ht="15" r="25" spans="1:64" x14ac:dyDescent="0.25">
      <c r="A25" s="9345" t="s">
        <v>486</v>
      </c>
      <c r="B25" s="3085" t="s">
        <v>1269</v>
      </c>
      <c r="C25" s="105" t="s">
        <v>3</v>
      </c>
      <c r="D25" s="210" t="s">
        <v>422</v>
      </c>
      <c r="E25" s="213" t="s">
        <v>423</v>
      </c>
      <c r="F25" s="213" t="s">
        <v>2</v>
      </c>
      <c r="G25" s="235" t="s">
        <v>1019</v>
      </c>
      <c r="H25" s="115" t="str">
        <f>IF(ISNA(VLOOKUP($D25,'Oct 08'!$F:$F,1,0)),"No","Yes")</f>
      </c>
      <c r="I25" s="10287">
        <f>IF(ISNA(VLOOKUP($D25,'Oct 03'!$F:$F,1,0)),"No","Yes")</f>
      </c>
      <c r="J25" s="10286">
        <f>IF(ISNA(VLOOKUP($D25,'Sep 24'!$F:$F,1,0)),"No","Yes")</f>
      </c>
      <c r="K25" s="10285">
        <f>IF(ISNA(VLOOKUP($D25,'Sep 17'!$F:$F,1,0)),"No","Yes")</f>
      </c>
      <c r="L25" s="10284">
        <f>IF(ISNA(VLOOKUP($D25,'Sep 10'!$F:$F,1,0)),"No","Yes")</f>
      </c>
      <c r="M25" s="10283">
        <f>IF(ISNA(VLOOKUP($D25,'Sep 05'!$F:$F,1,0)),"No","Yes")</f>
      </c>
      <c r="N25" s="10282">
        <f>IF(ISNA(VLOOKUP($D25,'Aug 27'!$F:$F,1,0)),"No","Yes")</f>
      </c>
      <c r="O25" s="10281">
        <f>IF(ISNA(VLOOKUP($D25,'Aug 20'!$F:$F,1,0)),"No","Yes")</f>
      </c>
      <c r="P25" s="10280">
        <f>IF(ISNA(VLOOKUP($D25,'Aug 13'!$F:$F,1,0)),"No","Yes")</f>
      </c>
      <c r="Q25" s="10279">
        <f>IF(ISNA(VLOOKUP($D25,'Aug 07'!$F:$F,1,0)),"No","Yes")</f>
      </c>
      <c r="R25" s="10278">
        <f>IF(ISNA(VLOOKUP($D25,'Jul 30'!$F:$F,1,0)),"No","Yes")</f>
      </c>
      <c r="S25" s="10277">
        <f>IF(ISNA(VLOOKUP($D25,'Jul 23'!$F:$F,1,0)),"No","Yes")</f>
      </c>
      <c r="T25" s="10276">
        <f>IF(ISNA(VLOOKUP($D25,'Jul 16'!$F:$F,1,0)),"No","Yes")</f>
      </c>
      <c r="U25" s="10275">
        <f>IF(ISNA(VLOOKUP($D25,'Jul 9'!$F:$F,1,0)),"No","Yes")</f>
      </c>
      <c r="V25" s="10274">
        <f>IF(ISNA(VLOOKUP($D25,'Jul 2'!$F:$F,1,0)),"No","Yes")</f>
      </c>
      <c r="W25" s="10273">
        <f>IF(ISNA(VLOOKUP($D25,'Jun 25'!$F:$F,1,0)),"No","Yes")</f>
      </c>
      <c r="X25" s="10272">
        <f>IF(ISNA(VLOOKUP($D25,'Jun 18'!$F:$F,1,0)),"No","Yes")</f>
      </c>
      <c r="Y25" s="10271">
        <f>IF(ISNA(VLOOKUP($D25,'Jun 11'!$F:$F,1,0)),"No","Yes")</f>
      </c>
      <c r="Z25" s="10270">
        <f>IF(ISNA(VLOOKUP($D25,'Jun 4'!$F:$F,1,0)),"No","Yes")</f>
      </c>
      <c r="AA25" s="10269">
        <f>IF(ISNA(VLOOKUP($D25,'May 28'!$F:$F,1,0)),"No","Yes")</f>
      </c>
      <c r="AB25" s="10268">
        <f>IF(ISNA(VLOOKUP($D25,'May 21'!$F:$F,1,0)),"No","Yes")</f>
      </c>
      <c r="AC25" s="10267">
        <f>IF(ISNA(VLOOKUP($D25,'May 14'!$F:$F,1,0)),"No","Yes")</f>
      </c>
      <c r="AD25" s="10266">
        <f>IF(ISNA(VLOOKUP($D25,'May 9'!$F:$F,1,0)),"No","Yes")</f>
      </c>
      <c r="AE25" s="10265">
        <f>IF(ISNA(VLOOKUP($D25,'May 2'!$F:$F,1,0)),"No","Yes")</f>
      </c>
      <c r="AF25" s="10264">
        <f>IF(ISNA(VLOOKUP($D25,'Apr 23'!$F:$F,1,0)),"No","Yes")</f>
      </c>
      <c r="AG25" s="10263">
        <f>IF(ISNA(VLOOKUP($D25,'Apr 16'!$F:$F,1,0)),"No","Yes")</f>
      </c>
      <c r="AH25" s="10262">
        <f>IF(ISNA(VLOOKUP($D25,'Apr 9'!$F:$F,1,0)),"No","Yes")</f>
      </c>
      <c r="AI25" s="10261">
        <f>IF(ISNA(VLOOKUP($D25,'Apr 2'!$F:$F,1,0)),"No","Yes")</f>
      </c>
      <c r="AJ25" s="10260">
        <f>IF(ISNA(VLOOKUP($D25,'Mar 26'!$F:$F,1,0)),"No","Yes")</f>
      </c>
      <c r="AK25" s="10259">
        <f>IF(ISNA(VLOOKUP($D25,'Mar 19'!$F:$F,1,0)),"No","Yes")</f>
      </c>
      <c r="AL25" s="10258">
        <f>IF(ISNA(VLOOKUP($D25,'Mar 12'!$F:$F,1,0)),"No","Yes")</f>
      </c>
      <c r="AM25" s="10257">
        <f>IF(ISNA(VLOOKUP($D25,'Mar 5'!$F:$F,1,0)),"No","Yes")</f>
      </c>
      <c r="AN25" s="10256">
        <f>IF(ISNA(VLOOKUP($D25,'Feb 26'!$F:$F,1,0)),"No","Yes")</f>
      </c>
      <c r="AO25" s="10255">
        <f>IF(ISNA(VLOOKUP($D25,'Feb 26'!$F:$F,1,0)),"No","Yes")</f>
      </c>
      <c r="AP25" s="10254">
        <f>IF(ISNA(VLOOKUP($D25,'Feb 12'!$F:$F,1,0)),"No","Yes")</f>
      </c>
      <c r="AQ25" s="10253">
        <f>IF(ISNA(VLOOKUP($D25,'Feb 5'!$F:$F,1,0)),"No","Yes")</f>
      </c>
      <c r="AR25" s="10252">
        <f>IF(ISNA(VLOOKUP($D25,'Jan 29'!$F:$F,1,0)),"No","Yes")</f>
      </c>
      <c r="AS25" s="10251">
        <f>IF(ISNA(VLOOKUP(D25,'Jan 22'!F:F,1,0)),"No","Yes")</f>
      </c>
      <c r="AT25" s="10250"/>
      <c r="AU25" s="10249"/>
      <c r="AV25" s="10248"/>
      <c r="AW25" s="10247"/>
      <c r="AX25" s="10246"/>
      <c r="AY25" s="10245"/>
    </row>
    <row r="26" spans="1:64" x14ac:dyDescent="0.25">
      <c r="A26" s="9345"/>
      <c r="B26" s="3085" t="s">
        <v>1270</v>
      </c>
      <c r="C26" s="105" t="s">
        <v>287</v>
      </c>
      <c r="D26" s="211" t="s">
        <v>886</v>
      </c>
      <c r="E26" s="213" t="s">
        <v>861</v>
      </c>
      <c r="F26" s="213" t="s">
        <v>516</v>
      </c>
      <c r="G26" s="235" t="s">
        <v>1019</v>
      </c>
      <c r="H26" s="115" t="str">
        <f>IF(ISNA(VLOOKUP($D26,'Oct 08'!$F:$F,1,0)),"No","Yes")</f>
      </c>
      <c r="I26" s="10330">
        <f>IF(ISNA(VLOOKUP($D26,'Oct 03'!$F:$F,1,0)),"No","Yes")</f>
      </c>
      <c r="J26" s="10329">
        <f>IF(ISNA(VLOOKUP($D26,'Sep 24'!$F:$F,1,0)),"No","Yes")</f>
      </c>
      <c r="K26" s="10328">
        <f>IF(ISNA(VLOOKUP($D26,'Sep 17'!$F:$F,1,0)),"No","Yes")</f>
      </c>
      <c r="L26" s="10327">
        <f>IF(ISNA(VLOOKUP($D26,'Sep 10'!$F:$F,1,0)),"No","Yes")</f>
      </c>
      <c r="M26" s="10326">
        <f>IF(ISNA(VLOOKUP($D26,'Sep 05'!$F:$F,1,0)),"No","Yes")</f>
      </c>
      <c r="N26" s="10325">
        <f>IF(ISNA(VLOOKUP($D26,'Aug 27'!$F:$F,1,0)),"No","Yes")</f>
      </c>
      <c r="O26" s="10324">
        <f>IF(ISNA(VLOOKUP($D26,'Aug 20'!$F:$F,1,0)),"No","Yes")</f>
      </c>
      <c r="P26" s="10323">
        <f>IF(ISNA(VLOOKUP($D26,'Aug 13'!$F:$F,1,0)),"No","Yes")</f>
      </c>
      <c r="Q26" s="10322">
        <f>IF(ISNA(VLOOKUP($D26,'Aug 07'!$F:$F,1,0)),"No","Yes")</f>
      </c>
      <c r="R26" s="10321">
        <f>IF(ISNA(VLOOKUP($D26,'Jul 30'!$F:$F,1,0)),"No","Yes")</f>
      </c>
      <c r="S26" s="10320">
        <f>IF(ISNA(VLOOKUP($D26,'Jul 23'!$F:$F,1,0)),"No","Yes")</f>
      </c>
      <c r="T26" s="10319">
        <f>IF(ISNA(VLOOKUP($D26,'Jul 16'!$F:$F,1,0)),"No","Yes")</f>
      </c>
      <c r="U26" s="10318">
        <f>IF(ISNA(VLOOKUP($D26,'Jul 9'!$F:$F,1,0)),"No","Yes")</f>
      </c>
      <c r="V26" s="10317">
        <f>IF(ISNA(VLOOKUP($D26,'Jul 2'!$F:$F,1,0)),"No","Yes")</f>
      </c>
      <c r="W26" s="10316">
        <f>IF(ISNA(VLOOKUP($D26,'Jun 25'!$F:$F,1,0)),"No","Yes")</f>
      </c>
      <c r="X26" s="10315">
        <f>IF(ISNA(VLOOKUP($D26,'Jun 18'!$F:$F,1,0)),"No","Yes")</f>
      </c>
      <c r="Y26" s="10314">
        <f>IF(ISNA(VLOOKUP($D26,'Jun 11'!$F:$F,1,0)),"No","Yes")</f>
      </c>
      <c r="Z26" s="10313">
        <f>IF(ISNA(VLOOKUP($D26,'Jun 4'!$F:$F,1,0)),"No","Yes")</f>
      </c>
      <c r="AA26" s="10312">
        <f>IF(ISNA(VLOOKUP($D26,'May 28'!$F:$F,1,0)),"No","Yes")</f>
      </c>
      <c r="AB26" s="10311">
        <f>IF(ISNA(VLOOKUP($D26,'May 21'!$F:$F,1,0)),"No","Yes")</f>
      </c>
      <c r="AC26" s="10310">
        <f>IF(ISNA(VLOOKUP($D26,'May 14'!$F:$F,1,0)),"No","Yes")</f>
      </c>
      <c r="AD26" s="10309">
        <f>IF(ISNA(VLOOKUP($D26,'May 9'!$F:$F,1,0)),"No","Yes")</f>
      </c>
      <c r="AE26" s="10308">
        <f>IF(ISNA(VLOOKUP($D26,'May 2'!$F:$F,1,0)),"No","Yes")</f>
      </c>
      <c r="AF26" s="10307">
        <f>IF(ISNA(VLOOKUP($D26,'Apr 23'!$F:$F,1,0)),"No","Yes")</f>
      </c>
      <c r="AG26" s="10306">
        <f>IF(ISNA(VLOOKUP($D26,'Apr 16'!$F:$F,1,0)),"No","Yes")</f>
      </c>
      <c r="AH26" s="10305">
        <f>IF(ISNA(VLOOKUP($D26,'Apr 9'!$F:$F,1,0)),"No","Yes")</f>
      </c>
      <c r="AI26" s="10304">
        <f>IF(ISNA(VLOOKUP($D26,'Apr 2'!$F:$F,1,0)),"No","Yes")</f>
      </c>
      <c r="AJ26" s="10303">
        <f>IF(ISNA(VLOOKUP($D26,'Mar 26'!$F:$F,1,0)),"No","Yes")</f>
      </c>
      <c r="AK26" s="10302">
        <f>IF(ISNA(VLOOKUP($D26,'Mar 19'!$F:$F,1,0)),"No","Yes")</f>
      </c>
      <c r="AL26" s="10301">
        <f>IF(ISNA(VLOOKUP($D26,'Mar 12'!$F:$F,1,0)),"No","Yes")</f>
      </c>
      <c r="AM26" s="10300">
        <f>IF(ISNA(VLOOKUP($D26,'Mar 5'!$F:$F,1,0)),"No","Yes")</f>
      </c>
      <c r="AN26" s="10299">
        <f>IF(ISNA(VLOOKUP($D26,'Feb 26'!$F:$F,1,0)),"No","Yes")</f>
      </c>
      <c r="AO26" s="10298">
        <f>IF(ISNA(VLOOKUP($D26,'Feb 26'!$F:$F,1,0)),"No","Yes")</f>
      </c>
      <c r="AP26" s="10297">
        <f>IF(ISNA(VLOOKUP($D26,'Feb 12'!$F:$F,1,0)),"No","Yes")</f>
      </c>
      <c r="AQ26" s="10296">
        <f>IF(ISNA(VLOOKUP($D26,'Feb 5'!$F:$F,1,0)),"No","Yes")</f>
      </c>
      <c r="AR26" s="10295">
        <f>IF(ISNA(VLOOKUP($D26,'Jan 29'!$F:$F,1,0)),"No","Yes")</f>
      </c>
      <c r="AS26" s="10294">
        <f>IF(ISNA(VLOOKUP(D26,'Jan 22'!F:F,1,0)),"No","Yes")</f>
      </c>
      <c r="AT26" s="10293"/>
      <c r="AU26" s="10292"/>
      <c r="AV26" s="10291"/>
      <c r="AW26" s="10290"/>
      <c r="AX26" s="10289"/>
      <c r="AY26" s="10288"/>
    </row>
    <row r="27" spans="1:64" x14ac:dyDescent="0.25">
      <c r="A27" s="9345"/>
      <c r="B27" s="3085" t="s">
        <v>1271</v>
      </c>
      <c r="C27" s="105" t="s">
        <v>3</v>
      </c>
      <c r="D27" s="105" t="s">
        <v>139</v>
      </c>
      <c r="E27" s="213" t="s">
        <v>140</v>
      </c>
      <c r="F27" s="213" t="s">
        <v>53</v>
      </c>
      <c r="G27" s="235" t="s">
        <v>1019</v>
      </c>
      <c r="H27" s="115" t="str">
        <f>IF(ISNA(VLOOKUP($D27,'Oct 08'!$F:$F,1,0)),"No","Yes")</f>
      </c>
      <c r="I27" s="10373">
        <f>IF(ISNA(VLOOKUP($D27,'Oct 03'!$F:$F,1,0)),"No","Yes")</f>
      </c>
      <c r="J27" s="10372">
        <f>IF(ISNA(VLOOKUP($D27,'Sep 24'!$F:$F,1,0)),"No","Yes")</f>
      </c>
      <c r="K27" s="10371">
        <f>IF(ISNA(VLOOKUP($D27,'Sep 17'!$F:$F,1,0)),"No","Yes")</f>
      </c>
      <c r="L27" s="10370">
        <f>IF(ISNA(VLOOKUP($D27,'Sep 10'!$F:$F,1,0)),"No","Yes")</f>
      </c>
      <c r="M27" s="10369">
        <f>IF(ISNA(VLOOKUP($D27,'Sep 05'!$F:$F,1,0)),"No","Yes")</f>
      </c>
      <c r="N27" s="10368">
        <f>IF(ISNA(VLOOKUP($D27,'Aug 27'!$F:$F,1,0)),"No","Yes")</f>
      </c>
      <c r="O27" s="10367">
        <f>IF(ISNA(VLOOKUP($D27,'Aug 20'!$F:$F,1,0)),"No","Yes")</f>
      </c>
      <c r="P27" s="10366">
        <f>IF(ISNA(VLOOKUP($D27,'Aug 13'!$F:$F,1,0)),"No","Yes")</f>
      </c>
      <c r="Q27" s="10365">
        <f>IF(ISNA(VLOOKUP($D27,'Aug 07'!$F:$F,1,0)),"No","Yes")</f>
      </c>
      <c r="R27" s="10364">
        <f>IF(ISNA(VLOOKUP($D27,'Jul 30'!$F:$F,1,0)),"No","Yes")</f>
      </c>
      <c r="S27" s="10363">
        <f>IF(ISNA(VLOOKUP($D27,'Jul 23'!$F:$F,1,0)),"No","Yes")</f>
      </c>
      <c r="T27" s="10362">
        <f>IF(ISNA(VLOOKUP($D27,'Jul 16'!$F:$F,1,0)),"No","Yes")</f>
      </c>
      <c r="U27" s="10361">
        <f>IF(ISNA(VLOOKUP($D27,'Jul 9'!$F:$F,1,0)),"No","Yes")</f>
      </c>
      <c r="V27" s="10360">
        <f>IF(ISNA(VLOOKUP($D27,'Jul 2'!$F:$F,1,0)),"No","Yes")</f>
      </c>
      <c r="W27" s="10359">
        <f>IF(ISNA(VLOOKUP($D27,'Jun 25'!$F:$F,1,0)),"No","Yes")</f>
      </c>
      <c r="X27" s="10358">
        <f>IF(ISNA(VLOOKUP($D27,'Jun 18'!$F:$F,1,0)),"No","Yes")</f>
      </c>
      <c r="Y27" s="10357">
        <f>IF(ISNA(VLOOKUP($D27,'Jun 11'!$F:$F,1,0)),"No","Yes")</f>
      </c>
      <c r="Z27" s="10356">
        <f>IF(ISNA(VLOOKUP($D27,'Jun 4'!$F:$F,1,0)),"No","Yes")</f>
      </c>
      <c r="AA27" s="10355">
        <f>IF(ISNA(VLOOKUP($D27,'May 28'!$F:$F,1,0)),"No","Yes")</f>
      </c>
      <c r="AB27" s="10354">
        <f>IF(ISNA(VLOOKUP($D27,'May 21'!$F:$F,1,0)),"No","Yes")</f>
      </c>
      <c r="AC27" s="10353">
        <f>IF(ISNA(VLOOKUP($D27,'May 14'!$F:$F,1,0)),"No","Yes")</f>
      </c>
      <c r="AD27" s="10352">
        <f>IF(ISNA(VLOOKUP($D27,'May 9'!$F:$F,1,0)),"No","Yes")</f>
      </c>
      <c r="AE27" s="10351">
        <f>IF(ISNA(VLOOKUP($D27,'May 2'!$F:$F,1,0)),"No","Yes")</f>
      </c>
      <c r="AF27" s="10350">
        <f>IF(ISNA(VLOOKUP($D27,'Apr 23'!$F:$F,1,0)),"No","Yes")</f>
      </c>
      <c r="AG27" s="10349">
        <f>IF(ISNA(VLOOKUP($D27,'Apr 16'!$F:$F,1,0)),"No","Yes")</f>
      </c>
      <c r="AH27" s="10348">
        <f>IF(ISNA(VLOOKUP($D27,'Apr 9'!$F:$F,1,0)),"No","Yes")</f>
      </c>
      <c r="AI27" s="10347">
        <f>IF(ISNA(VLOOKUP($D27,'Apr 2'!$F:$F,1,0)),"No","Yes")</f>
      </c>
      <c r="AJ27" s="10346">
        <f>IF(ISNA(VLOOKUP($D27,'Mar 26'!$F:$F,1,0)),"No","Yes")</f>
      </c>
      <c r="AK27" s="10345">
        <f>IF(ISNA(VLOOKUP($D27,'Mar 19'!$F:$F,1,0)),"No","Yes")</f>
      </c>
      <c r="AL27" s="10344">
        <f>IF(ISNA(VLOOKUP($D27,'Mar 12'!$F:$F,1,0)),"No","Yes")</f>
      </c>
      <c r="AM27" s="10343">
        <f>IF(ISNA(VLOOKUP($D27,'Mar 5'!$F:$F,1,0)),"No","Yes")</f>
      </c>
      <c r="AN27" s="10342">
        <f>IF(ISNA(VLOOKUP($D27,'Feb 26'!$F:$F,1,0)),"No","Yes")</f>
      </c>
      <c r="AO27" s="10341">
        <f>IF(ISNA(VLOOKUP($D27,'Feb 26'!$F:$F,1,0)),"No","Yes")</f>
      </c>
      <c r="AP27" s="10340">
        <f>IF(ISNA(VLOOKUP($D27,'Feb 12'!$F:$F,1,0)),"No","Yes")</f>
      </c>
      <c r="AQ27" s="10339">
        <f>IF(ISNA(VLOOKUP($D27,'Feb 5'!$F:$F,1,0)),"No","Yes")</f>
      </c>
      <c r="AR27" s="10338">
        <f>IF(ISNA(VLOOKUP($D27,'Jan 29'!$F:$F,1,0)),"No","Yes")</f>
      </c>
      <c r="AS27" s="10337">
        <f>IF(ISNA(VLOOKUP(D27,'Jan 22'!F:F,1,0)),"No","Yes")</f>
      </c>
      <c r="AT27" s="10336"/>
      <c r="AU27" s="10335"/>
      <c r="AV27" s="10334"/>
      <c r="AW27" s="10333"/>
      <c r="AX27" s="10332"/>
      <c r="AY27" s="10331"/>
    </row>
    <row r="28" spans="1:64" x14ac:dyDescent="0.25">
      <c r="A28" s="9345"/>
      <c r="B28" s="3085" t="s">
        <v>1272</v>
      </c>
      <c r="C28" s="105" t="s">
        <v>3</v>
      </c>
      <c r="D28" s="105" t="s">
        <v>226</v>
      </c>
      <c r="E28" s="213" t="s">
        <v>227</v>
      </c>
      <c r="F28" s="213" t="s">
        <v>53</v>
      </c>
      <c r="G28" s="235" t="s">
        <v>1019</v>
      </c>
      <c r="H28" s="115" t="str">
        <f>IF(ISNA(VLOOKUP($D28,'Oct 08'!$F:$F,1,0)),"No","Yes")</f>
      </c>
      <c r="I28" s="10416">
        <f>IF(ISNA(VLOOKUP($D28,'Oct 03'!$F:$F,1,0)),"No","Yes")</f>
      </c>
      <c r="J28" s="10415">
        <f>IF(ISNA(VLOOKUP($D28,'Sep 24'!$F:$F,1,0)),"No","Yes")</f>
      </c>
      <c r="K28" s="10414">
        <f>IF(ISNA(VLOOKUP($D28,'Sep 17'!$F:$F,1,0)),"No","Yes")</f>
      </c>
      <c r="L28" s="10413">
        <f>IF(ISNA(VLOOKUP($D28,'Sep 10'!$F:$F,1,0)),"No","Yes")</f>
      </c>
      <c r="M28" s="10412">
        <f>IF(ISNA(VLOOKUP($D28,'Sep 05'!$F:$F,1,0)),"No","Yes")</f>
      </c>
      <c r="N28" s="10411">
        <f>IF(ISNA(VLOOKUP($D28,'Aug 27'!$F:$F,1,0)),"No","Yes")</f>
      </c>
      <c r="O28" s="10410">
        <f>IF(ISNA(VLOOKUP($D28,'Aug 20'!$F:$F,1,0)),"No","Yes")</f>
      </c>
      <c r="P28" s="10409">
        <f>IF(ISNA(VLOOKUP($D28,'Aug 13'!$F:$F,1,0)),"No","Yes")</f>
      </c>
      <c r="Q28" s="10408">
        <f>IF(ISNA(VLOOKUP($D28,'Aug 07'!$F:$F,1,0)),"No","Yes")</f>
      </c>
      <c r="R28" s="10407">
        <f>IF(ISNA(VLOOKUP($D28,'Jul 30'!$F:$F,1,0)),"No","Yes")</f>
      </c>
      <c r="S28" s="10406">
        <f>IF(ISNA(VLOOKUP($D28,'Jul 23'!$F:$F,1,0)),"No","Yes")</f>
      </c>
      <c r="T28" s="10405">
        <f>IF(ISNA(VLOOKUP($D28,'Jul 16'!$F:$F,1,0)),"No","Yes")</f>
      </c>
      <c r="U28" s="10404">
        <f>IF(ISNA(VLOOKUP($D28,'Jul 9'!$F:$F,1,0)),"No","Yes")</f>
      </c>
      <c r="V28" s="10403">
        <f>IF(ISNA(VLOOKUP($D28,'Jul 2'!$F:$F,1,0)),"No","Yes")</f>
      </c>
      <c r="W28" s="10402">
        <f>IF(ISNA(VLOOKUP($D28,'Jun 25'!$F:$F,1,0)),"No","Yes")</f>
      </c>
      <c r="X28" s="10401">
        <f>IF(ISNA(VLOOKUP($D28,'Jun 18'!$F:$F,1,0)),"No","Yes")</f>
      </c>
      <c r="Y28" s="10400">
        <f>IF(ISNA(VLOOKUP($D28,'Jun 11'!$F:$F,1,0)),"No","Yes")</f>
      </c>
      <c r="Z28" s="10399">
        <f>IF(ISNA(VLOOKUP($D28,'Jun 4'!$F:$F,1,0)),"No","Yes")</f>
      </c>
      <c r="AA28" s="10398">
        <f>IF(ISNA(VLOOKUP($D28,'May 28'!$F:$F,1,0)),"No","Yes")</f>
      </c>
      <c r="AB28" s="10397">
        <f>IF(ISNA(VLOOKUP($D28,'May 21'!$F:$F,1,0)),"No","Yes")</f>
      </c>
      <c r="AC28" s="10396">
        <f>IF(ISNA(VLOOKUP($D28,'May 14'!$F:$F,1,0)),"No","Yes")</f>
      </c>
      <c r="AD28" s="10395">
        <f>IF(ISNA(VLOOKUP($D28,'May 9'!$F:$F,1,0)),"No","Yes")</f>
      </c>
      <c r="AE28" s="10394">
        <f>IF(ISNA(VLOOKUP($D28,'May 2'!$F:$F,1,0)),"No","Yes")</f>
      </c>
      <c r="AF28" s="10393">
        <f>IF(ISNA(VLOOKUP($D28,'Apr 23'!$F:$F,1,0)),"No","Yes")</f>
      </c>
      <c r="AG28" s="10392">
        <f>IF(ISNA(VLOOKUP($D28,'Apr 16'!$F:$F,1,0)),"No","Yes")</f>
      </c>
      <c r="AH28" s="10391">
        <f>IF(ISNA(VLOOKUP($D28,'Apr 9'!$F:$F,1,0)),"No","Yes")</f>
      </c>
      <c r="AI28" s="10390">
        <f>IF(ISNA(VLOOKUP($D28,'Apr 2'!$F:$F,1,0)),"No","Yes")</f>
      </c>
      <c r="AJ28" s="10389">
        <f>IF(ISNA(VLOOKUP($D28,'Mar 26'!$F:$F,1,0)),"No","Yes")</f>
      </c>
      <c r="AK28" s="10388">
        <f>IF(ISNA(VLOOKUP($D28,'Mar 19'!$F:$F,1,0)),"No","Yes")</f>
      </c>
      <c r="AL28" s="10387">
        <f>IF(ISNA(VLOOKUP($D28,'Mar 12'!$F:$F,1,0)),"No","Yes")</f>
      </c>
      <c r="AM28" s="10386">
        <f>IF(ISNA(VLOOKUP($D28,'Mar 5'!$F:$F,1,0)),"No","Yes")</f>
      </c>
      <c r="AN28" s="10385">
        <f>IF(ISNA(VLOOKUP($D28,'Feb 26'!$F:$F,1,0)),"No","Yes")</f>
      </c>
      <c r="AO28" s="10384">
        <f>IF(ISNA(VLOOKUP($D28,'Feb 26'!$F:$F,1,0)),"No","Yes")</f>
      </c>
      <c r="AP28" s="10383">
        <f>IF(ISNA(VLOOKUP($D28,'Feb 12'!$F:$F,1,0)),"No","Yes")</f>
      </c>
      <c r="AQ28" s="10382">
        <f>IF(ISNA(VLOOKUP($D28,'Feb 5'!$F:$F,1,0)),"No","Yes")</f>
      </c>
      <c r="AR28" s="10381">
        <f>IF(ISNA(VLOOKUP($D28,'Jan 29'!$F:$F,1,0)),"No","Yes")</f>
      </c>
      <c r="AS28" s="10380">
        <f>IF(ISNA(VLOOKUP(D28,'Jan 22'!F:F,1,0)),"No","Yes")</f>
      </c>
      <c r="AT28" s="10379"/>
      <c r="AU28" s="10378"/>
      <c r="AV28" s="10377"/>
      <c r="AW28" s="10376"/>
      <c r="AX28" s="10375"/>
      <c r="AY28" s="10374"/>
    </row>
    <row r="29" spans="1:64" x14ac:dyDescent="0.25">
      <c r="A29" s="9345"/>
      <c r="B29" s="3085" t="s">
        <v>1273</v>
      </c>
      <c r="C29" s="105" t="s">
        <v>3</v>
      </c>
      <c r="D29" s="210" t="s">
        <v>275</v>
      </c>
      <c r="E29" s="213" t="s">
        <v>276</v>
      </c>
      <c r="F29" s="213" t="s">
        <v>53</v>
      </c>
      <c r="G29" s="235" t="s">
        <v>1019</v>
      </c>
      <c r="H29" s="115" t="str">
        <f>IF(ISNA(VLOOKUP($D29,'Oct 08'!$F:$F,1,0)),"No","Yes")</f>
      </c>
      <c r="I29" s="10459">
        <f>IF(ISNA(VLOOKUP($D29,'Oct 03'!$F:$F,1,0)),"No","Yes")</f>
      </c>
      <c r="J29" s="10458">
        <f>IF(ISNA(VLOOKUP($D29,'Sep 24'!$F:$F,1,0)),"No","Yes")</f>
      </c>
      <c r="K29" s="10457">
        <f>IF(ISNA(VLOOKUP($D29,'Sep 17'!$F:$F,1,0)),"No","Yes")</f>
      </c>
      <c r="L29" s="10456">
        <f>IF(ISNA(VLOOKUP($D29,'Sep 10'!$F:$F,1,0)),"No","Yes")</f>
      </c>
      <c r="M29" s="10455">
        <f>IF(ISNA(VLOOKUP($D29,'Sep 05'!$F:$F,1,0)),"No","Yes")</f>
      </c>
      <c r="N29" s="10454">
        <f>IF(ISNA(VLOOKUP($D29,'Aug 27'!$F:$F,1,0)),"No","Yes")</f>
      </c>
      <c r="O29" s="10453">
        <f>IF(ISNA(VLOOKUP($D29,'Aug 20'!$F:$F,1,0)),"No","Yes")</f>
      </c>
      <c r="P29" s="10452">
        <f>IF(ISNA(VLOOKUP($D29,'Aug 13'!$F:$F,1,0)),"No","Yes")</f>
      </c>
      <c r="Q29" s="10451">
        <f>IF(ISNA(VLOOKUP($D29,'Aug 07'!$F:$F,1,0)),"No","Yes")</f>
      </c>
      <c r="R29" s="10450">
        <f>IF(ISNA(VLOOKUP($D29,'Jul 30'!$F:$F,1,0)),"No","Yes")</f>
      </c>
      <c r="S29" s="10449">
        <f>IF(ISNA(VLOOKUP($D29,'Jul 23'!$F:$F,1,0)),"No","Yes")</f>
      </c>
      <c r="T29" s="10448">
        <f>IF(ISNA(VLOOKUP($D29,'Jul 16'!$F:$F,1,0)),"No","Yes")</f>
      </c>
      <c r="U29" s="10447">
        <f>IF(ISNA(VLOOKUP($D29,'Jul 9'!$F:$F,1,0)),"No","Yes")</f>
      </c>
      <c r="V29" s="10446">
        <f>IF(ISNA(VLOOKUP($D29,'Jul 2'!$F:$F,1,0)),"No","Yes")</f>
      </c>
      <c r="W29" s="10445">
        <f>IF(ISNA(VLOOKUP($D29,'Jun 25'!$F:$F,1,0)),"No","Yes")</f>
      </c>
      <c r="X29" s="10444">
        <f>IF(ISNA(VLOOKUP($D29,'Jun 18'!$F:$F,1,0)),"No","Yes")</f>
      </c>
      <c r="Y29" s="10443">
        <f>IF(ISNA(VLOOKUP($D29,'Jun 11'!$F:$F,1,0)),"No","Yes")</f>
      </c>
      <c r="Z29" s="10442">
        <f>IF(ISNA(VLOOKUP($D29,'Jun 4'!$F:$F,1,0)),"No","Yes")</f>
      </c>
      <c r="AA29" s="10441">
        <f>IF(ISNA(VLOOKUP($D29,'May 28'!$F:$F,1,0)),"No","Yes")</f>
      </c>
      <c r="AB29" s="10440">
        <f>IF(ISNA(VLOOKUP($D29,'May 21'!$F:$F,1,0)),"No","Yes")</f>
      </c>
      <c r="AC29" s="10439">
        <f>IF(ISNA(VLOOKUP($D29,'May 14'!$F:$F,1,0)),"No","Yes")</f>
      </c>
      <c r="AD29" s="10438">
        <f>IF(ISNA(VLOOKUP($D29,'May 9'!$F:$F,1,0)),"No","Yes")</f>
      </c>
      <c r="AE29" s="10437">
        <f>IF(ISNA(VLOOKUP($D29,'May 2'!$F:$F,1,0)),"No","Yes")</f>
      </c>
      <c r="AF29" s="10436">
        <f>IF(ISNA(VLOOKUP($D29,'Apr 23'!$F:$F,1,0)),"No","Yes")</f>
      </c>
      <c r="AG29" s="10435">
        <f>IF(ISNA(VLOOKUP($D29,'Apr 16'!$F:$F,1,0)),"No","Yes")</f>
      </c>
      <c r="AH29" s="10434">
        <f>IF(ISNA(VLOOKUP($D29,'Apr 9'!$F:$F,1,0)),"No","Yes")</f>
      </c>
      <c r="AI29" s="10433">
        <f>IF(ISNA(VLOOKUP($D29,'Apr 2'!$F:$F,1,0)),"No","Yes")</f>
      </c>
      <c r="AJ29" s="10432">
        <f>IF(ISNA(VLOOKUP($D29,'Mar 26'!$F:$F,1,0)),"No","Yes")</f>
      </c>
      <c r="AK29" s="10431">
        <f>IF(ISNA(VLOOKUP($D29,'Mar 19'!$F:$F,1,0)),"No","Yes")</f>
      </c>
      <c r="AL29" s="10430">
        <f>IF(ISNA(VLOOKUP($D29,'Mar 12'!$F:$F,1,0)),"No","Yes")</f>
      </c>
      <c r="AM29" s="10429">
        <f>IF(ISNA(VLOOKUP($D29,'Mar 5'!$F:$F,1,0)),"No","Yes")</f>
      </c>
      <c r="AN29" s="10428">
        <f>IF(ISNA(VLOOKUP($D29,'Feb 26'!$F:$F,1,0)),"No","Yes")</f>
      </c>
      <c r="AO29" s="10427">
        <f>IF(ISNA(VLOOKUP($D29,'Feb 26'!$F:$F,1,0)),"No","Yes")</f>
      </c>
      <c r="AP29" s="10426">
        <f>IF(ISNA(VLOOKUP($D29,'Feb 12'!$F:$F,1,0)),"No","Yes")</f>
      </c>
      <c r="AQ29" s="10425">
        <f>IF(ISNA(VLOOKUP($D29,'Feb 5'!$F:$F,1,0)),"No","Yes")</f>
      </c>
      <c r="AR29" s="10424">
        <f>IF(ISNA(VLOOKUP($D29,'Jan 29'!$F:$F,1,0)),"No","Yes")</f>
      </c>
      <c r="AS29" s="10423">
        <f>IF(ISNA(VLOOKUP(D29,'Jan 22'!F:F,1,0)),"No","Yes")</f>
      </c>
      <c r="AT29" s="10422"/>
      <c r="AU29" s="10421"/>
      <c r="AV29" s="10420"/>
      <c r="AW29" s="10419"/>
      <c r="AX29" s="10418"/>
      <c r="AY29" s="10417"/>
    </row>
    <row r="30" spans="1:64" x14ac:dyDescent="0.25">
      <c r="A30" s="9345"/>
      <c r="B30" s="3085" t="s">
        <v>1274</v>
      </c>
      <c r="C30" s="105" t="s">
        <v>3</v>
      </c>
      <c r="D30" s="210" t="s">
        <v>244</v>
      </c>
      <c r="E30" s="213" t="s">
        <v>245</v>
      </c>
      <c r="F30" s="213" t="s">
        <v>125</v>
      </c>
      <c r="G30" s="235" t="s">
        <v>1019</v>
      </c>
      <c r="H30" s="115" t="str">
        <f>IF(ISNA(VLOOKUP($D30,'Oct 08'!$F:$F,1,0)),"No","Yes")</f>
      </c>
      <c r="I30" s="10502">
        <f>IF(ISNA(VLOOKUP($D30,'Oct 03'!$F:$F,1,0)),"No","Yes")</f>
      </c>
      <c r="J30" s="10501">
        <f>IF(ISNA(VLOOKUP($D30,'Sep 24'!$F:$F,1,0)),"No","Yes")</f>
      </c>
      <c r="K30" s="10500">
        <f>IF(ISNA(VLOOKUP($D30,'Sep 17'!$F:$F,1,0)),"No","Yes")</f>
      </c>
      <c r="L30" s="10499">
        <f>IF(ISNA(VLOOKUP($D30,'Sep 10'!$F:$F,1,0)),"No","Yes")</f>
      </c>
      <c r="M30" s="10498">
        <f>IF(ISNA(VLOOKUP($D30,'Sep 05'!$F:$F,1,0)),"No","Yes")</f>
      </c>
      <c r="N30" s="10497">
        <f>IF(ISNA(VLOOKUP($D30,'Aug 27'!$F:$F,1,0)),"No","Yes")</f>
      </c>
      <c r="O30" s="10496">
        <f>IF(ISNA(VLOOKUP($D30,'Aug 20'!$F:$F,1,0)),"No","Yes")</f>
      </c>
      <c r="P30" s="10495">
        <f>IF(ISNA(VLOOKUP($D30,'Aug 13'!$F:$F,1,0)),"No","Yes")</f>
      </c>
      <c r="Q30" s="10494">
        <f>IF(ISNA(VLOOKUP($D30,'Aug 07'!$F:$F,1,0)),"No","Yes")</f>
      </c>
      <c r="R30" s="10493">
        <f>IF(ISNA(VLOOKUP($D30,'Jul 30'!$F:$F,1,0)),"No","Yes")</f>
      </c>
      <c r="S30" s="10492">
        <f>IF(ISNA(VLOOKUP($D30,'Jul 23'!$F:$F,1,0)),"No","Yes")</f>
      </c>
      <c r="T30" s="10491">
        <f>IF(ISNA(VLOOKUP($D30,'Jul 16'!$F:$F,1,0)),"No","Yes")</f>
      </c>
      <c r="U30" s="10490">
        <f>IF(ISNA(VLOOKUP($D30,'Jul 9'!$F:$F,1,0)),"No","Yes")</f>
      </c>
      <c r="V30" s="10489">
        <f>IF(ISNA(VLOOKUP($D30,'Jul 2'!$F:$F,1,0)),"No","Yes")</f>
      </c>
      <c r="W30" s="10488">
        <f>IF(ISNA(VLOOKUP($D30,'Jun 25'!$F:$F,1,0)),"No","Yes")</f>
      </c>
      <c r="X30" s="10487">
        <f>IF(ISNA(VLOOKUP($D30,'Jun 18'!$F:$F,1,0)),"No","Yes")</f>
      </c>
      <c r="Y30" s="10486">
        <f>IF(ISNA(VLOOKUP($D30,'Jun 11'!$F:$F,1,0)),"No","Yes")</f>
      </c>
      <c r="Z30" s="10485">
        <f>IF(ISNA(VLOOKUP($D30,'Jun 4'!$F:$F,1,0)),"No","Yes")</f>
      </c>
      <c r="AA30" s="10484">
        <f>IF(ISNA(VLOOKUP($D30,'May 28'!$F:$F,1,0)),"No","Yes")</f>
      </c>
      <c r="AB30" s="10483">
        <f>IF(ISNA(VLOOKUP($D30,'May 21'!$F:$F,1,0)),"No","Yes")</f>
      </c>
      <c r="AC30" s="10482">
        <f>IF(ISNA(VLOOKUP($D30,'May 14'!$F:$F,1,0)),"No","Yes")</f>
      </c>
      <c r="AD30" s="10481">
        <f>IF(ISNA(VLOOKUP($D30,'May 9'!$F:$F,1,0)),"No","Yes")</f>
      </c>
      <c r="AE30" s="10480">
        <f>IF(ISNA(VLOOKUP($D30,'May 2'!$F:$F,1,0)),"No","Yes")</f>
      </c>
      <c r="AF30" s="10479">
        <f>IF(ISNA(VLOOKUP($D30,'Apr 23'!$F:$F,1,0)),"No","Yes")</f>
      </c>
      <c r="AG30" s="10478">
        <f>IF(ISNA(VLOOKUP($D30,'Apr 16'!$F:$F,1,0)),"No","Yes")</f>
      </c>
      <c r="AH30" s="10477">
        <f>IF(ISNA(VLOOKUP($D30,'Apr 9'!$F:$F,1,0)),"No","Yes")</f>
      </c>
      <c r="AI30" s="10476">
        <f>IF(ISNA(VLOOKUP($D30,'Apr 2'!$F:$F,1,0)),"No","Yes")</f>
      </c>
      <c r="AJ30" s="10475">
        <f>IF(ISNA(VLOOKUP($D30,'Mar 26'!$F:$F,1,0)),"No","Yes")</f>
      </c>
      <c r="AK30" s="10474">
        <f>IF(ISNA(VLOOKUP($D30,'Mar 19'!$F:$F,1,0)),"No","Yes")</f>
      </c>
      <c r="AL30" s="10473">
        <f>IF(ISNA(VLOOKUP($D30,'Mar 12'!$F:$F,1,0)),"No","Yes")</f>
      </c>
      <c r="AM30" s="10472">
        <f>IF(ISNA(VLOOKUP($D30,'Mar 5'!$F:$F,1,0)),"No","Yes")</f>
      </c>
      <c r="AN30" s="10471">
        <f>IF(ISNA(VLOOKUP($D30,'Feb 26'!$F:$F,1,0)),"No","Yes")</f>
      </c>
      <c r="AO30" s="10470">
        <f>IF(ISNA(VLOOKUP($D30,'Feb 26'!$F:$F,1,0)),"No","Yes")</f>
      </c>
      <c r="AP30" s="10469">
        <f>IF(ISNA(VLOOKUP($D30,'Feb 12'!$F:$F,1,0)),"No","Yes")</f>
      </c>
      <c r="AQ30" s="10468">
        <f>IF(ISNA(VLOOKUP($D30,'Feb 5'!$F:$F,1,0)),"No","Yes")</f>
      </c>
      <c r="AR30" s="10467">
        <f>IF(ISNA(VLOOKUP($D30,'Jan 29'!$F:$F,1,0)),"No","Yes")</f>
      </c>
      <c r="AS30" s="10466">
        <f>IF(ISNA(VLOOKUP(D30,'Jan 22'!F:F,1,0)),"No","Yes")</f>
      </c>
      <c r="AT30" s="10465"/>
      <c r="AU30" s="10464"/>
      <c r="AV30" s="10463"/>
      <c r="AW30" s="10462"/>
      <c r="AX30" s="10461"/>
      <c r="AY30" s="10460"/>
    </row>
    <row customFormat="1" r="31" s="142" spans="1:64" x14ac:dyDescent="0.25">
      <c r="A31" s="9345"/>
      <c r="B31" s="216" t="s">
        <v>1275</v>
      </c>
      <c r="C31" s="141" t="s">
        <v>3</v>
      </c>
      <c r="D31" s="141" t="s">
        <v>156</v>
      </c>
      <c r="E31" s="212" t="s">
        <v>158</v>
      </c>
      <c r="F31" s="212" t="s">
        <v>159</v>
      </c>
      <c r="G31" s="234" t="s">
        <v>666</v>
      </c>
      <c r="H31" s="115" t="str">
        <f>IF(ISNA(VLOOKUP($D31,'Oct 08'!$F:$F,1,0)),"No","Yes")</f>
      </c>
      <c r="I31" s="10545">
        <f>IF(ISNA(VLOOKUP($D31,'Oct 03'!$F:$F,1,0)),"No","Yes")</f>
      </c>
      <c r="J31" s="10544">
        <f>IF(ISNA(VLOOKUP($D31,'Sep 24'!$F:$F,1,0)),"No","Yes")</f>
      </c>
      <c r="K31" s="10543">
        <f>IF(ISNA(VLOOKUP($D31,'Sep 17'!$F:$F,1,0)),"No","Yes")</f>
      </c>
      <c r="L31" s="10542">
        <f>IF(ISNA(VLOOKUP($D31,'Sep 10'!$F:$F,1,0)),"No","Yes")</f>
      </c>
      <c r="M31" s="10541">
        <f>IF(ISNA(VLOOKUP($D31,'Sep 05'!$F:$F,1,0)),"No","Yes")</f>
      </c>
      <c r="N31" s="10540">
        <f>IF(ISNA(VLOOKUP($D31,'Aug 27'!$F:$F,1,0)),"No","Yes")</f>
      </c>
      <c r="O31" s="10539">
        <f>IF(ISNA(VLOOKUP($D31,'Aug 20'!$F:$F,1,0)),"No","Yes")</f>
      </c>
      <c r="P31" s="10538">
        <f>IF(ISNA(VLOOKUP($D31,'Aug 13'!$F:$F,1,0)),"No","Yes")</f>
      </c>
      <c r="Q31" s="10537">
        <f>IF(ISNA(VLOOKUP($D31,'Aug 07'!$F:$F,1,0)),"No","Yes")</f>
      </c>
      <c r="R31" s="10536">
        <f>IF(ISNA(VLOOKUP($D31,'Jul 30'!$F:$F,1,0)),"No","Yes")</f>
      </c>
      <c r="S31" s="10535">
        <f>IF(ISNA(VLOOKUP($D31,'Jul 23'!$F:$F,1,0)),"No","Yes")</f>
      </c>
      <c r="T31" s="10534">
        <f>IF(ISNA(VLOOKUP($D31,'Jul 16'!$F:$F,1,0)),"No","Yes")</f>
      </c>
      <c r="U31" s="10533">
        <f>IF(ISNA(VLOOKUP($D31,'Jul 9'!$F:$F,1,0)),"No","Yes")</f>
      </c>
      <c r="V31" s="10532">
        <f>IF(ISNA(VLOOKUP($D31,'Jul 2'!$F:$F,1,0)),"No","Yes")</f>
      </c>
      <c r="W31" s="10531">
        <f>IF(ISNA(VLOOKUP($D31,'Jun 25'!$F:$F,1,0)),"No","Yes")</f>
      </c>
      <c r="X31" s="10530">
        <f>IF(ISNA(VLOOKUP($D31,'Jun 18'!$F:$F,1,0)),"No","Yes")</f>
      </c>
      <c r="Y31" s="10529">
        <f>IF(ISNA(VLOOKUP($D31,'Jun 11'!$F:$F,1,0)),"No","Yes")</f>
      </c>
      <c r="Z31" s="10528">
        <f>IF(ISNA(VLOOKUP($D31,'Jun 4'!$F:$F,1,0)),"No","Yes")</f>
      </c>
      <c r="AA31" s="10527">
        <f>IF(ISNA(VLOOKUP($D31,'May 28'!$F:$F,1,0)),"No","Yes")</f>
      </c>
      <c r="AB31" s="10526">
        <f>IF(ISNA(VLOOKUP($D31,'May 21'!$F:$F,1,0)),"No","Yes")</f>
      </c>
      <c r="AC31" s="10525">
        <f>IF(ISNA(VLOOKUP($D31,'May 14'!$F:$F,1,0)),"No","Yes")</f>
      </c>
      <c r="AD31" s="10524">
        <f>IF(ISNA(VLOOKUP($D31,'May 9'!$F:$F,1,0)),"No","Yes")</f>
      </c>
      <c r="AE31" s="10523">
        <f>IF(ISNA(VLOOKUP($D31,'May 2'!$F:$F,1,0)),"No","Yes")</f>
      </c>
      <c r="AF31" s="10522">
        <f>IF(ISNA(VLOOKUP($D31,'Apr 23'!$F:$F,1,0)),"No","Yes")</f>
      </c>
      <c r="AG31" s="10521">
        <f>IF(ISNA(VLOOKUP($D31,'Apr 16'!$F:$F,1,0)),"No","Yes")</f>
      </c>
      <c r="AH31" s="10520">
        <f>IF(ISNA(VLOOKUP($D31,'Apr 9'!$F:$F,1,0)),"No","Yes")</f>
      </c>
      <c r="AI31" s="10519">
        <f>IF(ISNA(VLOOKUP($D31,'Apr 2'!$F:$F,1,0)),"No","Yes")</f>
      </c>
      <c r="AJ31" s="10518">
        <f>IF(ISNA(VLOOKUP($D31,'Mar 26'!$F:$F,1,0)),"No","Yes")</f>
      </c>
      <c r="AK31" s="10517">
        <f>IF(ISNA(VLOOKUP($D31,'Mar 19'!$F:$F,1,0)),"No","Yes")</f>
      </c>
      <c r="AL31" s="10516">
        <f>IF(ISNA(VLOOKUP($D31,'Mar 12'!$F:$F,1,0)),"No","Yes")</f>
      </c>
      <c r="AM31" s="10515">
        <f>IF(ISNA(VLOOKUP($D31,'Mar 5'!$F:$F,1,0)),"No","Yes")</f>
      </c>
      <c r="AN31" s="10514">
        <f>IF(ISNA(VLOOKUP($D31,'Feb 26'!$F:$F,1,0)),"No","Yes")</f>
      </c>
      <c r="AO31" s="10513">
        <f>IF(ISNA(VLOOKUP($D31,'Feb 26'!$F:$F,1,0)),"No","Yes")</f>
      </c>
      <c r="AP31" s="10512">
        <f>IF(ISNA(VLOOKUP($D31,'Feb 12'!$F:$F,1,0)),"No","Yes")</f>
      </c>
      <c r="AQ31" s="10511">
        <f>IF(ISNA(VLOOKUP($D31,'Feb 5'!$F:$F,1,0)),"No","Yes")</f>
      </c>
      <c r="AR31" s="10510">
        <f>IF(ISNA(VLOOKUP($D31,'Jan 29'!$F:$F,1,0)),"No","Yes")</f>
      </c>
      <c r="AS31" s="10509">
        <f>IF(ISNA(VLOOKUP(D31,'Jan 22'!F:F,1,0)),"No","Yes")</f>
      </c>
      <c r="AT31" s="10508"/>
      <c r="AU31" s="10507"/>
      <c r="AV31" s="10506"/>
      <c r="AW31" s="10505"/>
      <c r="AX31" s="10504"/>
      <c r="AY31" s="10503"/>
    </row>
    <row r="32" spans="1:64" x14ac:dyDescent="0.25">
      <c r="A32" s="9345"/>
      <c r="B32" s="112" t="s">
        <v>1276</v>
      </c>
      <c r="C32" s="105" t="s">
        <v>3</v>
      </c>
      <c r="D32" s="210" t="s">
        <v>252</v>
      </c>
      <c r="E32" s="213"/>
      <c r="F32" s="110"/>
      <c r="G32" s="110"/>
      <c r="H32" s="115" t="str">
        <f>IF(ISNA(VLOOKUP($D32,'Oct 08'!$F:$F,1,0)),"No","Yes")</f>
      </c>
      <c r="I32" s="10588">
        <f>IF(ISNA(VLOOKUP($D32,'Oct 03'!$F:$F,1,0)),"No","Yes")</f>
      </c>
      <c r="J32" s="10587">
        <f>IF(ISNA(VLOOKUP($D32,'Sep 24'!$F:$F,1,0)),"No","Yes")</f>
      </c>
      <c r="K32" s="10586">
        <f>IF(ISNA(VLOOKUP($D32,'Sep 17'!$F:$F,1,0)),"No","Yes")</f>
      </c>
      <c r="L32" s="10585">
        <f>IF(ISNA(VLOOKUP($D32,'Sep 10'!$F:$F,1,0)),"No","Yes")</f>
      </c>
      <c r="M32" s="10584">
        <f>IF(ISNA(VLOOKUP($D32,'Sep 05'!$F:$F,1,0)),"No","Yes")</f>
      </c>
      <c r="N32" s="10583">
        <f>IF(ISNA(VLOOKUP($D32,'Aug 27'!$F:$F,1,0)),"No","Yes")</f>
      </c>
      <c r="O32" s="10582">
        <f>IF(ISNA(VLOOKUP($D32,'Aug 20'!$F:$F,1,0)),"No","Yes")</f>
      </c>
      <c r="P32" s="10581">
        <f>IF(ISNA(VLOOKUP($D32,'Aug 13'!$F:$F,1,0)),"No","Yes")</f>
      </c>
      <c r="Q32" s="10580">
        <f>IF(ISNA(VLOOKUP($D32,'Aug 07'!$F:$F,1,0)),"No","Yes")</f>
      </c>
      <c r="R32" s="10579">
        <f>IF(ISNA(VLOOKUP($D32,'Jul 30'!$F:$F,1,0)),"No","Yes")</f>
      </c>
      <c r="S32" s="10578">
        <f>IF(ISNA(VLOOKUP($D32,'Jul 23'!$F:$F,1,0)),"No","Yes")</f>
      </c>
      <c r="T32" s="10577">
        <f>IF(ISNA(VLOOKUP($D32,'Jul 16'!$F:$F,1,0)),"No","Yes")</f>
      </c>
      <c r="U32" s="10576">
        <f>IF(ISNA(VLOOKUP($D32,'Jul 9'!$F:$F,1,0)),"No","Yes")</f>
      </c>
      <c r="V32" s="10575">
        <f>IF(ISNA(VLOOKUP($D32,'Jul 2'!$F:$F,1,0)),"No","Yes")</f>
      </c>
      <c r="W32" s="10574">
        <f>IF(ISNA(VLOOKUP($D32,'Jun 25'!$F:$F,1,0)),"No","Yes")</f>
      </c>
      <c r="X32" s="10573">
        <f>IF(ISNA(VLOOKUP($D32,'Jun 18'!$F:$F,1,0)),"No","Yes")</f>
      </c>
      <c r="Y32" s="10572">
        <f>IF(ISNA(VLOOKUP($D32,'Jun 11'!$F:$F,1,0)),"No","Yes")</f>
      </c>
      <c r="Z32" s="10571">
        <f>IF(ISNA(VLOOKUP($D32,'Jun 4'!$F:$F,1,0)),"No","Yes")</f>
      </c>
      <c r="AA32" s="10570">
        <f>IF(ISNA(VLOOKUP($D32,'May 28'!$F:$F,1,0)),"No","Yes")</f>
      </c>
      <c r="AB32" s="10569">
        <f>IF(ISNA(VLOOKUP($D32,'May 21'!$F:$F,1,0)),"No","Yes")</f>
      </c>
      <c r="AC32" s="10568">
        <f>IF(ISNA(VLOOKUP($D32,'May 14'!$F:$F,1,0)),"No","Yes")</f>
      </c>
      <c r="AD32" s="10567">
        <f>IF(ISNA(VLOOKUP($D32,'May 9'!$F:$F,1,0)),"No","Yes")</f>
      </c>
      <c r="AE32" s="10566">
        <f>IF(ISNA(VLOOKUP($D32,'May 2'!$F:$F,1,0)),"No","Yes")</f>
      </c>
      <c r="AF32" s="10565">
        <f>IF(ISNA(VLOOKUP($D32,'Apr 23'!$F:$F,1,0)),"No","Yes")</f>
      </c>
      <c r="AG32" s="10564">
        <f>IF(ISNA(VLOOKUP($D32,'Apr 16'!$F:$F,1,0)),"No","Yes")</f>
      </c>
      <c r="AH32" s="10563">
        <f>IF(ISNA(VLOOKUP($D32,'Apr 9'!$F:$F,1,0)),"No","Yes")</f>
      </c>
      <c r="AI32" s="10562">
        <f>IF(ISNA(VLOOKUP($D32,'Apr 2'!$F:$F,1,0)),"No","Yes")</f>
      </c>
      <c r="AJ32" s="10561">
        <f>IF(ISNA(VLOOKUP($D32,'Mar 26'!$F:$F,1,0)),"No","Yes")</f>
      </c>
      <c r="AK32" s="10560">
        <f>IF(ISNA(VLOOKUP($D32,'Mar 19'!$F:$F,1,0)),"No","Yes")</f>
      </c>
      <c r="AL32" s="10559">
        <f>IF(ISNA(VLOOKUP($D32,'Mar 12'!$F:$F,1,0)),"No","Yes")</f>
      </c>
      <c r="AM32" s="10558">
        <f>IF(ISNA(VLOOKUP($D32,'Mar 5'!$F:$F,1,0)),"No","Yes")</f>
      </c>
      <c r="AN32" s="10557">
        <f>IF(ISNA(VLOOKUP($D32,'Feb 26'!$F:$F,1,0)),"No","Yes")</f>
      </c>
      <c r="AO32" s="10556">
        <f>IF(ISNA(VLOOKUP($D32,'Feb 26'!$F:$F,1,0)),"No","Yes")</f>
      </c>
      <c r="AP32" s="10555">
        <f>IF(ISNA(VLOOKUP($D32,'Feb 12'!$F:$F,1,0)),"No","Yes")</f>
      </c>
      <c r="AQ32" s="10554">
        <f>IF(ISNA(VLOOKUP($D32,'Feb 5'!$F:$F,1,0)),"No","Yes")</f>
      </c>
      <c r="AR32" s="10553">
        <f>IF(ISNA(VLOOKUP($D32,'Jan 29'!$F:$F,1,0)),"No","Yes")</f>
      </c>
      <c r="AS32" s="10552">
        <f>IF(ISNA(VLOOKUP(D32,'Jan 22'!F:F,1,0)),"No","Yes")</f>
      </c>
      <c r="AT32" s="10551"/>
      <c r="AU32" s="10550"/>
      <c r="AV32" s="10549"/>
      <c r="AW32" s="10548"/>
      <c r="AX32" s="10547"/>
      <c r="AY32" s="10546"/>
    </row>
    <row r="33" spans="1:50" x14ac:dyDescent="0.25">
      <c r="A33" s="9345"/>
      <c r="B33" s="3085" t="s">
        <v>1277</v>
      </c>
      <c r="C33" s="105" t="s">
        <v>3</v>
      </c>
      <c r="D33" s="105" t="s">
        <v>61</v>
      </c>
      <c r="E33" s="111" t="s">
        <v>62</v>
      </c>
      <c r="F33" s="111" t="s">
        <v>53</v>
      </c>
      <c r="G33" s="111" t="s">
        <v>666</v>
      </c>
      <c r="H33" s="115" t="str">
        <f>IF(ISNA(VLOOKUP($D33,'Oct 08'!$F:$F,1,0)),"No","Yes")</f>
      </c>
      <c r="I33" s="10631">
        <f>IF(ISNA(VLOOKUP($D33,'Oct 03'!$F:$F,1,0)),"No","Yes")</f>
      </c>
      <c r="J33" s="10630">
        <f>IF(ISNA(VLOOKUP($D33,'Sep 24'!$F:$F,1,0)),"No","Yes")</f>
      </c>
      <c r="K33" s="10629">
        <f>IF(ISNA(VLOOKUP($D33,'Sep 17'!$F:$F,1,0)),"No","Yes")</f>
      </c>
      <c r="L33" s="10628">
        <f>IF(ISNA(VLOOKUP($D33,'Sep 10'!$F:$F,1,0)),"No","Yes")</f>
      </c>
      <c r="M33" s="10627">
        <f>IF(ISNA(VLOOKUP($D33,'Sep 05'!$F:$F,1,0)),"No","Yes")</f>
      </c>
      <c r="N33" s="10626">
        <f>IF(ISNA(VLOOKUP($D33,'Aug 27'!$F:$F,1,0)),"No","Yes")</f>
      </c>
      <c r="O33" s="10625">
        <f>IF(ISNA(VLOOKUP($D33,'Aug 20'!$F:$F,1,0)),"No","Yes")</f>
      </c>
      <c r="P33" s="10624">
        <f>IF(ISNA(VLOOKUP($D33,'Aug 13'!$F:$F,1,0)),"No","Yes")</f>
      </c>
      <c r="Q33" s="10623">
        <f>IF(ISNA(VLOOKUP($D33,'Aug 07'!$F:$F,1,0)),"No","Yes")</f>
      </c>
      <c r="R33" s="10622">
        <f>IF(ISNA(VLOOKUP($D33,'Jul 30'!$F:$F,1,0)),"No","Yes")</f>
      </c>
      <c r="S33" s="10621">
        <f>IF(ISNA(VLOOKUP($D33,'Jul 23'!$F:$F,1,0)),"No","Yes")</f>
      </c>
      <c r="T33" s="10620">
        <f>IF(ISNA(VLOOKUP($D33,'Jul 16'!$F:$F,1,0)),"No","Yes")</f>
      </c>
      <c r="U33" s="10619">
        <f>IF(ISNA(VLOOKUP($D33,'Jul 9'!$F:$F,1,0)),"No","Yes")</f>
      </c>
      <c r="V33" s="10618">
        <f>IF(ISNA(VLOOKUP($D33,'Jul 2'!$F:$F,1,0)),"No","Yes")</f>
      </c>
      <c r="W33" s="10617">
        <f>IF(ISNA(VLOOKUP($D33,'Jun 25'!$F:$F,1,0)),"No","Yes")</f>
      </c>
      <c r="X33" s="10616">
        <f>IF(ISNA(VLOOKUP($D33,'Jun 18'!$F:$F,1,0)),"No","Yes")</f>
      </c>
      <c r="Y33" s="10615">
        <f>IF(ISNA(VLOOKUP($D33,'Jun 11'!$F:$F,1,0)),"No","Yes")</f>
      </c>
      <c r="Z33" s="10614">
        <f>IF(ISNA(VLOOKUP($D33,'Jun 4'!$F:$F,1,0)),"No","Yes")</f>
      </c>
      <c r="AA33" s="10613">
        <f>IF(ISNA(VLOOKUP($D33,'May 28'!$F:$F,1,0)),"No","Yes")</f>
      </c>
      <c r="AB33" s="10612">
        <f>IF(ISNA(VLOOKUP($D33,'May 21'!$F:$F,1,0)),"No","Yes")</f>
      </c>
      <c r="AC33" s="10611">
        <f>IF(ISNA(VLOOKUP($D33,'May 14'!$F:$F,1,0)),"No","Yes")</f>
      </c>
      <c r="AD33" s="10610">
        <f>IF(ISNA(VLOOKUP($D33,'May 9'!$F:$F,1,0)),"No","Yes")</f>
      </c>
      <c r="AE33" s="10609">
        <f>IF(ISNA(VLOOKUP($D33,'May 2'!$F:$F,1,0)),"No","Yes")</f>
      </c>
      <c r="AF33" s="10608">
        <f>IF(ISNA(VLOOKUP($D33,'Apr 23'!$F:$F,1,0)),"No","Yes")</f>
      </c>
      <c r="AG33" s="10607">
        <f>IF(ISNA(VLOOKUP($D33,'Apr 16'!$F:$F,1,0)),"No","Yes")</f>
      </c>
      <c r="AH33" s="10606">
        <f>IF(ISNA(VLOOKUP($D33,'Apr 9'!$F:$F,1,0)),"No","Yes")</f>
      </c>
      <c r="AI33" s="10605">
        <f>IF(ISNA(VLOOKUP($D33,'Apr 2'!$F:$F,1,0)),"No","Yes")</f>
      </c>
      <c r="AJ33" s="10604">
        <f>IF(ISNA(VLOOKUP($D33,'Mar 26'!$F:$F,1,0)),"No","Yes")</f>
      </c>
      <c r="AK33" s="10603">
        <f>IF(ISNA(VLOOKUP($D33,'Mar 19'!$F:$F,1,0)),"No","Yes")</f>
      </c>
      <c r="AL33" s="10602">
        <f>IF(ISNA(VLOOKUP($D33,'Mar 12'!$F:$F,1,0)),"No","Yes")</f>
      </c>
      <c r="AM33" s="10601">
        <f>IF(ISNA(VLOOKUP($D33,'Mar 5'!$F:$F,1,0)),"No","Yes")</f>
      </c>
      <c r="AN33" s="10600">
        <f>IF(ISNA(VLOOKUP($D33,'Feb 26'!$F:$F,1,0)),"No","Yes")</f>
      </c>
      <c r="AO33" s="10599">
        <f>IF(ISNA(VLOOKUP($D33,'Feb 26'!$F:$F,1,0)),"No","Yes")</f>
      </c>
      <c r="AP33" s="10598">
        <f>IF(ISNA(VLOOKUP($D33,'Feb 12'!$F:$F,1,0)),"No","Yes")</f>
      </c>
      <c r="AQ33" s="10597">
        <f>IF(ISNA(VLOOKUP($D33,'Feb 5'!$F:$F,1,0)),"No","Yes")</f>
      </c>
      <c r="AR33" s="10596">
        <f>IF(ISNA(VLOOKUP($D33,'Jan 29'!$F:$F,1,0)),"No","Yes")</f>
      </c>
      <c r="AS33" s="10595">
        <f>IF(ISNA(VLOOKUP(D33,'Jan 22'!F:F,1,0)),"No","Yes")</f>
      </c>
      <c r="AT33" s="10594"/>
      <c r="AU33" s="10593"/>
      <c r="AV33" s="10592"/>
      <c r="AW33" s="10591"/>
      <c r="AX33" s="10590"/>
      <c r="AY33" s="10589"/>
    </row>
    <row r="34" spans="1:50" x14ac:dyDescent="0.25">
      <c r="A34" s="9345"/>
      <c r="B34" s="3085" t="s">
        <v>1278</v>
      </c>
      <c r="C34" s="105" t="s">
        <v>3</v>
      </c>
      <c r="D34" s="210" t="s">
        <v>259</v>
      </c>
      <c r="E34" s="213"/>
      <c r="F34" s="110"/>
      <c r="G34" s="110"/>
      <c r="H34" s="115" t="str">
        <f>IF(ISNA(VLOOKUP($D34,'Oct 08'!$F:$F,1,0)),"No","Yes")</f>
      </c>
      <c r="I34" s="10674">
        <f>IF(ISNA(VLOOKUP($D34,'Oct 03'!$F:$F,1,0)),"No","Yes")</f>
      </c>
      <c r="J34" s="10673">
        <f>IF(ISNA(VLOOKUP($D34,'Sep 24'!$F:$F,1,0)),"No","Yes")</f>
      </c>
      <c r="K34" s="10672">
        <f>IF(ISNA(VLOOKUP($D34,'Sep 17'!$F:$F,1,0)),"No","Yes")</f>
      </c>
      <c r="L34" s="10671">
        <f>IF(ISNA(VLOOKUP($D34,'Sep 10'!$F:$F,1,0)),"No","Yes")</f>
      </c>
      <c r="M34" s="10670">
        <f>IF(ISNA(VLOOKUP($D34,'Sep 05'!$F:$F,1,0)),"No","Yes")</f>
      </c>
      <c r="N34" s="10669">
        <f>IF(ISNA(VLOOKUP($D34,'Aug 27'!$F:$F,1,0)),"No","Yes")</f>
      </c>
      <c r="O34" s="10668">
        <f>IF(ISNA(VLOOKUP($D34,'Aug 20'!$F:$F,1,0)),"No","Yes")</f>
      </c>
      <c r="P34" s="10667">
        <f>IF(ISNA(VLOOKUP($D34,'Aug 13'!$F:$F,1,0)),"No","Yes")</f>
      </c>
      <c r="Q34" s="10666">
        <f>IF(ISNA(VLOOKUP($D34,'Aug 07'!$F:$F,1,0)),"No","Yes")</f>
      </c>
      <c r="R34" s="10665">
        <f>IF(ISNA(VLOOKUP($D34,'Jul 30'!$F:$F,1,0)),"No","Yes")</f>
      </c>
      <c r="S34" s="10664">
        <f>IF(ISNA(VLOOKUP($D34,'Jul 23'!$F:$F,1,0)),"No","Yes")</f>
      </c>
      <c r="T34" s="10663">
        <f>IF(ISNA(VLOOKUP($D34,'Jul 16'!$F:$F,1,0)),"No","Yes")</f>
      </c>
      <c r="U34" s="10662">
        <f>IF(ISNA(VLOOKUP($D34,'Jul 9'!$F:$F,1,0)),"No","Yes")</f>
      </c>
      <c r="V34" s="10661">
        <f>IF(ISNA(VLOOKUP($D34,'Jul 2'!$F:$F,1,0)),"No","Yes")</f>
      </c>
      <c r="W34" s="10660">
        <f>IF(ISNA(VLOOKUP($D34,'Jun 25'!$F:$F,1,0)),"No","Yes")</f>
      </c>
      <c r="X34" s="10659">
        <f>IF(ISNA(VLOOKUP($D34,'Jun 18'!$F:$F,1,0)),"No","Yes")</f>
      </c>
      <c r="Y34" s="10658">
        <f>IF(ISNA(VLOOKUP($D34,'Jun 11'!$F:$F,1,0)),"No","Yes")</f>
      </c>
      <c r="Z34" s="10657">
        <f>IF(ISNA(VLOOKUP($D34,'Jun 4'!$F:$F,1,0)),"No","Yes")</f>
      </c>
      <c r="AA34" s="10656">
        <f>IF(ISNA(VLOOKUP($D34,'May 28'!$F:$F,1,0)),"No","Yes")</f>
      </c>
      <c r="AB34" s="10655">
        <f>IF(ISNA(VLOOKUP($D34,'May 21'!$F:$F,1,0)),"No","Yes")</f>
      </c>
      <c r="AC34" s="10654">
        <f>IF(ISNA(VLOOKUP($D34,'May 14'!$F:$F,1,0)),"No","Yes")</f>
      </c>
      <c r="AD34" s="10653">
        <f>IF(ISNA(VLOOKUP($D34,'May 9'!$F:$F,1,0)),"No","Yes")</f>
      </c>
      <c r="AE34" s="10652">
        <f>IF(ISNA(VLOOKUP($D34,'May 2'!$F:$F,1,0)),"No","Yes")</f>
      </c>
      <c r="AF34" s="10651">
        <f>IF(ISNA(VLOOKUP($D34,'Apr 23'!$F:$F,1,0)),"No","Yes")</f>
      </c>
      <c r="AG34" s="10650">
        <f>IF(ISNA(VLOOKUP($D34,'Apr 16'!$F:$F,1,0)),"No","Yes")</f>
      </c>
      <c r="AH34" s="10649">
        <f>IF(ISNA(VLOOKUP($D34,'Apr 9'!$F:$F,1,0)),"No","Yes")</f>
      </c>
      <c r="AI34" s="10648">
        <f>IF(ISNA(VLOOKUP($D34,'Apr 2'!$F:$F,1,0)),"No","Yes")</f>
      </c>
      <c r="AJ34" s="10647">
        <f>IF(ISNA(VLOOKUP($D34,'Mar 26'!$F:$F,1,0)),"No","Yes")</f>
      </c>
      <c r="AK34" s="10646">
        <f>IF(ISNA(VLOOKUP($D34,'Mar 19'!$F:$F,1,0)),"No","Yes")</f>
      </c>
      <c r="AL34" s="10645">
        <f>IF(ISNA(VLOOKUP($D34,'Mar 12'!$F:$F,1,0)),"No","Yes")</f>
      </c>
      <c r="AM34" s="10644">
        <f>IF(ISNA(VLOOKUP($D34,'Mar 5'!$F:$F,1,0)),"No","Yes")</f>
      </c>
      <c r="AN34" s="10643">
        <f>IF(ISNA(VLOOKUP($D34,'Feb 26'!$F:$F,1,0)),"No","Yes")</f>
      </c>
      <c r="AO34" s="10642">
        <f>IF(ISNA(VLOOKUP($D34,'Feb 26'!$F:$F,1,0)),"No","Yes")</f>
      </c>
      <c r="AP34" s="10641">
        <f>IF(ISNA(VLOOKUP($D34,'Feb 12'!$F:$F,1,0)),"No","Yes")</f>
      </c>
      <c r="AQ34" s="10640">
        <f>IF(ISNA(VLOOKUP($D34,'Feb 5'!$F:$F,1,0)),"No","Yes")</f>
      </c>
      <c r="AR34" s="10639">
        <f>IF(ISNA(VLOOKUP($D34,'Jan 29'!$F:$F,1,0)),"No","Yes")</f>
      </c>
      <c r="AS34" s="10638">
        <f>IF(ISNA(VLOOKUP(D34,'Jan 22'!F:F,1,0)),"No","Yes")</f>
      </c>
      <c r="AT34" s="10637"/>
      <c r="AU34" s="10636"/>
      <c r="AV34" s="10635"/>
      <c r="AW34" s="10634"/>
      <c r="AX34" s="10633"/>
      <c r="AY34" s="10632"/>
    </row>
    <row r="35" spans="1:50" x14ac:dyDescent="0.25">
      <c r="A35" s="9345"/>
      <c r="B35" s="3085" t="s">
        <v>1279</v>
      </c>
      <c r="C35" s="105" t="s">
        <v>3</v>
      </c>
      <c r="D35" s="210" t="s">
        <v>235</v>
      </c>
      <c r="E35" s="111" t="s">
        <v>236</v>
      </c>
      <c r="F35" s="111" t="s">
        <v>53</v>
      </c>
      <c r="G35" s="111" t="s">
        <v>666</v>
      </c>
      <c r="H35" s="115" t="str">
        <f>IF(ISNA(VLOOKUP($D35,'Oct 08'!$F:$F,1,0)),"No","Yes")</f>
      </c>
      <c r="I35" s="10717">
        <f>IF(ISNA(VLOOKUP($D35,'Oct 03'!$F:$F,1,0)),"No","Yes")</f>
      </c>
      <c r="J35" s="10716">
        <f>IF(ISNA(VLOOKUP($D35,'Sep 24'!$F:$F,1,0)),"No","Yes")</f>
      </c>
      <c r="K35" s="10715">
        <f>IF(ISNA(VLOOKUP($D35,'Sep 17'!$F:$F,1,0)),"No","Yes")</f>
      </c>
      <c r="L35" s="10714">
        <f>IF(ISNA(VLOOKUP($D35,'Sep 10'!$F:$F,1,0)),"No","Yes")</f>
      </c>
      <c r="M35" s="10713">
        <f>IF(ISNA(VLOOKUP($D35,'Sep 05'!$F:$F,1,0)),"No","Yes")</f>
      </c>
      <c r="N35" s="10712">
        <f>IF(ISNA(VLOOKUP($D35,'Aug 27'!$F:$F,1,0)),"No","Yes")</f>
      </c>
      <c r="O35" s="10711">
        <f>IF(ISNA(VLOOKUP($D35,'Aug 20'!$F:$F,1,0)),"No","Yes")</f>
      </c>
      <c r="P35" s="10710">
        <f>IF(ISNA(VLOOKUP($D35,'Aug 13'!$F:$F,1,0)),"No","Yes")</f>
      </c>
      <c r="Q35" s="10709">
        <f>IF(ISNA(VLOOKUP($D35,'Aug 07'!$F:$F,1,0)),"No","Yes")</f>
      </c>
      <c r="R35" s="10708">
        <f>IF(ISNA(VLOOKUP($D35,'Jul 30'!$F:$F,1,0)),"No","Yes")</f>
      </c>
      <c r="S35" s="10707">
        <f>IF(ISNA(VLOOKUP($D35,'Jul 23'!$F:$F,1,0)),"No","Yes")</f>
      </c>
      <c r="T35" s="10706">
        <f>IF(ISNA(VLOOKUP($D35,'Jul 16'!$F:$F,1,0)),"No","Yes")</f>
      </c>
      <c r="U35" s="10705">
        <f>IF(ISNA(VLOOKUP($D35,'Jul 9'!$F:$F,1,0)),"No","Yes")</f>
      </c>
      <c r="V35" s="10704">
        <f>IF(ISNA(VLOOKUP($D35,'Jul 2'!$F:$F,1,0)),"No","Yes")</f>
      </c>
      <c r="W35" s="10703">
        <f>IF(ISNA(VLOOKUP($D35,'Jun 25'!$F:$F,1,0)),"No","Yes")</f>
      </c>
      <c r="X35" s="10702">
        <f>IF(ISNA(VLOOKUP($D35,'Jun 18'!$F:$F,1,0)),"No","Yes")</f>
      </c>
      <c r="Y35" s="10701">
        <f>IF(ISNA(VLOOKUP($D35,'Jun 11'!$F:$F,1,0)),"No","Yes")</f>
      </c>
      <c r="Z35" s="10700">
        <f>IF(ISNA(VLOOKUP($D35,'Jun 4'!$F:$F,1,0)),"No","Yes")</f>
      </c>
      <c r="AA35" s="10699">
        <f>IF(ISNA(VLOOKUP($D35,'May 28'!$F:$F,1,0)),"No","Yes")</f>
      </c>
      <c r="AB35" s="10698">
        <f>IF(ISNA(VLOOKUP($D35,'May 21'!$F:$F,1,0)),"No","Yes")</f>
      </c>
      <c r="AC35" s="10697">
        <f>IF(ISNA(VLOOKUP($D35,'May 14'!$F:$F,1,0)),"No","Yes")</f>
      </c>
      <c r="AD35" s="10696">
        <f>IF(ISNA(VLOOKUP($D35,'May 9'!$F:$F,1,0)),"No","Yes")</f>
      </c>
      <c r="AE35" s="10695">
        <f>IF(ISNA(VLOOKUP($D35,'May 2'!$F:$F,1,0)),"No","Yes")</f>
      </c>
      <c r="AF35" s="10694">
        <f>IF(ISNA(VLOOKUP($D35,'Apr 23'!$F:$F,1,0)),"No","Yes")</f>
      </c>
      <c r="AG35" s="10693">
        <f>IF(ISNA(VLOOKUP($D35,'Apr 16'!$F:$F,1,0)),"No","Yes")</f>
      </c>
      <c r="AH35" s="10692">
        <f>IF(ISNA(VLOOKUP($D35,'Apr 9'!$F:$F,1,0)),"No","Yes")</f>
      </c>
      <c r="AI35" s="10691">
        <f>IF(ISNA(VLOOKUP($D35,'Apr 2'!$F:$F,1,0)),"No","Yes")</f>
      </c>
      <c r="AJ35" s="10690">
        <f>IF(ISNA(VLOOKUP($D35,'Mar 26'!$F:$F,1,0)),"No","Yes")</f>
      </c>
      <c r="AK35" s="10689">
        <f>IF(ISNA(VLOOKUP($D35,'Mar 19'!$F:$F,1,0)),"No","Yes")</f>
      </c>
      <c r="AL35" s="10688">
        <f>IF(ISNA(VLOOKUP($D35,'Mar 12'!$F:$F,1,0)),"No","Yes")</f>
      </c>
      <c r="AM35" s="10687">
        <f>IF(ISNA(VLOOKUP($D35,'Mar 5'!$F:$F,1,0)),"No","Yes")</f>
      </c>
      <c r="AN35" s="10686">
        <f>IF(ISNA(VLOOKUP($D35,'Feb 26'!$F:$F,1,0)),"No","Yes")</f>
      </c>
      <c r="AO35" s="10685">
        <f>IF(ISNA(VLOOKUP($D35,'Feb 26'!$F:$F,1,0)),"No","Yes")</f>
      </c>
      <c r="AP35" s="10684">
        <f>IF(ISNA(VLOOKUP($D35,'Feb 12'!$F:$F,1,0)),"No","Yes")</f>
      </c>
      <c r="AQ35" s="10683">
        <f>IF(ISNA(VLOOKUP($D35,'Feb 5'!$F:$F,1,0)),"No","Yes")</f>
      </c>
      <c r="AR35" s="10682">
        <f>IF(ISNA(VLOOKUP($D35,'Jan 29'!$F:$F,1,0)),"No","Yes")</f>
      </c>
      <c r="AS35" s="10681">
        <f>IF(ISNA(VLOOKUP(D35,'Jan 22'!F:F,1,0)),"No","Yes")</f>
      </c>
      <c r="AT35" s="10680"/>
      <c r="AU35" s="10679"/>
      <c r="AV35" s="10678"/>
      <c r="AW35" s="10677"/>
      <c r="AX35" s="10676"/>
      <c r="AY35" s="10675"/>
    </row>
    <row r="36" spans="1:50" x14ac:dyDescent="0.25">
      <c r="A36" s="9345"/>
      <c r="B36" s="3085" t="s">
        <v>1280</v>
      </c>
      <c r="C36" s="105" t="s">
        <v>3</v>
      </c>
      <c r="D36" s="105" t="s">
        <v>221</v>
      </c>
      <c r="E36" s="213" t="s">
        <v>222</v>
      </c>
      <c r="F36" s="213" t="s">
        <v>53</v>
      </c>
      <c r="G36" s="235" t="s">
        <v>1131</v>
      </c>
      <c r="H36" s="115" t="str">
        <f>IF(ISNA(VLOOKUP($D36,'Oct 08'!$F:$F,1,0)),"No","Yes")</f>
      </c>
      <c r="I36" s="10760">
        <f>IF(ISNA(VLOOKUP($D36,'Oct 03'!$F:$F,1,0)),"No","Yes")</f>
      </c>
      <c r="J36" s="10759">
        <f>IF(ISNA(VLOOKUP($D36,'Sep 24'!$F:$F,1,0)),"No","Yes")</f>
      </c>
      <c r="K36" s="10758">
        <f>IF(ISNA(VLOOKUP($D36,'Sep 17'!$F:$F,1,0)),"No","Yes")</f>
      </c>
      <c r="L36" s="10757">
        <f>IF(ISNA(VLOOKUP($D36,'Sep 10'!$F:$F,1,0)),"No","Yes")</f>
      </c>
      <c r="M36" s="10756">
        <f>IF(ISNA(VLOOKUP($D36,'Sep 05'!$F:$F,1,0)),"No","Yes")</f>
      </c>
      <c r="N36" s="10755">
        <f>IF(ISNA(VLOOKUP($D36,'Aug 27'!$F:$F,1,0)),"No","Yes")</f>
      </c>
      <c r="O36" s="10754">
        <f>IF(ISNA(VLOOKUP($D36,'Aug 20'!$F:$F,1,0)),"No","Yes")</f>
      </c>
      <c r="P36" s="10753">
        <f>IF(ISNA(VLOOKUP($D36,'Aug 13'!$F:$F,1,0)),"No","Yes")</f>
      </c>
      <c r="Q36" s="10752">
        <f>IF(ISNA(VLOOKUP($D36,'Aug 07'!$F:$F,1,0)),"No","Yes")</f>
      </c>
      <c r="R36" s="10751">
        <f>IF(ISNA(VLOOKUP($D36,'Jul 30'!$F:$F,1,0)),"No","Yes")</f>
      </c>
      <c r="S36" s="10750">
        <f>IF(ISNA(VLOOKUP($D36,'Jul 23'!$F:$F,1,0)),"No","Yes")</f>
      </c>
      <c r="T36" s="10749">
        <f>IF(ISNA(VLOOKUP($D36,'Jul 16'!$F:$F,1,0)),"No","Yes")</f>
      </c>
      <c r="U36" s="10748">
        <f>IF(ISNA(VLOOKUP($D36,'Jul 9'!$F:$F,1,0)),"No","Yes")</f>
      </c>
      <c r="V36" s="10747">
        <f>IF(ISNA(VLOOKUP($D36,'Jul 2'!$F:$F,1,0)),"No","Yes")</f>
      </c>
      <c r="W36" s="10746">
        <f>IF(ISNA(VLOOKUP($D36,'Jun 25'!$F:$F,1,0)),"No","Yes")</f>
      </c>
      <c r="X36" s="10745">
        <f>IF(ISNA(VLOOKUP($D36,'Jun 18'!$F:$F,1,0)),"No","Yes")</f>
      </c>
      <c r="Y36" s="10744">
        <f>IF(ISNA(VLOOKUP($D36,'Jun 11'!$F:$F,1,0)),"No","Yes")</f>
      </c>
      <c r="Z36" s="10743">
        <f>IF(ISNA(VLOOKUP($D36,'Jun 4'!$F:$F,1,0)),"No","Yes")</f>
      </c>
      <c r="AA36" s="10742">
        <f>IF(ISNA(VLOOKUP($D36,'May 28'!$F:$F,1,0)),"No","Yes")</f>
      </c>
      <c r="AB36" s="10741">
        <f>IF(ISNA(VLOOKUP($D36,'May 21'!$F:$F,1,0)),"No","Yes")</f>
      </c>
      <c r="AC36" s="10740">
        <f>IF(ISNA(VLOOKUP($D36,'May 14'!$F:$F,1,0)),"No","Yes")</f>
      </c>
      <c r="AD36" s="10739">
        <f>IF(ISNA(VLOOKUP($D36,'May 9'!$F:$F,1,0)),"No","Yes")</f>
      </c>
      <c r="AE36" s="10738">
        <f>IF(ISNA(VLOOKUP($D36,'May 2'!$F:$F,1,0)),"No","Yes")</f>
      </c>
      <c r="AF36" s="10737">
        <f>IF(ISNA(VLOOKUP($D36,'Apr 23'!$F:$F,1,0)),"No","Yes")</f>
      </c>
      <c r="AG36" s="10736">
        <f>IF(ISNA(VLOOKUP($D36,'Apr 16'!$F:$F,1,0)),"No","Yes")</f>
      </c>
      <c r="AH36" s="10735">
        <f>IF(ISNA(VLOOKUP($D36,'Apr 9'!$F:$F,1,0)),"No","Yes")</f>
      </c>
      <c r="AI36" s="10734">
        <f>IF(ISNA(VLOOKUP($D36,'Apr 2'!$F:$F,1,0)),"No","Yes")</f>
      </c>
      <c r="AJ36" s="10733">
        <f>IF(ISNA(VLOOKUP($D36,'Mar 26'!$F:$F,1,0)),"No","Yes")</f>
      </c>
      <c r="AK36" s="10732">
        <f>IF(ISNA(VLOOKUP($D36,'Mar 19'!$F:$F,1,0)),"No","Yes")</f>
      </c>
      <c r="AL36" s="10731">
        <f>IF(ISNA(VLOOKUP($D36,'Mar 12'!$F:$F,1,0)),"No","Yes")</f>
      </c>
      <c r="AM36" s="10730">
        <f>IF(ISNA(VLOOKUP($D36,'Mar 5'!$F:$F,1,0)),"No","Yes")</f>
      </c>
      <c r="AN36" s="10729">
        <f>IF(ISNA(VLOOKUP($D36,'Feb 26'!$F:$F,1,0)),"No","Yes")</f>
      </c>
      <c r="AO36" s="10728">
        <f>IF(ISNA(VLOOKUP($D36,'Feb 26'!$F:$F,1,0)),"No","Yes")</f>
      </c>
      <c r="AP36" s="10727">
        <f>IF(ISNA(VLOOKUP($D36,'Feb 12'!$F:$F,1,0)),"No","Yes")</f>
      </c>
      <c r="AQ36" s="10726">
        <f>IF(ISNA(VLOOKUP($D36,'Feb 5'!$F:$F,1,0)),"No","Yes")</f>
      </c>
      <c r="AR36" s="10725">
        <f>IF(ISNA(VLOOKUP($D36,'Jan 29'!$F:$F,1,0)),"No","Yes")</f>
      </c>
      <c r="AS36" s="10724">
        <f>IF(ISNA(VLOOKUP(D36,'Jan 22'!F:F,1,0)),"No","Yes")</f>
      </c>
      <c r="AT36" s="10723"/>
      <c r="AU36" s="10722"/>
      <c r="AV36" s="10721"/>
      <c r="AW36" s="10720"/>
      <c r="AX36" s="10719"/>
      <c r="AY36" s="10718"/>
    </row>
    <row r="37" spans="1:50" x14ac:dyDescent="0.25">
      <c r="A37" s="9345"/>
      <c r="B37" s="3085" t="s">
        <v>1428</v>
      </c>
      <c r="C37" s="105" t="s">
        <v>3</v>
      </c>
      <c r="D37" s="210" t="s">
        <v>1211</v>
      </c>
      <c r="E37" s="213" t="s">
        <v>1212</v>
      </c>
      <c r="F37" s="213" t="s">
        <v>53</v>
      </c>
      <c r="G37" s="235" t="s">
        <v>1019</v>
      </c>
      <c r="H37" s="115" t="str">
        <f>IF(ISNA(VLOOKUP($D37,'Oct 08'!$F:$F,1,0)),"No","Yes")</f>
      </c>
      <c r="I37" s="10803">
        <f>IF(ISNA(VLOOKUP($D37,'Oct 03'!$F:$F,1,0)),"No","Yes")</f>
      </c>
      <c r="J37" s="10802">
        <f>IF(ISNA(VLOOKUP($D37,'Sep 24'!$F:$F,1,0)),"No","Yes")</f>
      </c>
      <c r="K37" s="10801">
        <f>IF(ISNA(VLOOKUP($D37,'Sep 17'!$F:$F,1,0)),"No","Yes")</f>
      </c>
      <c r="L37" s="10800">
        <f>IF(ISNA(VLOOKUP($D37,'Sep 10'!$F:$F,1,0)),"No","Yes")</f>
      </c>
      <c r="M37" s="10799">
        <f>IF(ISNA(VLOOKUP($D37,'Sep 05'!$F:$F,1,0)),"No","Yes")</f>
      </c>
      <c r="N37" s="10798">
        <f>IF(ISNA(VLOOKUP($D37,'Aug 27'!$F:$F,1,0)),"No","Yes")</f>
      </c>
      <c r="O37" s="10797">
        <f>IF(ISNA(VLOOKUP($D37,'Aug 20'!$F:$F,1,0)),"No","Yes")</f>
      </c>
      <c r="P37" s="10796">
        <f>IF(ISNA(VLOOKUP($D37,'Aug 13'!$F:$F,1,0)),"No","Yes")</f>
      </c>
      <c r="Q37" s="10795">
        <f>IF(ISNA(VLOOKUP($D37,'Aug 07'!$F:$F,1,0)),"No","Yes")</f>
      </c>
      <c r="R37" s="10794">
        <f>IF(ISNA(VLOOKUP($D37,'Jul 30'!$F:$F,1,0)),"No","Yes")</f>
      </c>
      <c r="S37" s="10793">
        <f>IF(ISNA(VLOOKUP($D37,'Jul 23'!$F:$F,1,0)),"No","Yes")</f>
      </c>
      <c r="T37" s="10792">
        <f>IF(ISNA(VLOOKUP($D37,'Jul 16'!$F:$F,1,0)),"No","Yes")</f>
      </c>
      <c r="U37" s="10791">
        <f>IF(ISNA(VLOOKUP($D37,'Jul 9'!$F:$F,1,0)),"No","Yes")</f>
      </c>
      <c r="V37" s="10790">
        <f>IF(ISNA(VLOOKUP($D37,'Jul 2'!$F:$F,1,0)),"No","Yes")</f>
      </c>
      <c r="W37" s="10789">
        <f>IF(ISNA(VLOOKUP($D37,'Jun 25'!$F:$F,1,0)),"No","Yes")</f>
      </c>
      <c r="X37" s="10788">
        <f>IF(ISNA(VLOOKUP($D37,'Jun 18'!$F:$F,1,0)),"No","Yes")</f>
      </c>
      <c r="Y37" s="10787">
        <f>IF(ISNA(VLOOKUP($D37,'Jun 11'!$F:$F,1,0)),"No","Yes")</f>
      </c>
      <c r="Z37" s="10786">
        <f>IF(ISNA(VLOOKUP($D37,'Jun 4'!$F:$F,1,0)),"No","Yes")</f>
      </c>
      <c r="AA37" s="10785">
        <f>IF(ISNA(VLOOKUP($D37,'May 28'!$F:$F,1,0)),"No","Yes")</f>
      </c>
      <c r="AB37" s="10784">
        <f>IF(ISNA(VLOOKUP($D37,'May 21'!$F:$F,1,0)),"No","Yes")</f>
      </c>
      <c r="AC37" s="10783">
        <f>IF(ISNA(VLOOKUP($D37,'May 14'!$F:$F,1,0)),"No","Yes")</f>
      </c>
      <c r="AD37" s="10782">
        <f>IF(ISNA(VLOOKUP($D37,'May 9'!$F:$F,1,0)),"No","Yes")</f>
      </c>
      <c r="AE37" s="10781">
        <f>IF(ISNA(VLOOKUP($D37,'May 2'!$F:$F,1,0)),"No","Yes")</f>
      </c>
      <c r="AF37" s="10780">
        <f>IF(ISNA(VLOOKUP($D37,'Apr 23'!$F:$F,1,0)),"No","Yes")</f>
      </c>
      <c r="AG37" s="10779">
        <f>IF(ISNA(VLOOKUP($D37,'Apr 16'!$F:$F,1,0)),"No","Yes")</f>
      </c>
      <c r="AH37" s="10778">
        <f>IF(ISNA(VLOOKUP($D37,'Apr 9'!$F:$F,1,0)),"No","Yes")</f>
      </c>
      <c r="AI37" s="10777">
        <f>IF(ISNA(VLOOKUP($D37,'Apr 2'!$F:$F,1,0)),"No","Yes")</f>
      </c>
      <c r="AJ37" s="10776">
        <f>IF(ISNA(VLOOKUP($D37,'Mar 26'!$F:$F,1,0)),"No","Yes")</f>
      </c>
      <c r="AK37" s="10775">
        <f>IF(ISNA(VLOOKUP($D37,'Mar 19'!$F:$F,1,0)),"No","Yes")</f>
      </c>
      <c r="AL37" s="10774">
        <f>IF(ISNA(VLOOKUP($D37,'Mar 12'!$F:$F,1,0)),"No","Yes")</f>
      </c>
      <c r="AM37" s="10773">
        <f>IF(ISNA(VLOOKUP($D37,'Mar 5'!$F:$F,1,0)),"No","Yes")</f>
      </c>
      <c r="AN37" s="10772">
        <f>IF(ISNA(VLOOKUP($D37,'Feb 26'!$F:$F,1,0)),"No","Yes")</f>
      </c>
      <c r="AO37" s="10771">
        <f>IF(ISNA(VLOOKUP($D37,'Feb 26'!$F:$F,1,0)),"No","Yes")</f>
      </c>
      <c r="AP37" s="10770">
        <f>IF(ISNA(VLOOKUP($D37,'Feb 12'!$F:$F,1,0)),"No","Yes")</f>
      </c>
      <c r="AQ37" s="10769">
        <f>IF(ISNA(VLOOKUP($D37,'Feb 5'!$F:$F,1,0)),"No","Yes")</f>
      </c>
      <c r="AR37" s="10768">
        <f>IF(ISNA(VLOOKUP($D37,'Jan 29'!$F:$F,1,0)),"No","Yes")</f>
      </c>
      <c r="AS37" s="10767">
        <f>IF(ISNA(VLOOKUP(D37,'Jan 22'!F:F,1,0)),"No","Yes")</f>
      </c>
      <c r="AT37" s="10766"/>
      <c r="AU37" s="10765"/>
      <c r="AV37" s="10764"/>
      <c r="AW37" s="10763"/>
      <c r="AX37" s="10762"/>
      <c r="AY37" s="10761"/>
    </row>
    <row r="38" spans="1:50" x14ac:dyDescent="0.25">
      <c r="A38" s="9345"/>
      <c r="B38" s="237" t="s">
        <v>1281</v>
      </c>
      <c r="C38" s="105" t="s">
        <v>3</v>
      </c>
      <c r="D38" s="105" t="s">
        <v>240</v>
      </c>
      <c r="E38" s="213" t="s">
        <v>241</v>
      </c>
      <c r="F38" s="213" t="s">
        <v>53</v>
      </c>
      <c r="G38" s="235" t="s">
        <v>1019</v>
      </c>
      <c r="H38" s="115" t="str">
        <f>IF(ISNA(VLOOKUP($D38,'Oct 08'!$F:$F,1,0)),"No","Yes")</f>
      </c>
      <c r="I38" s="10846">
        <f>IF(ISNA(VLOOKUP($D38,'Oct 03'!$F:$F,1,0)),"No","Yes")</f>
      </c>
      <c r="J38" s="10845">
        <f>IF(ISNA(VLOOKUP($D38,'Sep 24'!$F:$F,1,0)),"No","Yes")</f>
      </c>
      <c r="K38" s="10844">
        <f>IF(ISNA(VLOOKUP($D38,'Sep 17'!$F:$F,1,0)),"No","Yes")</f>
      </c>
      <c r="L38" s="10843">
        <f>IF(ISNA(VLOOKUP($D38,'Sep 10'!$F:$F,1,0)),"No","Yes")</f>
      </c>
      <c r="M38" s="10842">
        <f>IF(ISNA(VLOOKUP($D38,'Sep 05'!$F:$F,1,0)),"No","Yes")</f>
      </c>
      <c r="N38" s="10841">
        <f>IF(ISNA(VLOOKUP($D38,'Aug 27'!$F:$F,1,0)),"No","Yes")</f>
      </c>
      <c r="O38" s="10840">
        <f>IF(ISNA(VLOOKUP($D38,'Aug 20'!$F:$F,1,0)),"No","Yes")</f>
      </c>
      <c r="P38" s="10839">
        <f>IF(ISNA(VLOOKUP($D38,'Aug 13'!$F:$F,1,0)),"No","Yes")</f>
      </c>
      <c r="Q38" s="10838">
        <f>IF(ISNA(VLOOKUP($D38,'Aug 07'!$F:$F,1,0)),"No","Yes")</f>
      </c>
      <c r="R38" s="10837">
        <f>IF(ISNA(VLOOKUP($D38,'Jul 30'!$F:$F,1,0)),"No","Yes")</f>
      </c>
      <c r="S38" s="10836">
        <f>IF(ISNA(VLOOKUP($D38,'Jul 23'!$F:$F,1,0)),"No","Yes")</f>
      </c>
      <c r="T38" s="10835">
        <f>IF(ISNA(VLOOKUP($D38,'Jul 16'!$F:$F,1,0)),"No","Yes")</f>
      </c>
      <c r="U38" s="10834">
        <f>IF(ISNA(VLOOKUP($D38,'Jul 9'!$F:$F,1,0)),"No","Yes")</f>
      </c>
      <c r="V38" s="10833">
        <f>IF(ISNA(VLOOKUP($D38,'Jul 2'!$F:$F,1,0)),"No","Yes")</f>
      </c>
      <c r="W38" s="10832">
        <f>IF(ISNA(VLOOKUP($D38,'Jun 25'!$F:$F,1,0)),"No","Yes")</f>
      </c>
      <c r="X38" s="10831">
        <f>IF(ISNA(VLOOKUP($D38,'Jun 18'!$F:$F,1,0)),"No","Yes")</f>
      </c>
      <c r="Y38" s="10830">
        <f>IF(ISNA(VLOOKUP($D38,'Jun 11'!$F:$F,1,0)),"No","Yes")</f>
      </c>
      <c r="Z38" s="10829">
        <f>IF(ISNA(VLOOKUP($D38,'Jun 4'!$F:$F,1,0)),"No","Yes")</f>
      </c>
      <c r="AA38" s="10828">
        <f>IF(ISNA(VLOOKUP($D38,'May 28'!$F:$F,1,0)),"No","Yes")</f>
      </c>
      <c r="AB38" s="10827">
        <f>IF(ISNA(VLOOKUP($D38,'May 21'!$F:$F,1,0)),"No","Yes")</f>
      </c>
      <c r="AC38" s="10826">
        <f>IF(ISNA(VLOOKUP($D38,'May 14'!$F:$F,1,0)),"No","Yes")</f>
      </c>
      <c r="AD38" s="10825">
        <f>IF(ISNA(VLOOKUP($D38,'May 9'!$F:$F,1,0)),"No","Yes")</f>
      </c>
      <c r="AE38" s="10824">
        <f>IF(ISNA(VLOOKUP($D38,'May 2'!$F:$F,1,0)),"No","Yes")</f>
      </c>
      <c r="AF38" s="10823">
        <f>IF(ISNA(VLOOKUP($D38,'Apr 23'!$F:$F,1,0)),"No","Yes")</f>
      </c>
      <c r="AG38" s="10822">
        <f>IF(ISNA(VLOOKUP($D38,'Apr 16'!$F:$F,1,0)),"No","Yes")</f>
      </c>
      <c r="AH38" s="10821">
        <f>IF(ISNA(VLOOKUP($D38,'Apr 9'!$F:$F,1,0)),"No","Yes")</f>
      </c>
      <c r="AI38" s="10820">
        <f>IF(ISNA(VLOOKUP($D38,'Apr 2'!$F:$F,1,0)),"No","Yes")</f>
      </c>
      <c r="AJ38" s="10819">
        <f>IF(ISNA(VLOOKUP($D38,'Mar 26'!$F:$F,1,0)),"No","Yes")</f>
      </c>
      <c r="AK38" s="10818">
        <f>IF(ISNA(VLOOKUP($D38,'Mar 19'!$F:$F,1,0)),"No","Yes")</f>
      </c>
      <c r="AL38" s="10817">
        <f>IF(ISNA(VLOOKUP($D38,'Mar 12'!$F:$F,1,0)),"No","Yes")</f>
      </c>
      <c r="AM38" s="10816">
        <f>IF(ISNA(VLOOKUP($D38,'Mar 5'!$F:$F,1,0)),"No","Yes")</f>
      </c>
      <c r="AN38" s="10815">
        <f>IF(ISNA(VLOOKUP($D38,'Feb 26'!$F:$F,1,0)),"No","Yes")</f>
      </c>
      <c r="AO38" s="10814">
        <f>IF(ISNA(VLOOKUP($D38,'Feb 26'!$F:$F,1,0)),"No","Yes")</f>
      </c>
      <c r="AP38" s="10813">
        <f>IF(ISNA(VLOOKUP($D38,'Feb 12'!$F:$F,1,0)),"No","Yes")</f>
      </c>
      <c r="AQ38" s="10812">
        <f>IF(ISNA(VLOOKUP($D38,'Feb 5'!$F:$F,1,0)),"No","Yes")</f>
      </c>
      <c r="AR38" s="10811">
        <f>IF(ISNA(VLOOKUP($D38,'Jan 29'!$F:$F,1,0)),"No","Yes")</f>
      </c>
      <c r="AS38" s="10810">
        <f>IF(ISNA(VLOOKUP(D38,'Jan 22'!F:F,1,0)),"No","Yes")</f>
      </c>
      <c r="AT38" s="10809"/>
      <c r="AU38" s="10808"/>
      <c r="AV38" s="10807"/>
      <c r="AW38" s="10806"/>
      <c r="AX38" s="10805"/>
      <c r="AY38" s="10804"/>
    </row>
    <row r="39" spans="1:50" x14ac:dyDescent="0.25">
      <c r="A39" s="9345"/>
      <c r="B39" s="196" t="s">
        <v>1282</v>
      </c>
      <c r="C39" s="105" t="s">
        <v>3</v>
      </c>
      <c r="D39" s="210" t="s">
        <v>265</v>
      </c>
      <c r="E39" s="213" t="s">
        <v>266</v>
      </c>
      <c r="F39" s="213" t="s">
        <v>53</v>
      </c>
      <c r="G39" s="235" t="s">
        <v>1019</v>
      </c>
      <c r="H39" s="115" t="str">
        <f>IF(ISNA(VLOOKUP($D39,'Oct 08'!$F:$F,1,0)),"No","Yes")</f>
      </c>
      <c r="I39" s="10889">
        <f>IF(ISNA(VLOOKUP($D39,'Oct 03'!$F:$F,1,0)),"No","Yes")</f>
      </c>
      <c r="J39" s="10888">
        <f>IF(ISNA(VLOOKUP($D39,'Sep 24'!$F:$F,1,0)),"No","Yes")</f>
      </c>
      <c r="K39" s="10887">
        <f>IF(ISNA(VLOOKUP($D39,'Sep 17'!$F:$F,1,0)),"No","Yes")</f>
      </c>
      <c r="L39" s="10886">
        <f>IF(ISNA(VLOOKUP($D39,'Sep 10'!$F:$F,1,0)),"No","Yes")</f>
      </c>
      <c r="M39" s="10885">
        <f>IF(ISNA(VLOOKUP($D39,'Sep 05'!$F:$F,1,0)),"No","Yes")</f>
      </c>
      <c r="N39" s="10884">
        <f>IF(ISNA(VLOOKUP($D39,'Aug 27'!$F:$F,1,0)),"No","Yes")</f>
      </c>
      <c r="O39" s="10883">
        <f>IF(ISNA(VLOOKUP($D39,'Aug 20'!$F:$F,1,0)),"No","Yes")</f>
      </c>
      <c r="P39" s="10882">
        <f>IF(ISNA(VLOOKUP($D39,'Aug 13'!$F:$F,1,0)),"No","Yes")</f>
      </c>
      <c r="Q39" s="10881">
        <f>IF(ISNA(VLOOKUP($D39,'Aug 07'!$F:$F,1,0)),"No","Yes")</f>
      </c>
      <c r="R39" s="10880">
        <f>IF(ISNA(VLOOKUP($D39,'Jul 30'!$F:$F,1,0)),"No","Yes")</f>
      </c>
      <c r="S39" s="10879">
        <f>IF(ISNA(VLOOKUP($D39,'Jul 23'!$F:$F,1,0)),"No","Yes")</f>
      </c>
      <c r="T39" s="10878">
        <f>IF(ISNA(VLOOKUP($D39,'Jul 16'!$F:$F,1,0)),"No","Yes")</f>
      </c>
      <c r="U39" s="10877">
        <f>IF(ISNA(VLOOKUP($D39,'Jul 9'!$F:$F,1,0)),"No","Yes")</f>
      </c>
      <c r="V39" s="10876">
        <f>IF(ISNA(VLOOKUP($D39,'Jul 2'!$F:$F,1,0)),"No","Yes")</f>
      </c>
      <c r="W39" s="10875">
        <f>IF(ISNA(VLOOKUP($D39,'Jun 25'!$F:$F,1,0)),"No","Yes")</f>
      </c>
      <c r="X39" s="10874">
        <f>IF(ISNA(VLOOKUP($D39,'Jun 18'!$F:$F,1,0)),"No","Yes")</f>
      </c>
      <c r="Y39" s="10873">
        <f>IF(ISNA(VLOOKUP($D39,'Jun 11'!$F:$F,1,0)),"No","Yes")</f>
      </c>
      <c r="Z39" s="10872">
        <f>IF(ISNA(VLOOKUP($D39,'Jun 4'!$F:$F,1,0)),"No","Yes")</f>
      </c>
      <c r="AA39" s="10871">
        <f>IF(ISNA(VLOOKUP($D39,'May 28'!$F:$F,1,0)),"No","Yes")</f>
      </c>
      <c r="AB39" s="10870">
        <f>IF(ISNA(VLOOKUP($D39,'May 21'!$F:$F,1,0)),"No","Yes")</f>
      </c>
      <c r="AC39" s="10869">
        <f>IF(ISNA(VLOOKUP($D39,'May 14'!$F:$F,1,0)),"No","Yes")</f>
      </c>
      <c r="AD39" s="10868">
        <f>IF(ISNA(VLOOKUP($D39,'May 9'!$F:$F,1,0)),"No","Yes")</f>
      </c>
      <c r="AE39" s="10867">
        <f>IF(ISNA(VLOOKUP($D39,'May 2'!$F:$F,1,0)),"No","Yes")</f>
      </c>
      <c r="AF39" s="10866">
        <f>IF(ISNA(VLOOKUP($D39,'Apr 23'!$F:$F,1,0)),"No","Yes")</f>
      </c>
      <c r="AG39" s="10865">
        <f>IF(ISNA(VLOOKUP($D39,'Apr 16'!$F:$F,1,0)),"No","Yes")</f>
      </c>
      <c r="AH39" s="10864">
        <f>IF(ISNA(VLOOKUP($D39,'Apr 9'!$F:$F,1,0)),"No","Yes")</f>
      </c>
      <c r="AI39" s="10863">
        <f>IF(ISNA(VLOOKUP($D39,'Apr 2'!$F:$F,1,0)),"No","Yes")</f>
      </c>
      <c r="AJ39" s="10862">
        <f>IF(ISNA(VLOOKUP($D39,'Mar 26'!$F:$F,1,0)),"No","Yes")</f>
      </c>
      <c r="AK39" s="10861">
        <f>IF(ISNA(VLOOKUP($D39,'Mar 19'!$F:$F,1,0)),"No","Yes")</f>
      </c>
      <c r="AL39" s="10860">
        <f>IF(ISNA(VLOOKUP($D39,'Mar 12'!$F:$F,1,0)),"No","Yes")</f>
      </c>
      <c r="AM39" s="10859">
        <f>IF(ISNA(VLOOKUP($D39,'Mar 5'!$F:$F,1,0)),"No","Yes")</f>
      </c>
      <c r="AN39" s="10858">
        <f>IF(ISNA(VLOOKUP($D39,'Feb 26'!$F:$F,1,0)),"No","Yes")</f>
      </c>
      <c r="AO39" s="10857">
        <f>IF(ISNA(VLOOKUP($D39,'Feb 26'!$F:$F,1,0)),"No","Yes")</f>
      </c>
      <c r="AP39" s="10856">
        <f>IF(ISNA(VLOOKUP($D39,'Feb 12'!$F:$F,1,0)),"No","Yes")</f>
      </c>
      <c r="AQ39" s="10855">
        <f>IF(ISNA(VLOOKUP($D39,'Feb 5'!$F:$F,1,0)),"No","Yes")</f>
      </c>
      <c r="AR39" s="10854">
        <f>IF(ISNA(VLOOKUP($D39,'Jan 29'!$F:$F,1,0)),"No","Yes")</f>
      </c>
      <c r="AS39" s="10853">
        <f>IF(ISNA(VLOOKUP(D39,'Jan 22'!F:F,1,0)),"No","Yes")</f>
      </c>
      <c r="AT39" s="10852"/>
      <c r="AU39" s="10851"/>
      <c r="AV39" s="10850"/>
      <c r="AW39" s="10849"/>
      <c r="AX39" s="10848"/>
      <c r="AY39" s="10847"/>
    </row>
    <row r="40" spans="1:50" x14ac:dyDescent="0.25">
      <c r="A40" s="9345"/>
      <c r="B40" s="3085" t="s">
        <v>1283</v>
      </c>
      <c r="C40" s="105" t="s">
        <v>3</v>
      </c>
      <c r="D40" s="210" t="s">
        <v>123</v>
      </c>
      <c r="E40" s="213" t="s">
        <v>124</v>
      </c>
      <c r="F40" s="213" t="s">
        <v>125</v>
      </c>
      <c r="G40" s="235" t="s">
        <v>1019</v>
      </c>
      <c r="H40" s="115" t="str">
        <f>IF(ISNA(VLOOKUP($D40,'Oct 08'!$F:$F,1,0)),"No","Yes")</f>
      </c>
      <c r="I40" s="10932">
        <f>IF(ISNA(VLOOKUP($D40,'Oct 03'!$F:$F,1,0)),"No","Yes")</f>
      </c>
      <c r="J40" s="10931">
        <f>IF(ISNA(VLOOKUP($D40,'Sep 24'!$F:$F,1,0)),"No","Yes")</f>
      </c>
      <c r="K40" s="10930">
        <f>IF(ISNA(VLOOKUP($D40,'Sep 17'!$F:$F,1,0)),"No","Yes")</f>
      </c>
      <c r="L40" s="10929">
        <f>IF(ISNA(VLOOKUP($D40,'Sep 10'!$F:$F,1,0)),"No","Yes")</f>
      </c>
      <c r="M40" s="10928">
        <f>IF(ISNA(VLOOKUP($D40,'Sep 05'!$F:$F,1,0)),"No","Yes")</f>
      </c>
      <c r="N40" s="10927">
        <f>IF(ISNA(VLOOKUP($D40,'Aug 27'!$F:$F,1,0)),"No","Yes")</f>
      </c>
      <c r="O40" s="10926">
        <f>IF(ISNA(VLOOKUP($D40,'Aug 20'!$F:$F,1,0)),"No","Yes")</f>
      </c>
      <c r="P40" s="10925">
        <f>IF(ISNA(VLOOKUP($D40,'Aug 13'!$F:$F,1,0)),"No","Yes")</f>
      </c>
      <c r="Q40" s="10924">
        <f>IF(ISNA(VLOOKUP($D40,'Aug 07'!$F:$F,1,0)),"No","Yes")</f>
      </c>
      <c r="R40" s="10923">
        <f>IF(ISNA(VLOOKUP($D40,'Jul 30'!$F:$F,1,0)),"No","Yes")</f>
      </c>
      <c r="S40" s="10922">
        <f>IF(ISNA(VLOOKUP($D40,'Jul 23'!$F:$F,1,0)),"No","Yes")</f>
      </c>
      <c r="T40" s="10921">
        <f>IF(ISNA(VLOOKUP($D40,'Jul 16'!$F:$F,1,0)),"No","Yes")</f>
      </c>
      <c r="U40" s="10920">
        <f>IF(ISNA(VLOOKUP($D40,'Jul 9'!$F:$F,1,0)),"No","Yes")</f>
      </c>
      <c r="V40" s="10919">
        <f>IF(ISNA(VLOOKUP($D40,'Jul 2'!$F:$F,1,0)),"No","Yes")</f>
      </c>
      <c r="W40" s="10918">
        <f>IF(ISNA(VLOOKUP($D40,'Jun 25'!$F:$F,1,0)),"No","Yes")</f>
      </c>
      <c r="X40" s="10917">
        <f>IF(ISNA(VLOOKUP($D40,'Jun 18'!$F:$F,1,0)),"No","Yes")</f>
      </c>
      <c r="Y40" s="10916">
        <f>IF(ISNA(VLOOKUP($D40,'Jun 11'!$F:$F,1,0)),"No","Yes")</f>
      </c>
      <c r="Z40" s="10915">
        <f>IF(ISNA(VLOOKUP($D40,'Jun 4'!$F:$F,1,0)),"No","Yes")</f>
      </c>
      <c r="AA40" s="10914">
        <f>IF(ISNA(VLOOKUP($D40,'May 28'!$F:$F,1,0)),"No","Yes")</f>
      </c>
      <c r="AB40" s="10913">
        <f>IF(ISNA(VLOOKUP($D40,'May 21'!$F:$F,1,0)),"No","Yes")</f>
      </c>
      <c r="AC40" s="10912">
        <f>IF(ISNA(VLOOKUP($D40,'May 14'!$F:$F,1,0)),"No","Yes")</f>
      </c>
      <c r="AD40" s="10911">
        <f>IF(ISNA(VLOOKUP($D40,'May 9'!$F:$F,1,0)),"No","Yes")</f>
      </c>
      <c r="AE40" s="10910">
        <f>IF(ISNA(VLOOKUP($D40,'May 2'!$F:$F,1,0)),"No","Yes")</f>
      </c>
      <c r="AF40" s="10909">
        <f>IF(ISNA(VLOOKUP($D40,'Apr 23'!$F:$F,1,0)),"No","Yes")</f>
      </c>
      <c r="AG40" s="10908">
        <f>IF(ISNA(VLOOKUP($D40,'Apr 16'!$F:$F,1,0)),"No","Yes")</f>
      </c>
      <c r="AH40" s="10907">
        <f>IF(ISNA(VLOOKUP($D40,'Apr 9'!$F:$F,1,0)),"No","Yes")</f>
      </c>
      <c r="AI40" s="10906">
        <f>IF(ISNA(VLOOKUP($D40,'Apr 2'!$F:$F,1,0)),"No","Yes")</f>
      </c>
      <c r="AJ40" s="10905">
        <f>IF(ISNA(VLOOKUP($D40,'Mar 26'!$F:$F,1,0)),"No","Yes")</f>
      </c>
      <c r="AK40" s="10904">
        <f>IF(ISNA(VLOOKUP($D40,'Mar 19'!$F:$F,1,0)),"No","Yes")</f>
      </c>
      <c r="AL40" s="10903">
        <f>IF(ISNA(VLOOKUP($D40,'Mar 12'!$F:$F,1,0)),"No","Yes")</f>
      </c>
      <c r="AM40" s="10902">
        <f>IF(ISNA(VLOOKUP($D40,'Mar 5'!$F:$F,1,0)),"No","Yes")</f>
      </c>
      <c r="AN40" s="10901">
        <f>IF(ISNA(VLOOKUP($D40,'Feb 26'!$F:$F,1,0)),"No","Yes")</f>
      </c>
      <c r="AO40" s="10900">
        <f>IF(ISNA(VLOOKUP($D40,'Feb 26'!$F:$F,1,0)),"No","Yes")</f>
      </c>
      <c r="AP40" s="10899">
        <f>IF(ISNA(VLOOKUP($D40,'Feb 12'!$F:$F,1,0)),"No","Yes")</f>
      </c>
      <c r="AQ40" s="10898">
        <f>IF(ISNA(VLOOKUP($D40,'Feb 5'!$F:$F,1,0)),"No","Yes")</f>
      </c>
      <c r="AR40" s="10897">
        <f>IF(ISNA(VLOOKUP($D40,'Jan 29'!$F:$F,1,0)),"No","Yes")</f>
      </c>
      <c r="AS40" s="10896">
        <f>IF(ISNA(VLOOKUP(D40,'Jan 22'!F:F,1,0)),"No","Yes")</f>
      </c>
      <c r="AT40" s="10895"/>
      <c r="AU40" s="10894"/>
      <c r="AV40" s="10893"/>
      <c r="AW40" s="10892"/>
      <c r="AX40" s="10891"/>
      <c r="AY40" s="10890"/>
    </row>
    <row r="41" spans="1:50" x14ac:dyDescent="0.25">
      <c r="A41" s="9345"/>
      <c r="B41" s="3085" t="s">
        <v>1284</v>
      </c>
      <c r="C41" s="105" t="s">
        <v>3</v>
      </c>
      <c r="D41" s="105" t="s">
        <v>280</v>
      </c>
      <c r="E41" s="213" t="s">
        <v>281</v>
      </c>
      <c r="F41" s="213" t="s">
        <v>53</v>
      </c>
      <c r="G41" s="235" t="s">
        <v>1019</v>
      </c>
      <c r="H41" s="115" t="str">
        <f>IF(ISNA(VLOOKUP($D41,'Oct 08'!$F:$F,1,0)),"No","Yes")</f>
      </c>
      <c r="I41" s="10975">
        <f>IF(ISNA(VLOOKUP($D41,'Oct 03'!$F:$F,1,0)),"No","Yes")</f>
      </c>
      <c r="J41" s="10974">
        <f>IF(ISNA(VLOOKUP($D41,'Sep 24'!$F:$F,1,0)),"No","Yes")</f>
      </c>
      <c r="K41" s="10973">
        <f>IF(ISNA(VLOOKUP($D41,'Sep 17'!$F:$F,1,0)),"No","Yes")</f>
      </c>
      <c r="L41" s="10972">
        <f>IF(ISNA(VLOOKUP($D41,'Sep 10'!$F:$F,1,0)),"No","Yes")</f>
      </c>
      <c r="M41" s="10971">
        <f>IF(ISNA(VLOOKUP($D41,'Sep 05'!$F:$F,1,0)),"No","Yes")</f>
      </c>
      <c r="N41" s="10970">
        <f>IF(ISNA(VLOOKUP($D41,'Aug 27'!$F:$F,1,0)),"No","Yes")</f>
      </c>
      <c r="O41" s="10969">
        <f>IF(ISNA(VLOOKUP($D41,'Aug 20'!$F:$F,1,0)),"No","Yes")</f>
      </c>
      <c r="P41" s="10968">
        <f>IF(ISNA(VLOOKUP($D41,'Aug 13'!$F:$F,1,0)),"No","Yes")</f>
      </c>
      <c r="Q41" s="10967">
        <f>IF(ISNA(VLOOKUP($D41,'Aug 07'!$F:$F,1,0)),"No","Yes")</f>
      </c>
      <c r="R41" s="10966">
        <f>IF(ISNA(VLOOKUP($D41,'Jul 30'!$F:$F,1,0)),"No","Yes")</f>
      </c>
      <c r="S41" s="10965">
        <f>IF(ISNA(VLOOKUP($D41,'Jul 23'!$F:$F,1,0)),"No","Yes")</f>
      </c>
      <c r="T41" s="10964">
        <f>IF(ISNA(VLOOKUP($D41,'Jul 16'!$F:$F,1,0)),"No","Yes")</f>
      </c>
      <c r="U41" s="10963">
        <f>IF(ISNA(VLOOKUP($D41,'Jul 9'!$F:$F,1,0)),"No","Yes")</f>
      </c>
      <c r="V41" s="10962">
        <f>IF(ISNA(VLOOKUP($D41,'Jul 2'!$F:$F,1,0)),"No","Yes")</f>
      </c>
      <c r="W41" s="10961">
        <f>IF(ISNA(VLOOKUP($D41,'Jun 25'!$F:$F,1,0)),"No","Yes")</f>
      </c>
      <c r="X41" s="10960">
        <f>IF(ISNA(VLOOKUP($D41,'Jun 18'!$F:$F,1,0)),"No","Yes")</f>
      </c>
      <c r="Y41" s="10959">
        <f>IF(ISNA(VLOOKUP($D41,'Jun 11'!$F:$F,1,0)),"No","Yes")</f>
      </c>
      <c r="Z41" s="10958">
        <f>IF(ISNA(VLOOKUP($D41,'Jun 4'!$F:$F,1,0)),"No","Yes")</f>
      </c>
      <c r="AA41" s="10957">
        <f>IF(ISNA(VLOOKUP($D41,'May 28'!$F:$F,1,0)),"No","Yes")</f>
      </c>
      <c r="AB41" s="10956">
        <f>IF(ISNA(VLOOKUP($D41,'May 21'!$F:$F,1,0)),"No","Yes")</f>
      </c>
      <c r="AC41" s="10955">
        <f>IF(ISNA(VLOOKUP($D41,'May 14'!$F:$F,1,0)),"No","Yes")</f>
      </c>
      <c r="AD41" s="10954">
        <f>IF(ISNA(VLOOKUP($D41,'May 9'!$F:$F,1,0)),"No","Yes")</f>
      </c>
      <c r="AE41" s="10953">
        <f>IF(ISNA(VLOOKUP($D41,'May 2'!$F:$F,1,0)),"No","Yes")</f>
      </c>
      <c r="AF41" s="10952">
        <f>IF(ISNA(VLOOKUP($D41,'Apr 23'!$F:$F,1,0)),"No","Yes")</f>
      </c>
      <c r="AG41" s="10951">
        <f>IF(ISNA(VLOOKUP($D41,'Apr 16'!$F:$F,1,0)),"No","Yes")</f>
      </c>
      <c r="AH41" s="10950">
        <f>IF(ISNA(VLOOKUP($D41,'Apr 9'!$F:$F,1,0)),"No","Yes")</f>
      </c>
      <c r="AI41" s="10949">
        <f>IF(ISNA(VLOOKUP($D41,'Apr 2'!$F:$F,1,0)),"No","Yes")</f>
      </c>
      <c r="AJ41" s="10948">
        <f>IF(ISNA(VLOOKUP($D41,'Mar 26'!$F:$F,1,0)),"No","Yes")</f>
      </c>
      <c r="AK41" s="10947">
        <f>IF(ISNA(VLOOKUP($D41,'Mar 19'!$F:$F,1,0)),"No","Yes")</f>
      </c>
      <c r="AL41" s="10946">
        <f>IF(ISNA(VLOOKUP($D41,'Mar 12'!$F:$F,1,0)),"No","Yes")</f>
      </c>
      <c r="AM41" s="10945">
        <f>IF(ISNA(VLOOKUP($D41,'Mar 5'!$F:$F,1,0)),"No","Yes")</f>
      </c>
      <c r="AN41" s="10944">
        <f>IF(ISNA(VLOOKUP($D41,'Feb 26'!$F:$F,1,0)),"No","Yes")</f>
      </c>
      <c r="AO41" s="10943">
        <f>IF(ISNA(VLOOKUP($D41,'Feb 26'!$F:$F,1,0)),"No","Yes")</f>
      </c>
      <c r="AP41" s="10942">
        <f>IF(ISNA(VLOOKUP($D41,'Feb 12'!$F:$F,1,0)),"No","Yes")</f>
      </c>
      <c r="AQ41" s="10941">
        <f>IF(ISNA(VLOOKUP($D41,'Feb 5'!$F:$F,1,0)),"No","Yes")</f>
      </c>
      <c r="AR41" s="10940">
        <f>IF(ISNA(VLOOKUP($D41,'Jan 29'!$F:$F,1,0)),"No","Yes")</f>
      </c>
      <c r="AS41" s="10939">
        <f>IF(ISNA(VLOOKUP(D41,'Jan 22'!F:F,1,0)),"No","Yes")</f>
      </c>
      <c r="AT41" s="10938"/>
      <c r="AU41" s="10937"/>
      <c r="AV41" s="10936"/>
      <c r="AW41" s="10935"/>
      <c r="AX41" s="10934"/>
      <c r="AY41" s="10933"/>
    </row>
    <row r="42" spans="1:50" x14ac:dyDescent="0.25">
      <c r="A42" s="9345"/>
      <c r="B42" s="3085" t="s">
        <v>1275</v>
      </c>
      <c r="C42" s="105" t="s">
        <v>3</v>
      </c>
      <c r="D42" s="210" t="s">
        <v>229</v>
      </c>
      <c r="E42" s="213" t="s">
        <v>230</v>
      </c>
      <c r="F42" s="213" t="s">
        <v>53</v>
      </c>
      <c r="G42" s="235" t="s">
        <v>1019</v>
      </c>
      <c r="H42" s="115" t="str">
        <f>IF(ISNA(VLOOKUP($D42,'Oct 08'!$F:$F,1,0)),"No","Yes")</f>
      </c>
      <c r="I42" s="11018">
        <f>IF(ISNA(VLOOKUP($D42,'Oct 03'!$F:$F,1,0)),"No","Yes")</f>
      </c>
      <c r="J42" s="11017">
        <f>IF(ISNA(VLOOKUP($D42,'Sep 24'!$F:$F,1,0)),"No","Yes")</f>
      </c>
      <c r="K42" s="11016">
        <f>IF(ISNA(VLOOKUP($D42,'Sep 17'!$F:$F,1,0)),"No","Yes")</f>
      </c>
      <c r="L42" s="11015">
        <f>IF(ISNA(VLOOKUP($D42,'Sep 10'!$F:$F,1,0)),"No","Yes")</f>
      </c>
      <c r="M42" s="11014">
        <f>IF(ISNA(VLOOKUP($D42,'Sep 05'!$F:$F,1,0)),"No","Yes")</f>
      </c>
      <c r="N42" s="11013">
        <f>IF(ISNA(VLOOKUP($D42,'Aug 27'!$F:$F,1,0)),"No","Yes")</f>
      </c>
      <c r="O42" s="11012">
        <f>IF(ISNA(VLOOKUP($D42,'Aug 20'!$F:$F,1,0)),"No","Yes")</f>
      </c>
      <c r="P42" s="11011">
        <f>IF(ISNA(VLOOKUP($D42,'Aug 13'!$F:$F,1,0)),"No","Yes")</f>
      </c>
      <c r="Q42" s="11010">
        <f>IF(ISNA(VLOOKUP($D42,'Aug 07'!$F:$F,1,0)),"No","Yes")</f>
      </c>
      <c r="R42" s="11009">
        <f>IF(ISNA(VLOOKUP($D42,'Jul 30'!$F:$F,1,0)),"No","Yes")</f>
      </c>
      <c r="S42" s="11008">
        <f>IF(ISNA(VLOOKUP($D42,'Jul 23'!$F:$F,1,0)),"No","Yes")</f>
      </c>
      <c r="T42" s="11007">
        <f>IF(ISNA(VLOOKUP($D42,'Jul 16'!$F:$F,1,0)),"No","Yes")</f>
      </c>
      <c r="U42" s="11006">
        <f>IF(ISNA(VLOOKUP($D42,'Jul 9'!$F:$F,1,0)),"No","Yes")</f>
      </c>
      <c r="V42" s="11005">
        <f>IF(ISNA(VLOOKUP($D42,'Jul 2'!$F:$F,1,0)),"No","Yes")</f>
      </c>
      <c r="W42" s="11004">
        <f>IF(ISNA(VLOOKUP($D42,'Jun 25'!$F:$F,1,0)),"No","Yes")</f>
      </c>
      <c r="X42" s="11003">
        <f>IF(ISNA(VLOOKUP($D42,'Jun 18'!$F:$F,1,0)),"No","Yes")</f>
      </c>
      <c r="Y42" s="11002">
        <f>IF(ISNA(VLOOKUP($D42,'Jun 11'!$F:$F,1,0)),"No","Yes")</f>
      </c>
      <c r="Z42" s="11001">
        <f>IF(ISNA(VLOOKUP($D42,'Jun 4'!$F:$F,1,0)),"No","Yes")</f>
      </c>
      <c r="AA42" s="11000">
        <f>IF(ISNA(VLOOKUP($D42,'May 28'!$F:$F,1,0)),"No","Yes")</f>
      </c>
      <c r="AB42" s="10999">
        <f>IF(ISNA(VLOOKUP($D42,'May 21'!$F:$F,1,0)),"No","Yes")</f>
      </c>
      <c r="AC42" s="10998">
        <f>IF(ISNA(VLOOKUP($D42,'May 14'!$F:$F,1,0)),"No","Yes")</f>
      </c>
      <c r="AD42" s="10997">
        <f>IF(ISNA(VLOOKUP($D42,'May 9'!$F:$F,1,0)),"No","Yes")</f>
      </c>
      <c r="AE42" s="10996">
        <f>IF(ISNA(VLOOKUP($D42,'May 2'!$F:$F,1,0)),"No","Yes")</f>
      </c>
      <c r="AF42" s="10995">
        <f>IF(ISNA(VLOOKUP($D42,'Apr 23'!$F:$F,1,0)),"No","Yes")</f>
      </c>
      <c r="AG42" s="10994">
        <f>IF(ISNA(VLOOKUP($D42,'Apr 16'!$F:$F,1,0)),"No","Yes")</f>
      </c>
      <c r="AH42" s="10993">
        <f>IF(ISNA(VLOOKUP($D42,'Apr 9'!$F:$F,1,0)),"No","Yes")</f>
      </c>
      <c r="AI42" s="10992">
        <f>IF(ISNA(VLOOKUP($D42,'Apr 2'!$F:$F,1,0)),"No","Yes")</f>
      </c>
      <c r="AJ42" s="10991">
        <f>IF(ISNA(VLOOKUP($D42,'Mar 26'!$F:$F,1,0)),"No","Yes")</f>
      </c>
      <c r="AK42" s="10990">
        <f>IF(ISNA(VLOOKUP($D42,'Mar 19'!$F:$F,1,0)),"No","Yes")</f>
      </c>
      <c r="AL42" s="10989">
        <f>IF(ISNA(VLOOKUP($D42,'Mar 12'!$F:$F,1,0)),"No","Yes")</f>
      </c>
      <c r="AM42" s="10988">
        <f>IF(ISNA(VLOOKUP($D42,'Mar 5'!$F:$F,1,0)),"No","Yes")</f>
      </c>
      <c r="AN42" s="10987">
        <f>IF(ISNA(VLOOKUP($D42,'Feb 26'!$F:$F,1,0)),"No","Yes")</f>
      </c>
      <c r="AO42" s="10986">
        <f>IF(ISNA(VLOOKUP($D42,'Feb 26'!$F:$F,1,0)),"No","Yes")</f>
      </c>
      <c r="AP42" s="10985">
        <f>IF(ISNA(VLOOKUP($D42,'Feb 12'!$F:$F,1,0)),"No","Yes")</f>
      </c>
      <c r="AQ42" s="10984">
        <f>IF(ISNA(VLOOKUP($D42,'Feb 5'!$F:$F,1,0)),"No","Yes")</f>
      </c>
      <c r="AR42" s="10983">
        <f>IF(ISNA(VLOOKUP($D42,'Jan 29'!$F:$F,1,0)),"No","Yes")</f>
      </c>
      <c r="AS42" s="10982">
        <f>IF(ISNA(VLOOKUP(D42,'Jan 22'!F:F,1,0)),"No","Yes")</f>
      </c>
      <c r="AT42" s="10981"/>
      <c r="AU42" s="10980"/>
      <c r="AV42" s="10979"/>
      <c r="AW42" s="10978"/>
      <c r="AX42" s="10977"/>
      <c r="AY42" s="10976"/>
    </row>
    <row r="43" spans="1:50" x14ac:dyDescent="0.25">
      <c r="A43" s="9345"/>
      <c r="B43" s="3085" t="s">
        <v>1489</v>
      </c>
      <c r="C43" s="105" t="s">
        <v>3</v>
      </c>
      <c r="D43" s="105" t="s">
        <v>270</v>
      </c>
      <c r="E43" s="213" t="s">
        <v>271</v>
      </c>
      <c r="F43" s="213" t="s">
        <v>53</v>
      </c>
      <c r="G43" s="235" t="s">
        <v>1019</v>
      </c>
      <c r="H43" s="115" t="str">
        <f>IF(ISNA(VLOOKUP($D43,'Oct 08'!$F:$F,1,0)),"No","Yes")</f>
      </c>
      <c r="I43" s="11061">
        <f>IF(ISNA(VLOOKUP($D43,'Oct 03'!$F:$F,1,0)),"No","Yes")</f>
      </c>
      <c r="J43" s="11060">
        <f>IF(ISNA(VLOOKUP($D43,'Sep 24'!$F:$F,1,0)),"No","Yes")</f>
      </c>
      <c r="K43" s="11059">
        <f>IF(ISNA(VLOOKUP($D43,'Sep 17'!$F:$F,1,0)),"No","Yes")</f>
      </c>
      <c r="L43" s="11058">
        <f>IF(ISNA(VLOOKUP($D43,'Sep 10'!$F:$F,1,0)),"No","Yes")</f>
      </c>
      <c r="M43" s="11057">
        <f>IF(ISNA(VLOOKUP($D43,'Sep 05'!$F:$F,1,0)),"No","Yes")</f>
      </c>
      <c r="N43" s="11056">
        <f>IF(ISNA(VLOOKUP($D43,'Aug 27'!$F:$F,1,0)),"No","Yes")</f>
      </c>
      <c r="O43" s="11055">
        <f>IF(ISNA(VLOOKUP($D43,'Aug 20'!$F:$F,1,0)),"No","Yes")</f>
      </c>
      <c r="P43" s="11054">
        <f>IF(ISNA(VLOOKUP($D43,'Aug 13'!$F:$F,1,0)),"No","Yes")</f>
      </c>
      <c r="Q43" s="11053">
        <f>IF(ISNA(VLOOKUP($D43,'Aug 07'!$F:$F,1,0)),"No","Yes")</f>
      </c>
      <c r="R43" s="11052">
        <f>IF(ISNA(VLOOKUP($D43,'Jul 30'!$F:$F,1,0)),"No","Yes")</f>
      </c>
      <c r="S43" s="11051">
        <f>IF(ISNA(VLOOKUP($D43,'Jul 23'!$F:$F,1,0)),"No","Yes")</f>
      </c>
      <c r="T43" s="11050">
        <f>IF(ISNA(VLOOKUP($D43,'Jul 16'!$F:$F,1,0)),"No","Yes")</f>
      </c>
      <c r="U43" s="11049">
        <f>IF(ISNA(VLOOKUP($D43,'Jul 9'!$F:$F,1,0)),"No","Yes")</f>
      </c>
      <c r="V43" s="11048">
        <f>IF(ISNA(VLOOKUP($D43,'Jul 2'!$F:$F,1,0)),"No","Yes")</f>
      </c>
      <c r="W43" s="11047">
        <f>IF(ISNA(VLOOKUP($D43,'Jun 25'!$F:$F,1,0)),"No","Yes")</f>
      </c>
      <c r="X43" s="11046">
        <f>IF(ISNA(VLOOKUP($D43,'Jun 18'!$F:$F,1,0)),"No","Yes")</f>
      </c>
      <c r="Y43" s="11045">
        <f>IF(ISNA(VLOOKUP($D43,'Jun 11'!$F:$F,1,0)),"No","Yes")</f>
      </c>
      <c r="Z43" s="11044">
        <f>IF(ISNA(VLOOKUP($D43,'Jun 4'!$F:$F,1,0)),"No","Yes")</f>
      </c>
      <c r="AA43" s="11043">
        <f>IF(ISNA(VLOOKUP($D43,'May 28'!$F:$F,1,0)),"No","Yes")</f>
      </c>
      <c r="AB43" s="11042">
        <f>IF(ISNA(VLOOKUP($D43,'May 21'!$F:$F,1,0)),"No","Yes")</f>
      </c>
      <c r="AC43" s="11041">
        <f>IF(ISNA(VLOOKUP($D43,'May 14'!$F:$F,1,0)),"No","Yes")</f>
      </c>
      <c r="AD43" s="11040">
        <f>IF(ISNA(VLOOKUP($D43,'May 9'!$F:$F,1,0)),"No","Yes")</f>
      </c>
      <c r="AE43" s="11039">
        <f>IF(ISNA(VLOOKUP($D43,'May 2'!$F:$F,1,0)),"No","Yes")</f>
      </c>
      <c r="AF43" s="11038">
        <f>IF(ISNA(VLOOKUP($D43,'Apr 23'!$F:$F,1,0)),"No","Yes")</f>
      </c>
      <c r="AG43" s="11037">
        <f>IF(ISNA(VLOOKUP($D43,'Apr 16'!$F:$F,1,0)),"No","Yes")</f>
      </c>
      <c r="AH43" s="11036">
        <f>IF(ISNA(VLOOKUP($D43,'Apr 9'!$F:$F,1,0)),"No","Yes")</f>
      </c>
      <c r="AI43" s="11035">
        <f>IF(ISNA(VLOOKUP($D43,'Apr 2'!$F:$F,1,0)),"No","Yes")</f>
      </c>
      <c r="AJ43" s="11034">
        <f>IF(ISNA(VLOOKUP($D43,'Mar 26'!$F:$F,1,0)),"No","Yes")</f>
      </c>
      <c r="AK43" s="11033">
        <f>IF(ISNA(VLOOKUP($D43,'Mar 19'!$F:$F,1,0)),"No","Yes")</f>
      </c>
      <c r="AL43" s="11032">
        <f>IF(ISNA(VLOOKUP($D43,'Mar 12'!$F:$F,1,0)),"No","Yes")</f>
      </c>
      <c r="AM43" s="11031">
        <f>IF(ISNA(VLOOKUP($D43,'Mar 5'!$F:$F,1,0)),"No","Yes")</f>
      </c>
      <c r="AN43" s="11030">
        <f>IF(ISNA(VLOOKUP($D43,'Feb 26'!$F:$F,1,0)),"No","Yes")</f>
      </c>
      <c r="AO43" s="11029">
        <f>IF(ISNA(VLOOKUP($D43,'Feb 26'!$F:$F,1,0)),"No","Yes")</f>
      </c>
      <c r="AP43" s="11028">
        <f>IF(ISNA(VLOOKUP($D43,'Feb 12'!$F:$F,1,0)),"No","Yes")</f>
      </c>
      <c r="AQ43" s="11027">
        <f>IF(ISNA(VLOOKUP($D43,'Feb 5'!$F:$F,1,0)),"No","Yes")</f>
      </c>
      <c r="AR43" s="11026">
        <f>IF(ISNA(VLOOKUP($D43,'Jan 29'!$F:$F,1,0)),"No","Yes")</f>
      </c>
      <c r="AS43" s="11025">
        <f>IF(ISNA(VLOOKUP(D43,'Jan 22'!F:F,1,0)),"No","Yes")</f>
      </c>
      <c r="AT43" s="11024"/>
      <c r="AU43" s="11023"/>
      <c r="AV43" s="11022"/>
      <c r="AW43" s="11021"/>
      <c r="AX43" s="11020"/>
      <c r="AY43" s="11019"/>
    </row>
    <row r="44" spans="1:50" x14ac:dyDescent="0.25">
      <c r="A44" s="9345"/>
      <c r="B44" s="3085" t="s">
        <v>1285</v>
      </c>
      <c r="C44" s="105" t="s">
        <v>3</v>
      </c>
      <c r="D44" s="105" t="s">
        <v>118</v>
      </c>
      <c r="E44" s="213" t="s">
        <v>119</v>
      </c>
      <c r="F44" s="213" t="s">
        <v>53</v>
      </c>
      <c r="G44" s="235" t="s">
        <v>1019</v>
      </c>
      <c r="H44" s="115" t="str">
        <f>IF(ISNA(VLOOKUP($D44,'Oct 08'!$F:$F,1,0)),"No","Yes")</f>
      </c>
      <c r="I44" s="11104">
        <f>IF(ISNA(VLOOKUP($D44,'Oct 03'!$F:$F,1,0)),"No","Yes")</f>
      </c>
      <c r="J44" s="11103">
        <f>IF(ISNA(VLOOKUP($D44,'Sep 24'!$F:$F,1,0)),"No","Yes")</f>
      </c>
      <c r="K44" s="11102">
        <f>IF(ISNA(VLOOKUP($D44,'Sep 17'!$F:$F,1,0)),"No","Yes")</f>
      </c>
      <c r="L44" s="11101">
        <f>IF(ISNA(VLOOKUP($D44,'Sep 10'!$F:$F,1,0)),"No","Yes")</f>
      </c>
      <c r="M44" s="11100">
        <f>IF(ISNA(VLOOKUP($D44,'Sep 05'!$F:$F,1,0)),"No","Yes")</f>
      </c>
      <c r="N44" s="11099">
        <f>IF(ISNA(VLOOKUP($D44,'Aug 27'!$F:$F,1,0)),"No","Yes")</f>
      </c>
      <c r="O44" s="11098">
        <f>IF(ISNA(VLOOKUP($D44,'Aug 20'!$F:$F,1,0)),"No","Yes")</f>
      </c>
      <c r="P44" s="11097">
        <f>IF(ISNA(VLOOKUP($D44,'Aug 13'!$F:$F,1,0)),"No","Yes")</f>
      </c>
      <c r="Q44" s="11096">
        <f>IF(ISNA(VLOOKUP($D44,'Aug 07'!$F:$F,1,0)),"No","Yes")</f>
      </c>
      <c r="R44" s="11095">
        <f>IF(ISNA(VLOOKUP($D44,'Jul 30'!$F:$F,1,0)),"No","Yes")</f>
      </c>
      <c r="S44" s="11094">
        <f>IF(ISNA(VLOOKUP($D44,'Jul 23'!$F:$F,1,0)),"No","Yes")</f>
      </c>
      <c r="T44" s="11093">
        <f>IF(ISNA(VLOOKUP($D44,'Jul 16'!$F:$F,1,0)),"No","Yes")</f>
      </c>
      <c r="U44" s="11092">
        <f>IF(ISNA(VLOOKUP($D44,'Jul 9'!$F:$F,1,0)),"No","Yes")</f>
      </c>
      <c r="V44" s="11091">
        <f>IF(ISNA(VLOOKUP($D44,'Jul 2'!$F:$F,1,0)),"No","Yes")</f>
      </c>
      <c r="W44" s="11090">
        <f>IF(ISNA(VLOOKUP($D44,'Jun 25'!$F:$F,1,0)),"No","Yes")</f>
      </c>
      <c r="X44" s="11089">
        <f>IF(ISNA(VLOOKUP($D44,'Jun 18'!$F:$F,1,0)),"No","Yes")</f>
      </c>
      <c r="Y44" s="11088">
        <f>IF(ISNA(VLOOKUP($D44,'Jun 11'!$F:$F,1,0)),"No","Yes")</f>
      </c>
      <c r="Z44" s="11087">
        <f>IF(ISNA(VLOOKUP($D44,'Jun 4'!$F:$F,1,0)),"No","Yes")</f>
      </c>
      <c r="AA44" s="11086">
        <f>IF(ISNA(VLOOKUP($D44,'May 28'!$F:$F,1,0)),"No","Yes")</f>
      </c>
      <c r="AB44" s="11085">
        <f>IF(ISNA(VLOOKUP($D44,'May 21'!$F:$F,1,0)),"No","Yes")</f>
      </c>
      <c r="AC44" s="11084">
        <f>IF(ISNA(VLOOKUP($D44,'May 14'!$F:$F,1,0)),"No","Yes")</f>
      </c>
      <c r="AD44" s="11083">
        <f>IF(ISNA(VLOOKUP($D44,'May 9'!$F:$F,1,0)),"No","Yes")</f>
      </c>
      <c r="AE44" s="11082">
        <f>IF(ISNA(VLOOKUP($D44,'May 2'!$F:$F,1,0)),"No","Yes")</f>
      </c>
      <c r="AF44" s="11081">
        <f>IF(ISNA(VLOOKUP($D44,'Apr 23'!$F:$F,1,0)),"No","Yes")</f>
      </c>
      <c r="AG44" s="11080">
        <f>IF(ISNA(VLOOKUP($D44,'Apr 16'!$F:$F,1,0)),"No","Yes")</f>
      </c>
      <c r="AH44" s="11079">
        <f>IF(ISNA(VLOOKUP($D44,'Apr 9'!$F:$F,1,0)),"No","Yes")</f>
      </c>
      <c r="AI44" s="11078">
        <f>IF(ISNA(VLOOKUP($D44,'Apr 2'!$F:$F,1,0)),"No","Yes")</f>
      </c>
      <c r="AJ44" s="11077">
        <f>IF(ISNA(VLOOKUP($D44,'Mar 26'!$F:$F,1,0)),"No","Yes")</f>
      </c>
      <c r="AK44" s="11076">
        <f>IF(ISNA(VLOOKUP($D44,'Mar 19'!$F:$F,1,0)),"No","Yes")</f>
      </c>
      <c r="AL44" s="11075">
        <f>IF(ISNA(VLOOKUP($D44,'Mar 12'!$F:$F,1,0)),"No","Yes")</f>
      </c>
      <c r="AM44" s="11074">
        <f>IF(ISNA(VLOOKUP($D44,'Mar 5'!$F:$F,1,0)),"No","Yes")</f>
      </c>
      <c r="AN44" s="11073">
        <f>IF(ISNA(VLOOKUP($D44,'Feb 26'!$F:$F,1,0)),"No","Yes")</f>
      </c>
      <c r="AO44" s="11072">
        <f>IF(ISNA(VLOOKUP($D44,'Feb 26'!$F:$F,1,0)),"No","Yes")</f>
      </c>
      <c r="AP44" s="11071">
        <f>IF(ISNA(VLOOKUP($D44,'Feb 12'!$F:$F,1,0)),"No","Yes")</f>
      </c>
      <c r="AQ44" s="11070">
        <f>IF(ISNA(VLOOKUP($D44,'Feb 5'!$F:$F,1,0)),"No","Yes")</f>
      </c>
      <c r="AR44" s="11069">
        <f>IF(ISNA(VLOOKUP($D44,'Jan 29'!$F:$F,1,0)),"No","Yes")</f>
      </c>
      <c r="AS44" s="11068">
        <f>IF(ISNA(VLOOKUP(D44,'Jan 22'!F:F,1,0)),"No","Yes")</f>
      </c>
      <c r="AT44" s="11067"/>
      <c r="AU44" s="11066"/>
      <c r="AV44" s="11065"/>
      <c r="AW44" s="11064"/>
      <c r="AX44" s="11063"/>
      <c r="AY44" s="11062"/>
    </row>
    <row r="45" spans="1:50" x14ac:dyDescent="0.25">
      <c r="A45" s="9345"/>
      <c r="B45" s="112" t="s">
        <v>1286</v>
      </c>
      <c r="C45" s="105" t="s">
        <v>3</v>
      </c>
      <c r="D45" s="105" t="s">
        <v>218</v>
      </c>
      <c r="E45" s="213"/>
      <c r="F45" s="110"/>
      <c r="G45" s="110"/>
      <c r="H45" s="115" t="str">
        <f>IF(ISNA(VLOOKUP($D45,'Oct 08'!$F:$F,1,0)),"No","Yes")</f>
      </c>
      <c r="I45" s="11147">
        <f>IF(ISNA(VLOOKUP($D45,'Oct 03'!$F:$F,1,0)),"No","Yes")</f>
      </c>
      <c r="J45" s="11146">
        <f>IF(ISNA(VLOOKUP($D45,'Sep 24'!$F:$F,1,0)),"No","Yes")</f>
      </c>
      <c r="K45" s="11145">
        <f>IF(ISNA(VLOOKUP($D45,'Sep 17'!$F:$F,1,0)),"No","Yes")</f>
      </c>
      <c r="L45" s="11144">
        <f>IF(ISNA(VLOOKUP($D45,'Sep 10'!$F:$F,1,0)),"No","Yes")</f>
      </c>
      <c r="M45" s="11143">
        <f>IF(ISNA(VLOOKUP($D45,'Sep 05'!$F:$F,1,0)),"No","Yes")</f>
      </c>
      <c r="N45" s="11142">
        <f>IF(ISNA(VLOOKUP($D45,'Aug 27'!$F:$F,1,0)),"No","Yes")</f>
      </c>
      <c r="O45" s="11141">
        <f>IF(ISNA(VLOOKUP($D45,'Aug 20'!$F:$F,1,0)),"No","Yes")</f>
      </c>
      <c r="P45" s="11140">
        <f>IF(ISNA(VLOOKUP($D45,'Aug 13'!$F:$F,1,0)),"No","Yes")</f>
      </c>
      <c r="Q45" s="11139">
        <f>IF(ISNA(VLOOKUP($D45,'Aug 07'!$F:$F,1,0)),"No","Yes")</f>
      </c>
      <c r="R45" s="11138">
        <f>IF(ISNA(VLOOKUP($D45,'Jul 30'!$F:$F,1,0)),"No","Yes")</f>
      </c>
      <c r="S45" s="11137">
        <f>IF(ISNA(VLOOKUP($D45,'Jul 23'!$F:$F,1,0)),"No","Yes")</f>
      </c>
      <c r="T45" s="11136">
        <f>IF(ISNA(VLOOKUP($D45,'Jul 16'!$F:$F,1,0)),"No","Yes")</f>
      </c>
      <c r="U45" s="11135">
        <f>IF(ISNA(VLOOKUP($D45,'Jul 9'!$F:$F,1,0)),"No","Yes")</f>
      </c>
      <c r="V45" s="11134">
        <f>IF(ISNA(VLOOKUP($D45,'Jul 2'!$F:$F,1,0)),"No","Yes")</f>
      </c>
      <c r="W45" s="11133">
        <f>IF(ISNA(VLOOKUP($D45,'Jun 25'!$F:$F,1,0)),"No","Yes")</f>
      </c>
      <c r="X45" s="11132">
        <f>IF(ISNA(VLOOKUP($D45,'Jun 18'!$F:$F,1,0)),"No","Yes")</f>
      </c>
      <c r="Y45" s="11131">
        <f>IF(ISNA(VLOOKUP($D45,'Jun 11'!$F:$F,1,0)),"No","Yes")</f>
      </c>
      <c r="Z45" s="11130">
        <f>IF(ISNA(VLOOKUP($D45,'Jun 4'!$F:$F,1,0)),"No","Yes")</f>
      </c>
      <c r="AA45" s="11129">
        <f>IF(ISNA(VLOOKUP($D45,'May 28'!$F:$F,1,0)),"No","Yes")</f>
      </c>
      <c r="AB45" s="11128">
        <f>IF(ISNA(VLOOKUP($D45,'May 21'!$F:$F,1,0)),"No","Yes")</f>
      </c>
      <c r="AC45" s="11127">
        <f>IF(ISNA(VLOOKUP($D45,'May 14'!$F:$F,1,0)),"No","Yes")</f>
      </c>
      <c r="AD45" s="11126">
        <f>IF(ISNA(VLOOKUP($D45,'May 9'!$F:$F,1,0)),"No","Yes")</f>
      </c>
      <c r="AE45" s="11125">
        <f>IF(ISNA(VLOOKUP($D45,'May 2'!$F:$F,1,0)),"No","Yes")</f>
      </c>
      <c r="AF45" s="11124">
        <f>IF(ISNA(VLOOKUP($D45,'Apr 23'!$F:$F,1,0)),"No","Yes")</f>
      </c>
      <c r="AG45" s="11123">
        <f>IF(ISNA(VLOOKUP($D45,'Apr 16'!$F:$F,1,0)),"No","Yes")</f>
      </c>
      <c r="AH45" s="11122">
        <f>IF(ISNA(VLOOKUP($D45,'Apr 9'!$F:$F,1,0)),"No","Yes")</f>
      </c>
      <c r="AI45" s="11121">
        <f>IF(ISNA(VLOOKUP($D45,'Apr 2'!$F:$F,1,0)),"No","Yes")</f>
      </c>
      <c r="AJ45" s="11120">
        <f>IF(ISNA(VLOOKUP($D45,'Mar 26'!$F:$F,1,0)),"No","Yes")</f>
      </c>
      <c r="AK45" s="11119">
        <f>IF(ISNA(VLOOKUP($D45,'Mar 19'!$F:$F,1,0)),"No","Yes")</f>
      </c>
      <c r="AL45" s="11118">
        <f>IF(ISNA(VLOOKUP($D45,'Mar 12'!$F:$F,1,0)),"No","Yes")</f>
      </c>
      <c r="AM45" s="11117">
        <f>IF(ISNA(VLOOKUP($D45,'Mar 5'!$F:$F,1,0)),"No","Yes")</f>
      </c>
      <c r="AN45" s="11116">
        <f>IF(ISNA(VLOOKUP($D45,'Feb 26'!$F:$F,1,0)),"No","Yes")</f>
      </c>
      <c r="AO45" s="11115">
        <f>IF(ISNA(VLOOKUP($D45,'Feb 26'!$F:$F,1,0)),"No","Yes")</f>
      </c>
      <c r="AP45" s="11114">
        <f>IF(ISNA(VLOOKUP($D45,'Feb 12'!$F:$F,1,0)),"No","Yes")</f>
      </c>
      <c r="AQ45" s="11113">
        <f>IF(ISNA(VLOOKUP($D45,'Feb 5'!$F:$F,1,0)),"No","Yes")</f>
      </c>
      <c r="AR45" s="11112">
        <f>IF(ISNA(VLOOKUP($D45,'Jan 29'!$F:$F,1,0)),"No","Yes")</f>
      </c>
      <c r="AS45" s="11111">
        <f>IF(ISNA(VLOOKUP(D45,'Jan 22'!F:F,1,0)),"No","Yes")</f>
      </c>
      <c r="AT45" s="11110"/>
      <c r="AU45" s="11109"/>
      <c r="AV45" s="11108"/>
      <c r="AW45" s="11107"/>
      <c r="AX45" s="11106"/>
      <c r="AY45" s="11105"/>
    </row>
    <row r="46" spans="1:50" x14ac:dyDescent="0.25">
      <c r="A46" s="9345"/>
      <c r="B46" s="3085" t="s">
        <v>1287</v>
      </c>
      <c r="C46" s="105" t="s">
        <v>3</v>
      </c>
      <c r="D46" s="105" t="s">
        <v>113</v>
      </c>
      <c r="E46" s="213" t="s">
        <v>114</v>
      </c>
      <c r="F46" s="213" t="s">
        <v>53</v>
      </c>
      <c r="G46" s="235" t="s">
        <v>1019</v>
      </c>
      <c r="H46" s="115" t="str">
        <f>IF(ISNA(VLOOKUP($D46,'Oct 08'!$F:$F,1,0)),"No","Yes")</f>
      </c>
      <c r="I46" s="11190">
        <f>IF(ISNA(VLOOKUP($D46,'Oct 03'!$F:$F,1,0)),"No","Yes")</f>
      </c>
      <c r="J46" s="11189">
        <f>IF(ISNA(VLOOKUP($D46,'Sep 24'!$F:$F,1,0)),"No","Yes")</f>
      </c>
      <c r="K46" s="11188">
        <f>IF(ISNA(VLOOKUP($D46,'Sep 17'!$F:$F,1,0)),"No","Yes")</f>
      </c>
      <c r="L46" s="11187">
        <f>IF(ISNA(VLOOKUP($D46,'Sep 10'!$F:$F,1,0)),"No","Yes")</f>
      </c>
      <c r="M46" s="11186">
        <f>IF(ISNA(VLOOKUP($D46,'Sep 05'!$F:$F,1,0)),"No","Yes")</f>
      </c>
      <c r="N46" s="11185">
        <f>IF(ISNA(VLOOKUP($D46,'Aug 27'!$F:$F,1,0)),"No","Yes")</f>
      </c>
      <c r="O46" s="11184">
        <f>IF(ISNA(VLOOKUP($D46,'Aug 20'!$F:$F,1,0)),"No","Yes")</f>
      </c>
      <c r="P46" s="11183">
        <f>IF(ISNA(VLOOKUP($D46,'Aug 13'!$F:$F,1,0)),"No","Yes")</f>
      </c>
      <c r="Q46" s="11182">
        <f>IF(ISNA(VLOOKUP($D46,'Aug 07'!$F:$F,1,0)),"No","Yes")</f>
      </c>
      <c r="R46" s="11181">
        <f>IF(ISNA(VLOOKUP($D46,'Jul 30'!$F:$F,1,0)),"No","Yes")</f>
      </c>
      <c r="S46" s="11180">
        <f>IF(ISNA(VLOOKUP($D46,'Jul 23'!$F:$F,1,0)),"No","Yes")</f>
      </c>
      <c r="T46" s="11179">
        <f>IF(ISNA(VLOOKUP($D46,'Jul 16'!$F:$F,1,0)),"No","Yes")</f>
      </c>
      <c r="U46" s="11178">
        <f>IF(ISNA(VLOOKUP($D46,'Jul 9'!$F:$F,1,0)),"No","Yes")</f>
      </c>
      <c r="V46" s="11177">
        <f>IF(ISNA(VLOOKUP($D46,'Jul 2'!$F:$F,1,0)),"No","Yes")</f>
      </c>
      <c r="W46" s="11176">
        <f>IF(ISNA(VLOOKUP($D46,'Jun 25'!$F:$F,1,0)),"No","Yes")</f>
      </c>
      <c r="X46" s="11175">
        <f>IF(ISNA(VLOOKUP($D46,'Jun 18'!$F:$F,1,0)),"No","Yes")</f>
      </c>
      <c r="Y46" s="11174">
        <f>IF(ISNA(VLOOKUP($D46,'Jun 11'!$F:$F,1,0)),"No","Yes")</f>
      </c>
      <c r="Z46" s="11173">
        <f>IF(ISNA(VLOOKUP($D46,'Jun 4'!$F:$F,1,0)),"No","Yes")</f>
      </c>
      <c r="AA46" s="11172">
        <f>IF(ISNA(VLOOKUP($D46,'May 28'!$F:$F,1,0)),"No","Yes")</f>
      </c>
      <c r="AB46" s="11171">
        <f>IF(ISNA(VLOOKUP($D46,'May 21'!$F:$F,1,0)),"No","Yes")</f>
      </c>
      <c r="AC46" s="11170">
        <f>IF(ISNA(VLOOKUP($D46,'May 14'!$F:$F,1,0)),"No","Yes")</f>
      </c>
      <c r="AD46" s="11169">
        <f>IF(ISNA(VLOOKUP($D46,'May 9'!$F:$F,1,0)),"No","Yes")</f>
      </c>
      <c r="AE46" s="11168">
        <f>IF(ISNA(VLOOKUP($D46,'May 2'!$F:$F,1,0)),"No","Yes")</f>
      </c>
      <c r="AF46" s="11167">
        <f>IF(ISNA(VLOOKUP($D46,'Apr 23'!$F:$F,1,0)),"No","Yes")</f>
      </c>
      <c r="AG46" s="11166">
        <f>IF(ISNA(VLOOKUP($D46,'Apr 16'!$F:$F,1,0)),"No","Yes")</f>
      </c>
      <c r="AH46" s="11165">
        <f>IF(ISNA(VLOOKUP($D46,'Apr 9'!$F:$F,1,0)),"No","Yes")</f>
      </c>
      <c r="AI46" s="11164">
        <f>IF(ISNA(VLOOKUP($D46,'Apr 2'!$F:$F,1,0)),"No","Yes")</f>
      </c>
      <c r="AJ46" s="11163">
        <f>IF(ISNA(VLOOKUP($D46,'Mar 26'!$F:$F,1,0)),"No","Yes")</f>
      </c>
      <c r="AK46" s="11162">
        <f>IF(ISNA(VLOOKUP($D46,'Mar 19'!$F:$F,1,0)),"No","Yes")</f>
      </c>
      <c r="AL46" s="11161">
        <f>IF(ISNA(VLOOKUP($D46,'Mar 12'!$F:$F,1,0)),"No","Yes")</f>
      </c>
      <c r="AM46" s="11160">
        <f>IF(ISNA(VLOOKUP($D46,'Mar 5'!$F:$F,1,0)),"No","Yes")</f>
      </c>
      <c r="AN46" s="11159">
        <f>IF(ISNA(VLOOKUP($D46,'Feb 26'!$F:$F,1,0)),"No","Yes")</f>
      </c>
      <c r="AO46" s="11158">
        <f>IF(ISNA(VLOOKUP($D46,'Feb 26'!$F:$F,1,0)),"No","Yes")</f>
      </c>
      <c r="AP46" s="11157">
        <f>IF(ISNA(VLOOKUP($D46,'Feb 12'!$F:$F,1,0)),"No","Yes")</f>
      </c>
      <c r="AQ46" s="11156">
        <f>IF(ISNA(VLOOKUP($D46,'Feb 5'!$F:$F,1,0)),"No","Yes")</f>
      </c>
      <c r="AR46" s="11155">
        <f>IF(ISNA(VLOOKUP($D46,'Jan 29'!$F:$F,1,0)),"No","Yes")</f>
      </c>
      <c r="AS46" s="11154">
        <f>IF(ISNA(VLOOKUP(D46,'Jan 22'!F:F,1,0)),"No","Yes")</f>
      </c>
      <c r="AT46" s="11153"/>
      <c r="AU46" s="11152"/>
      <c r="AV46" s="11151"/>
      <c r="AW46" s="11150"/>
      <c r="AX46" s="11149"/>
      <c r="AY46" s="11148"/>
    </row>
    <row r="47" spans="1:50" x14ac:dyDescent="0.25">
      <c r="A47" s="9345"/>
      <c r="B47" s="3085" t="s">
        <v>1288</v>
      </c>
      <c r="C47" s="105" t="s">
        <v>3</v>
      </c>
      <c r="D47" s="210" t="s">
        <v>246</v>
      </c>
      <c r="E47" s="213" t="s">
        <v>247</v>
      </c>
      <c r="F47" s="213" t="s">
        <v>125</v>
      </c>
      <c r="G47" s="235" t="s">
        <v>1019</v>
      </c>
      <c r="H47" s="115" t="str">
        <f>IF(ISNA(VLOOKUP($D47,'Oct 08'!$F:$F,1,0)),"No","Yes")</f>
      </c>
      <c r="I47" s="11233">
        <f>IF(ISNA(VLOOKUP($D47,'Oct 03'!$F:$F,1,0)),"No","Yes")</f>
      </c>
      <c r="J47" s="11232">
        <f>IF(ISNA(VLOOKUP($D47,'Sep 24'!$F:$F,1,0)),"No","Yes")</f>
      </c>
      <c r="K47" s="11231">
        <f>IF(ISNA(VLOOKUP($D47,'Sep 17'!$F:$F,1,0)),"No","Yes")</f>
      </c>
      <c r="L47" s="11230">
        <f>IF(ISNA(VLOOKUP($D47,'Sep 10'!$F:$F,1,0)),"No","Yes")</f>
      </c>
      <c r="M47" s="11229">
        <f>IF(ISNA(VLOOKUP($D47,'Sep 05'!$F:$F,1,0)),"No","Yes")</f>
      </c>
      <c r="N47" s="11228">
        <f>IF(ISNA(VLOOKUP($D47,'Aug 27'!$F:$F,1,0)),"No","Yes")</f>
      </c>
      <c r="O47" s="11227">
        <f>IF(ISNA(VLOOKUP($D47,'Aug 20'!$F:$F,1,0)),"No","Yes")</f>
      </c>
      <c r="P47" s="11226">
        <f>IF(ISNA(VLOOKUP($D47,'Aug 13'!$F:$F,1,0)),"No","Yes")</f>
      </c>
      <c r="Q47" s="11225">
        <f>IF(ISNA(VLOOKUP($D47,'Aug 07'!$F:$F,1,0)),"No","Yes")</f>
      </c>
      <c r="R47" s="11224">
        <f>IF(ISNA(VLOOKUP($D47,'Jul 30'!$F:$F,1,0)),"No","Yes")</f>
      </c>
      <c r="S47" s="11223">
        <f>IF(ISNA(VLOOKUP($D47,'Jul 23'!$F:$F,1,0)),"No","Yes")</f>
      </c>
      <c r="T47" s="11222">
        <f>IF(ISNA(VLOOKUP($D47,'Jul 16'!$F:$F,1,0)),"No","Yes")</f>
      </c>
      <c r="U47" s="11221">
        <f>IF(ISNA(VLOOKUP($D47,'Jul 9'!$F:$F,1,0)),"No","Yes")</f>
      </c>
      <c r="V47" s="11220">
        <f>IF(ISNA(VLOOKUP($D47,'Jul 2'!$F:$F,1,0)),"No","Yes")</f>
      </c>
      <c r="W47" s="11219">
        <f>IF(ISNA(VLOOKUP($D47,'Jun 25'!$F:$F,1,0)),"No","Yes")</f>
      </c>
      <c r="X47" s="11218">
        <f>IF(ISNA(VLOOKUP($D47,'Jun 18'!$F:$F,1,0)),"No","Yes")</f>
      </c>
      <c r="Y47" s="11217">
        <f>IF(ISNA(VLOOKUP($D47,'Jun 11'!$F:$F,1,0)),"No","Yes")</f>
      </c>
      <c r="Z47" s="11216">
        <f>IF(ISNA(VLOOKUP($D47,'Jun 4'!$F:$F,1,0)),"No","Yes")</f>
      </c>
      <c r="AA47" s="11215">
        <f>IF(ISNA(VLOOKUP($D47,'May 28'!$F:$F,1,0)),"No","Yes")</f>
      </c>
      <c r="AB47" s="11214">
        <f>IF(ISNA(VLOOKUP($D47,'May 21'!$F:$F,1,0)),"No","Yes")</f>
      </c>
      <c r="AC47" s="11213">
        <f>IF(ISNA(VLOOKUP($D47,'May 14'!$F:$F,1,0)),"No","Yes")</f>
      </c>
      <c r="AD47" s="11212">
        <f>IF(ISNA(VLOOKUP($D47,'May 9'!$F:$F,1,0)),"No","Yes")</f>
      </c>
      <c r="AE47" s="11211">
        <f>IF(ISNA(VLOOKUP($D47,'May 2'!$F:$F,1,0)),"No","Yes")</f>
      </c>
      <c r="AF47" s="11210">
        <f>IF(ISNA(VLOOKUP($D47,'Apr 23'!$F:$F,1,0)),"No","Yes")</f>
      </c>
      <c r="AG47" s="11209">
        <f>IF(ISNA(VLOOKUP($D47,'Apr 16'!$F:$F,1,0)),"No","Yes")</f>
      </c>
      <c r="AH47" s="11208">
        <f>IF(ISNA(VLOOKUP($D47,'Apr 9'!$F:$F,1,0)),"No","Yes")</f>
      </c>
      <c r="AI47" s="11207">
        <f>IF(ISNA(VLOOKUP($D47,'Apr 2'!$F:$F,1,0)),"No","Yes")</f>
      </c>
      <c r="AJ47" s="11206">
        <f>IF(ISNA(VLOOKUP($D47,'Mar 26'!$F:$F,1,0)),"No","Yes")</f>
      </c>
      <c r="AK47" s="11205">
        <f>IF(ISNA(VLOOKUP($D47,'Mar 19'!$F:$F,1,0)),"No","Yes")</f>
      </c>
      <c r="AL47" s="11204">
        <f>IF(ISNA(VLOOKUP($D47,'Mar 12'!$F:$F,1,0)),"No","Yes")</f>
      </c>
      <c r="AM47" s="11203">
        <f>IF(ISNA(VLOOKUP($D47,'Mar 5'!$F:$F,1,0)),"No","Yes")</f>
      </c>
      <c r="AN47" s="11202">
        <f>IF(ISNA(VLOOKUP($D47,'Feb 26'!$F:$F,1,0)),"No","Yes")</f>
      </c>
      <c r="AO47" s="11201">
        <f>IF(ISNA(VLOOKUP($D47,'Feb 26'!$F:$F,1,0)),"No","Yes")</f>
      </c>
      <c r="AP47" s="11200">
        <f>IF(ISNA(VLOOKUP($D47,'Feb 12'!$F:$F,1,0)),"No","Yes")</f>
      </c>
      <c r="AQ47" s="11199">
        <f>IF(ISNA(VLOOKUP($D47,'Feb 5'!$F:$F,1,0)),"No","Yes")</f>
      </c>
      <c r="AR47" s="11198">
        <f>IF(ISNA(VLOOKUP($D47,'Jan 29'!$F:$F,1,0)),"No","Yes")</f>
      </c>
      <c r="AS47" s="11197">
        <f>IF(ISNA(VLOOKUP(D47,'Jan 22'!F:F,1,0)),"No","Yes")</f>
      </c>
      <c r="AT47" s="11196"/>
      <c r="AU47" s="11195"/>
      <c r="AV47" s="11194"/>
      <c r="AW47" s="11193"/>
      <c r="AX47" s="11192"/>
      <c r="AY47" s="11191"/>
    </row>
    <row r="48" spans="1:50" x14ac:dyDescent="0.25">
      <c r="A48" s="9345"/>
      <c r="B48" s="3085" t="s">
        <v>1289</v>
      </c>
      <c r="C48" s="105" t="s">
        <v>3</v>
      </c>
      <c r="D48" s="105" t="s">
        <v>208</v>
      </c>
      <c r="E48" s="213" t="s">
        <v>209</v>
      </c>
      <c r="F48" s="213" t="s">
        <v>53</v>
      </c>
      <c r="G48" s="235" t="s">
        <v>1019</v>
      </c>
      <c r="H48" s="115" t="str">
        <f>IF(ISNA(VLOOKUP($D48,'Oct 08'!$F:$F,1,0)),"No","Yes")</f>
      </c>
      <c r="I48" s="11276">
        <f>IF(ISNA(VLOOKUP($D48,'Oct 03'!$F:$F,1,0)),"No","Yes")</f>
      </c>
      <c r="J48" s="11275">
        <f>IF(ISNA(VLOOKUP($D48,'Sep 24'!$F:$F,1,0)),"No","Yes")</f>
      </c>
      <c r="K48" s="11274">
        <f>IF(ISNA(VLOOKUP($D48,'Sep 17'!$F:$F,1,0)),"No","Yes")</f>
      </c>
      <c r="L48" s="11273">
        <f>IF(ISNA(VLOOKUP($D48,'Sep 10'!$F:$F,1,0)),"No","Yes")</f>
      </c>
      <c r="M48" s="11272">
        <f>IF(ISNA(VLOOKUP($D48,'Sep 05'!$F:$F,1,0)),"No","Yes")</f>
      </c>
      <c r="N48" s="11271">
        <f>IF(ISNA(VLOOKUP($D48,'Aug 27'!$F:$F,1,0)),"No","Yes")</f>
      </c>
      <c r="O48" s="11270">
        <f>IF(ISNA(VLOOKUP($D48,'Aug 20'!$F:$F,1,0)),"No","Yes")</f>
      </c>
      <c r="P48" s="11269">
        <f>IF(ISNA(VLOOKUP($D48,'Aug 13'!$F:$F,1,0)),"No","Yes")</f>
      </c>
      <c r="Q48" s="11268">
        <f>IF(ISNA(VLOOKUP($D48,'Aug 07'!$F:$F,1,0)),"No","Yes")</f>
      </c>
      <c r="R48" s="11267">
        <f>IF(ISNA(VLOOKUP($D48,'Jul 30'!$F:$F,1,0)),"No","Yes")</f>
      </c>
      <c r="S48" s="11266">
        <f>IF(ISNA(VLOOKUP($D48,'Jul 23'!$F:$F,1,0)),"No","Yes")</f>
      </c>
      <c r="T48" s="11265">
        <f>IF(ISNA(VLOOKUP($D48,'Jul 16'!$F:$F,1,0)),"No","Yes")</f>
      </c>
      <c r="U48" s="11264">
        <f>IF(ISNA(VLOOKUP($D48,'Jul 9'!$F:$F,1,0)),"No","Yes")</f>
      </c>
      <c r="V48" s="11263">
        <f>IF(ISNA(VLOOKUP($D48,'Jul 2'!$F:$F,1,0)),"No","Yes")</f>
      </c>
      <c r="W48" s="11262">
        <f>IF(ISNA(VLOOKUP($D48,'Jun 25'!$F:$F,1,0)),"No","Yes")</f>
      </c>
      <c r="X48" s="11261">
        <f>IF(ISNA(VLOOKUP($D48,'Jun 18'!$F:$F,1,0)),"No","Yes")</f>
      </c>
      <c r="Y48" s="11260">
        <f>IF(ISNA(VLOOKUP($D48,'Jun 11'!$F:$F,1,0)),"No","Yes")</f>
      </c>
      <c r="Z48" s="11259">
        <f>IF(ISNA(VLOOKUP($D48,'Jun 4'!$F:$F,1,0)),"No","Yes")</f>
      </c>
      <c r="AA48" s="11258">
        <f>IF(ISNA(VLOOKUP($D48,'May 28'!$F:$F,1,0)),"No","Yes")</f>
      </c>
      <c r="AB48" s="11257">
        <f>IF(ISNA(VLOOKUP($D48,'May 21'!$F:$F,1,0)),"No","Yes")</f>
      </c>
      <c r="AC48" s="11256">
        <f>IF(ISNA(VLOOKUP($D48,'May 14'!$F:$F,1,0)),"No","Yes")</f>
      </c>
      <c r="AD48" s="11255">
        <f>IF(ISNA(VLOOKUP($D48,'May 9'!$F:$F,1,0)),"No","Yes")</f>
      </c>
      <c r="AE48" s="11254">
        <f>IF(ISNA(VLOOKUP($D48,'May 2'!$F:$F,1,0)),"No","Yes")</f>
      </c>
      <c r="AF48" s="11253">
        <f>IF(ISNA(VLOOKUP($D48,'Apr 23'!$F:$F,1,0)),"No","Yes")</f>
      </c>
      <c r="AG48" s="11252">
        <f>IF(ISNA(VLOOKUP($D48,'Apr 16'!$F:$F,1,0)),"No","Yes")</f>
      </c>
      <c r="AH48" s="11251">
        <f>IF(ISNA(VLOOKUP($D48,'Apr 9'!$F:$F,1,0)),"No","Yes")</f>
      </c>
      <c r="AI48" s="11250">
        <f>IF(ISNA(VLOOKUP($D48,'Apr 2'!$F:$F,1,0)),"No","Yes")</f>
      </c>
      <c r="AJ48" s="11249">
        <f>IF(ISNA(VLOOKUP($D48,'Mar 26'!$F:$F,1,0)),"No","Yes")</f>
      </c>
      <c r="AK48" s="11248">
        <f>IF(ISNA(VLOOKUP($D48,'Mar 19'!$F:$F,1,0)),"No","Yes")</f>
      </c>
      <c r="AL48" s="11247">
        <f>IF(ISNA(VLOOKUP($D48,'Mar 12'!$F:$F,1,0)),"No","Yes")</f>
      </c>
      <c r="AM48" s="11246">
        <f>IF(ISNA(VLOOKUP($D48,'Mar 5'!$F:$F,1,0)),"No","Yes")</f>
      </c>
      <c r="AN48" s="11245">
        <f>IF(ISNA(VLOOKUP($D48,'Feb 26'!$F:$F,1,0)),"No","Yes")</f>
      </c>
      <c r="AO48" s="11244">
        <f>IF(ISNA(VLOOKUP($D48,'Feb 26'!$F:$F,1,0)),"No","Yes")</f>
      </c>
      <c r="AP48" s="11243">
        <f>IF(ISNA(VLOOKUP($D48,'Feb 12'!$F:$F,1,0)),"No","Yes")</f>
      </c>
      <c r="AQ48" s="11242">
        <f>IF(ISNA(VLOOKUP($D48,'Feb 5'!$F:$F,1,0)),"No","Yes")</f>
      </c>
      <c r="AR48" s="11241">
        <f>IF(ISNA(VLOOKUP($D48,'Jan 29'!$F:$F,1,0)),"No","Yes")</f>
      </c>
      <c r="AS48" s="11240">
        <f>IF(ISNA(VLOOKUP(D48,'Jan 22'!F:F,1,0)),"No","Yes")</f>
      </c>
      <c r="AT48" s="11239"/>
      <c r="AU48" s="11238"/>
      <c r="AV48" s="11237"/>
      <c r="AW48" s="11236"/>
      <c r="AX48" s="11235"/>
      <c r="AY48" s="11234"/>
    </row>
    <row r="49" spans="1:64" x14ac:dyDescent="0.25">
      <c r="A49" s="9345"/>
      <c r="B49" s="112" t="s">
        <v>1290</v>
      </c>
      <c r="C49" s="105" t="s">
        <v>3</v>
      </c>
      <c r="D49" s="210" t="s">
        <v>537</v>
      </c>
      <c r="E49" s="213"/>
      <c r="F49" s="110"/>
      <c r="G49" s="110"/>
      <c r="H49" s="115" t="str">
        <f>IF(ISNA(VLOOKUP($D49,'Oct 08'!$F:$F,1,0)),"No","Yes")</f>
      </c>
      <c r="I49" s="11319">
        <f>IF(ISNA(VLOOKUP($D49,'Oct 03'!$F:$F,1,0)),"No","Yes")</f>
      </c>
      <c r="J49" s="11318">
        <f>IF(ISNA(VLOOKUP($D49,'Sep 24'!$F:$F,1,0)),"No","Yes")</f>
      </c>
      <c r="K49" s="11317">
        <f>IF(ISNA(VLOOKUP($D49,'Sep 17'!$F:$F,1,0)),"No","Yes")</f>
      </c>
      <c r="L49" s="11316">
        <f>IF(ISNA(VLOOKUP($D49,'Sep 10'!$F:$F,1,0)),"No","Yes")</f>
      </c>
      <c r="M49" s="11315">
        <f>IF(ISNA(VLOOKUP($D49,'Sep 05'!$F:$F,1,0)),"No","Yes")</f>
      </c>
      <c r="N49" s="11314">
        <f>IF(ISNA(VLOOKUP($D49,'Aug 27'!$F:$F,1,0)),"No","Yes")</f>
      </c>
      <c r="O49" s="11313">
        <f>IF(ISNA(VLOOKUP($D49,'Aug 20'!$F:$F,1,0)),"No","Yes")</f>
      </c>
      <c r="P49" s="11312">
        <f>IF(ISNA(VLOOKUP($D49,'Aug 13'!$F:$F,1,0)),"No","Yes")</f>
      </c>
      <c r="Q49" s="11311">
        <f>IF(ISNA(VLOOKUP($D49,'Aug 07'!$F:$F,1,0)),"No","Yes")</f>
      </c>
      <c r="R49" s="11310">
        <f>IF(ISNA(VLOOKUP($D49,'Jul 30'!$F:$F,1,0)),"No","Yes")</f>
      </c>
      <c r="S49" s="11309">
        <f>IF(ISNA(VLOOKUP($D49,'Jul 23'!$F:$F,1,0)),"No","Yes")</f>
      </c>
      <c r="T49" s="11308">
        <f>IF(ISNA(VLOOKUP($D49,'Jul 16'!$F:$F,1,0)),"No","Yes")</f>
      </c>
      <c r="U49" s="11307">
        <f>IF(ISNA(VLOOKUP($D49,'Jul 9'!$F:$F,1,0)),"No","Yes")</f>
      </c>
      <c r="V49" s="11306">
        <f>IF(ISNA(VLOOKUP($D49,'Jul 2'!$F:$F,1,0)),"No","Yes")</f>
      </c>
      <c r="W49" s="11305">
        <f>IF(ISNA(VLOOKUP($D49,'Jun 25'!$F:$F,1,0)),"No","Yes")</f>
      </c>
      <c r="X49" s="11304">
        <f>IF(ISNA(VLOOKUP($D49,'Jun 18'!$F:$F,1,0)),"No","Yes")</f>
      </c>
      <c r="Y49" s="11303">
        <f>IF(ISNA(VLOOKUP($D49,'Jun 11'!$F:$F,1,0)),"No","Yes")</f>
      </c>
      <c r="Z49" s="11302">
        <f>IF(ISNA(VLOOKUP($D49,'Jun 4'!$F:$F,1,0)),"No","Yes")</f>
      </c>
      <c r="AA49" s="11301">
        <f>IF(ISNA(VLOOKUP($D49,'May 28'!$F:$F,1,0)),"No","Yes")</f>
      </c>
      <c r="AB49" s="11300">
        <f>IF(ISNA(VLOOKUP($D49,'May 21'!$F:$F,1,0)),"No","Yes")</f>
      </c>
      <c r="AC49" s="11299">
        <f>IF(ISNA(VLOOKUP($D49,'May 14'!$F:$F,1,0)),"No","Yes")</f>
      </c>
      <c r="AD49" s="11298">
        <f>IF(ISNA(VLOOKUP($D49,'May 9'!$F:$F,1,0)),"No","Yes")</f>
      </c>
      <c r="AE49" s="11297">
        <f>IF(ISNA(VLOOKUP($D49,'May 2'!$F:$F,1,0)),"No","Yes")</f>
      </c>
      <c r="AF49" s="11296">
        <f>IF(ISNA(VLOOKUP($D49,'Apr 23'!$F:$F,1,0)),"No","Yes")</f>
      </c>
      <c r="AG49" s="11295">
        <f>IF(ISNA(VLOOKUP($D49,'Apr 16'!$F:$F,1,0)),"No","Yes")</f>
      </c>
      <c r="AH49" s="11294">
        <f>IF(ISNA(VLOOKUP($D49,'Apr 9'!$F:$F,1,0)),"No","Yes")</f>
      </c>
      <c r="AI49" s="11293">
        <f>IF(ISNA(VLOOKUP($D49,'Apr 2'!$F:$F,1,0)),"No","Yes")</f>
      </c>
      <c r="AJ49" s="11292">
        <f>IF(ISNA(VLOOKUP($D49,'Mar 26'!$F:$F,1,0)),"No","Yes")</f>
      </c>
      <c r="AK49" s="11291">
        <f>IF(ISNA(VLOOKUP($D49,'Mar 19'!$F:$F,1,0)),"No","Yes")</f>
      </c>
      <c r="AL49" s="11290">
        <f>IF(ISNA(VLOOKUP($D49,'Mar 12'!$F:$F,1,0)),"No","Yes")</f>
      </c>
      <c r="AM49" s="11289">
        <f>IF(ISNA(VLOOKUP($D49,'Mar 5'!$F:$F,1,0)),"No","Yes")</f>
      </c>
      <c r="AN49" s="11288">
        <f>IF(ISNA(VLOOKUP($D49,'Feb 26'!$F:$F,1,0)),"No","Yes")</f>
      </c>
      <c r="AO49" s="11287">
        <f>IF(ISNA(VLOOKUP($D49,'Feb 26'!$F:$F,1,0)),"No","Yes")</f>
      </c>
      <c r="AP49" s="11286">
        <f>IF(ISNA(VLOOKUP($D49,'Feb 12'!$F:$F,1,0)),"No","Yes")</f>
      </c>
      <c r="AQ49" s="11285">
        <f>IF(ISNA(VLOOKUP($D49,'Feb 5'!$F:$F,1,0)),"No","Yes")</f>
      </c>
      <c r="AR49" s="11284">
        <f>IF(ISNA(VLOOKUP($D49,'Jan 29'!$F:$F,1,0)),"No","Yes")</f>
      </c>
      <c r="AS49" s="11283">
        <f>IF(ISNA(VLOOKUP(D49,'Jan 22'!F:F,1,0)),"No","Yes")</f>
      </c>
      <c r="AT49" s="11282"/>
      <c r="AU49" s="11281"/>
      <c r="AV49" s="11280"/>
      <c r="AW49" s="11279"/>
      <c r="AX49" s="11278"/>
      <c r="AY49" s="11277"/>
    </row>
    <row r="50" spans="1:64" x14ac:dyDescent="0.25">
      <c r="A50" s="9345"/>
      <c r="B50" s="3085" t="s">
        <v>1291</v>
      </c>
      <c r="C50" s="105" t="s">
        <v>3</v>
      </c>
      <c r="D50" s="105" t="s">
        <v>147</v>
      </c>
      <c r="E50" s="213" t="s">
        <v>148</v>
      </c>
      <c r="F50" s="213" t="s">
        <v>53</v>
      </c>
      <c r="G50" s="235" t="s">
        <v>1019</v>
      </c>
      <c r="H50" s="115" t="str">
        <f>IF(ISNA(VLOOKUP($D50,'Oct 08'!$F:$F,1,0)),"No","Yes")</f>
      </c>
      <c r="I50" s="11362">
        <f>IF(ISNA(VLOOKUP($D50,'Oct 03'!$F:$F,1,0)),"No","Yes")</f>
      </c>
      <c r="J50" s="11361">
        <f>IF(ISNA(VLOOKUP($D50,'Sep 24'!$F:$F,1,0)),"No","Yes")</f>
      </c>
      <c r="K50" s="11360">
        <f>IF(ISNA(VLOOKUP($D50,'Sep 17'!$F:$F,1,0)),"No","Yes")</f>
      </c>
      <c r="L50" s="11359">
        <f>IF(ISNA(VLOOKUP($D50,'Sep 10'!$F:$F,1,0)),"No","Yes")</f>
      </c>
      <c r="M50" s="11358">
        <f>IF(ISNA(VLOOKUP($D50,'Sep 05'!$F:$F,1,0)),"No","Yes")</f>
      </c>
      <c r="N50" s="11357">
        <f>IF(ISNA(VLOOKUP($D50,'Aug 27'!$F:$F,1,0)),"No","Yes")</f>
      </c>
      <c r="O50" s="11356">
        <f>IF(ISNA(VLOOKUP($D50,'Aug 20'!$F:$F,1,0)),"No","Yes")</f>
      </c>
      <c r="P50" s="11355">
        <f>IF(ISNA(VLOOKUP($D50,'Aug 13'!$F:$F,1,0)),"No","Yes")</f>
      </c>
      <c r="Q50" s="11354">
        <f>IF(ISNA(VLOOKUP($D50,'Aug 07'!$F:$F,1,0)),"No","Yes")</f>
      </c>
      <c r="R50" s="11353">
        <f>IF(ISNA(VLOOKUP($D50,'Jul 30'!$F:$F,1,0)),"No","Yes")</f>
      </c>
      <c r="S50" s="11352">
        <f>IF(ISNA(VLOOKUP($D50,'Jul 23'!$F:$F,1,0)),"No","Yes")</f>
      </c>
      <c r="T50" s="11351">
        <f>IF(ISNA(VLOOKUP($D50,'Jul 16'!$F:$F,1,0)),"No","Yes")</f>
      </c>
      <c r="U50" s="11350">
        <f>IF(ISNA(VLOOKUP($D50,'Jul 9'!$F:$F,1,0)),"No","Yes")</f>
      </c>
      <c r="V50" s="11349">
        <f>IF(ISNA(VLOOKUP($D50,'Jul 2'!$F:$F,1,0)),"No","Yes")</f>
      </c>
      <c r="W50" s="11348">
        <f>IF(ISNA(VLOOKUP($D50,'Jun 25'!$F:$F,1,0)),"No","Yes")</f>
      </c>
      <c r="X50" s="11347">
        <f>IF(ISNA(VLOOKUP($D50,'Jun 18'!$F:$F,1,0)),"No","Yes")</f>
      </c>
      <c r="Y50" s="11346">
        <f>IF(ISNA(VLOOKUP($D50,'Jun 11'!$F:$F,1,0)),"No","Yes")</f>
      </c>
      <c r="Z50" s="11345">
        <f>IF(ISNA(VLOOKUP($D50,'Jun 4'!$F:$F,1,0)),"No","Yes")</f>
      </c>
      <c r="AA50" s="11344">
        <f>IF(ISNA(VLOOKUP($D50,'May 28'!$F:$F,1,0)),"No","Yes")</f>
      </c>
      <c r="AB50" s="11343">
        <f>IF(ISNA(VLOOKUP($D50,'May 21'!$F:$F,1,0)),"No","Yes")</f>
      </c>
      <c r="AC50" s="11342">
        <f>IF(ISNA(VLOOKUP($D50,'May 14'!$F:$F,1,0)),"No","Yes")</f>
      </c>
      <c r="AD50" s="11341">
        <f>IF(ISNA(VLOOKUP($D50,'May 9'!$F:$F,1,0)),"No","Yes")</f>
      </c>
      <c r="AE50" s="11340">
        <f>IF(ISNA(VLOOKUP($D50,'May 2'!$F:$F,1,0)),"No","Yes")</f>
      </c>
      <c r="AF50" s="11339">
        <f>IF(ISNA(VLOOKUP($D50,'Apr 23'!$F:$F,1,0)),"No","Yes")</f>
      </c>
      <c r="AG50" s="11338">
        <f>IF(ISNA(VLOOKUP($D50,'Apr 16'!$F:$F,1,0)),"No","Yes")</f>
      </c>
      <c r="AH50" s="11337">
        <f>IF(ISNA(VLOOKUP($D50,'Apr 9'!$F:$F,1,0)),"No","Yes")</f>
      </c>
      <c r="AI50" s="11336">
        <f>IF(ISNA(VLOOKUP($D50,'Apr 2'!$F:$F,1,0)),"No","Yes")</f>
      </c>
      <c r="AJ50" s="11335">
        <f>IF(ISNA(VLOOKUP($D50,'Mar 26'!$F:$F,1,0)),"No","Yes")</f>
      </c>
      <c r="AK50" s="11334">
        <f>IF(ISNA(VLOOKUP($D50,'Mar 19'!$F:$F,1,0)),"No","Yes")</f>
      </c>
      <c r="AL50" s="11333">
        <f>IF(ISNA(VLOOKUP($D50,'Mar 12'!$F:$F,1,0)),"No","Yes")</f>
      </c>
      <c r="AM50" s="11332">
        <f>IF(ISNA(VLOOKUP($D50,'Mar 5'!$F:$F,1,0)),"No","Yes")</f>
      </c>
      <c r="AN50" s="11331">
        <f>IF(ISNA(VLOOKUP($D50,'Feb 26'!$F:$F,1,0)),"No","Yes")</f>
      </c>
      <c r="AO50" s="11330">
        <f>IF(ISNA(VLOOKUP($D50,'Feb 26'!$F:$F,1,0)),"No","Yes")</f>
      </c>
      <c r="AP50" s="11329">
        <f>IF(ISNA(VLOOKUP($D50,'Feb 12'!$F:$F,1,0)),"No","Yes")</f>
      </c>
      <c r="AQ50" s="11328">
        <f>IF(ISNA(VLOOKUP($D50,'Feb 5'!$F:$F,1,0)),"No","Yes")</f>
      </c>
      <c r="AR50" s="11327">
        <f>IF(ISNA(VLOOKUP($D50,'Jan 29'!$F:$F,1,0)),"No","Yes")</f>
      </c>
      <c r="AS50" s="11326">
        <f>IF(ISNA(VLOOKUP(D50,'Jan 22'!F:F,1,0)),"No","Yes")</f>
      </c>
      <c r="AT50" s="11325"/>
      <c r="AU50" s="11324"/>
      <c r="AV50" s="11323"/>
      <c r="AW50" s="11322"/>
      <c r="AX50" s="11321"/>
      <c r="AY50" s="11320"/>
    </row>
    <row r="51" spans="1:64" x14ac:dyDescent="0.25">
      <c r="A51" s="9345"/>
      <c r="B51" s="172" t="s">
        <v>1292</v>
      </c>
      <c r="C51" s="105" t="s">
        <v>3</v>
      </c>
      <c r="D51" s="105" t="s">
        <v>142</v>
      </c>
      <c r="E51" s="213" t="s">
        <v>143</v>
      </c>
      <c r="F51" s="213" t="s">
        <v>53</v>
      </c>
      <c r="G51" s="235" t="s">
        <v>1019</v>
      </c>
      <c r="H51" s="115" t="str">
        <f>IF(ISNA(VLOOKUP($D51,'Oct 08'!$F:$F,1,0)),"No","Yes")</f>
      </c>
      <c r="I51" s="11405">
        <f>IF(ISNA(VLOOKUP($D51,'Oct 03'!$F:$F,1,0)),"No","Yes")</f>
      </c>
      <c r="J51" s="11404">
        <f>IF(ISNA(VLOOKUP($D51,'Sep 24'!$F:$F,1,0)),"No","Yes")</f>
      </c>
      <c r="K51" s="11403">
        <f>IF(ISNA(VLOOKUP($D51,'Sep 17'!$F:$F,1,0)),"No","Yes")</f>
      </c>
      <c r="L51" s="11402">
        <f>IF(ISNA(VLOOKUP($D51,'Sep 10'!$F:$F,1,0)),"No","Yes")</f>
      </c>
      <c r="M51" s="11401">
        <f>IF(ISNA(VLOOKUP($D51,'Sep 05'!$F:$F,1,0)),"No","Yes")</f>
      </c>
      <c r="N51" s="11400">
        <f>IF(ISNA(VLOOKUP($D51,'Aug 27'!$F:$F,1,0)),"No","Yes")</f>
      </c>
      <c r="O51" s="11399">
        <f>IF(ISNA(VLOOKUP($D51,'Aug 20'!$F:$F,1,0)),"No","Yes")</f>
      </c>
      <c r="P51" s="11398">
        <f>IF(ISNA(VLOOKUP($D51,'Aug 13'!$F:$F,1,0)),"No","Yes")</f>
      </c>
      <c r="Q51" s="11397">
        <f>IF(ISNA(VLOOKUP($D51,'Aug 07'!$F:$F,1,0)),"No","Yes")</f>
      </c>
      <c r="R51" s="11396">
        <f>IF(ISNA(VLOOKUP($D51,'Jul 30'!$F:$F,1,0)),"No","Yes")</f>
      </c>
      <c r="S51" s="11395">
        <f>IF(ISNA(VLOOKUP($D51,'Jul 23'!$F:$F,1,0)),"No","Yes")</f>
      </c>
      <c r="T51" s="11394">
        <f>IF(ISNA(VLOOKUP($D51,'Jul 16'!$F:$F,1,0)),"No","Yes")</f>
      </c>
      <c r="U51" s="11393">
        <f>IF(ISNA(VLOOKUP($D51,'Jul 9'!$F:$F,1,0)),"No","Yes")</f>
      </c>
      <c r="V51" s="11392">
        <f>IF(ISNA(VLOOKUP($D51,'Jul 2'!$F:$F,1,0)),"No","Yes")</f>
      </c>
      <c r="W51" s="11391">
        <f>IF(ISNA(VLOOKUP($D51,'Jun 25'!$F:$F,1,0)),"No","Yes")</f>
      </c>
      <c r="X51" s="11390">
        <f>IF(ISNA(VLOOKUP($D51,'Jun 18'!$F:$F,1,0)),"No","Yes")</f>
      </c>
      <c r="Y51" s="11389">
        <f>IF(ISNA(VLOOKUP($D51,'Jun 11'!$F:$F,1,0)),"No","Yes")</f>
      </c>
      <c r="Z51" s="11388">
        <f>IF(ISNA(VLOOKUP($D51,'Jun 4'!$F:$F,1,0)),"No","Yes")</f>
      </c>
      <c r="AA51" s="11387">
        <f>IF(ISNA(VLOOKUP($D51,'May 28'!$F:$F,1,0)),"No","Yes")</f>
      </c>
      <c r="AB51" s="11386">
        <f>IF(ISNA(VLOOKUP($D51,'May 21'!$F:$F,1,0)),"No","Yes")</f>
      </c>
      <c r="AC51" s="11385">
        <f>IF(ISNA(VLOOKUP($D51,'May 14'!$F:$F,1,0)),"No","Yes")</f>
      </c>
      <c r="AD51" s="11384">
        <f>IF(ISNA(VLOOKUP($D51,'May 9'!$F:$F,1,0)),"No","Yes")</f>
      </c>
      <c r="AE51" s="11383">
        <f>IF(ISNA(VLOOKUP($D51,'May 2'!$F:$F,1,0)),"No","Yes")</f>
      </c>
      <c r="AF51" s="11382">
        <f>IF(ISNA(VLOOKUP($D51,'Apr 23'!$F:$F,1,0)),"No","Yes")</f>
      </c>
      <c r="AG51" s="11381">
        <f>IF(ISNA(VLOOKUP($D51,'Apr 16'!$F:$F,1,0)),"No","Yes")</f>
      </c>
      <c r="AH51" s="11380">
        <f>IF(ISNA(VLOOKUP($D51,'Apr 9'!$F:$F,1,0)),"No","Yes")</f>
      </c>
      <c r="AI51" s="11379">
        <f>IF(ISNA(VLOOKUP($D51,'Apr 2'!$F:$F,1,0)),"No","Yes")</f>
      </c>
      <c r="AJ51" s="11378">
        <f>IF(ISNA(VLOOKUP($D51,'Mar 26'!$F:$F,1,0)),"No","Yes")</f>
      </c>
      <c r="AK51" s="11377">
        <f>IF(ISNA(VLOOKUP($D51,'Mar 19'!$F:$F,1,0)),"No","Yes")</f>
      </c>
      <c r="AL51" s="11376">
        <f>IF(ISNA(VLOOKUP($D51,'Mar 12'!$F:$F,1,0)),"No","Yes")</f>
      </c>
      <c r="AM51" s="11375">
        <f>IF(ISNA(VLOOKUP($D51,'Mar 5'!$F:$F,1,0)),"No","Yes")</f>
      </c>
      <c r="AN51" s="11374">
        <f>IF(ISNA(VLOOKUP($D51,'Feb 26'!$F:$F,1,0)),"No","Yes")</f>
      </c>
      <c r="AO51" s="11373">
        <f>IF(ISNA(VLOOKUP($D51,'Feb 26'!$F:$F,1,0)),"No","Yes")</f>
      </c>
      <c r="AP51" s="11372">
        <f>IF(ISNA(VLOOKUP($D51,'Feb 12'!$F:$F,1,0)),"No","Yes")</f>
      </c>
      <c r="AQ51" s="11371">
        <f>IF(ISNA(VLOOKUP($D51,'Feb 5'!$F:$F,1,0)),"No","Yes")</f>
      </c>
      <c r="AR51" s="11370">
        <f>IF(ISNA(VLOOKUP($D51,'Jan 29'!$F:$F,1,0)),"No","Yes")</f>
      </c>
      <c r="AS51" s="11369">
        <f>IF(ISNA(VLOOKUP(D51,'Jan 22'!F:F,1,0)),"No","Yes")</f>
      </c>
      <c r="AT51" s="11368"/>
      <c r="AU51" s="11367"/>
      <c r="AV51" s="11366"/>
      <c r="AW51" s="11365"/>
      <c r="AX51" s="11364"/>
      <c r="AY51" s="11363"/>
    </row>
    <row r="52" spans="1:64" x14ac:dyDescent="0.25">
      <c r="A52" s="9345"/>
      <c r="B52" s="3085" t="s">
        <v>1293</v>
      </c>
      <c r="C52" s="105" t="s">
        <v>1424</v>
      </c>
      <c r="D52" s="105" t="s">
        <v>477</v>
      </c>
      <c r="E52" s="213" t="s">
        <v>478</v>
      </c>
      <c r="F52" s="213" t="s">
        <v>32</v>
      </c>
      <c r="G52" s="235" t="s">
        <v>1019</v>
      </c>
      <c r="H52" s="115" t="str">
        <f>IF(ISNA(VLOOKUP($D52,'Oct 08'!$F:$F,1,0)),"No","Yes")</f>
      </c>
      <c r="I52" s="11448">
        <f>IF(ISNA(VLOOKUP($D52,'Oct 03'!$F:$F,1,0)),"No","Yes")</f>
      </c>
      <c r="J52" s="11447">
        <f>IF(ISNA(VLOOKUP($D52,'Sep 24'!$F:$F,1,0)),"No","Yes")</f>
      </c>
      <c r="K52" s="11446">
        <f>IF(ISNA(VLOOKUP($D52,'Sep 17'!$F:$F,1,0)),"No","Yes")</f>
      </c>
      <c r="L52" s="11445">
        <f>IF(ISNA(VLOOKUP($D52,'Sep 10'!$F:$F,1,0)),"No","Yes")</f>
      </c>
      <c r="M52" s="11444">
        <f>IF(ISNA(VLOOKUP($D52,'Sep 05'!$F:$F,1,0)),"No","Yes")</f>
      </c>
      <c r="N52" s="11443">
        <f>IF(ISNA(VLOOKUP($D52,'Aug 27'!$F:$F,1,0)),"No","Yes")</f>
      </c>
      <c r="O52" s="11442">
        <f>IF(ISNA(VLOOKUP($D52,'Aug 20'!$F:$F,1,0)),"No","Yes")</f>
      </c>
      <c r="P52" s="11441">
        <f>IF(ISNA(VLOOKUP($D52,'Aug 13'!$F:$F,1,0)),"No","Yes")</f>
      </c>
      <c r="Q52" s="11440">
        <f>IF(ISNA(VLOOKUP($D52,'Aug 07'!$F:$F,1,0)),"No","Yes")</f>
      </c>
      <c r="R52" s="11439">
        <f>IF(ISNA(VLOOKUP($D52,'Jul 30'!$F:$F,1,0)),"No","Yes")</f>
      </c>
      <c r="S52" s="11438">
        <f>IF(ISNA(VLOOKUP($D52,'Jul 23'!$F:$F,1,0)),"No","Yes")</f>
      </c>
      <c r="T52" s="11437">
        <f>IF(ISNA(VLOOKUP($D52,'Jul 16'!$F:$F,1,0)),"No","Yes")</f>
      </c>
      <c r="U52" s="11436">
        <f>IF(ISNA(VLOOKUP($D52,'Jul 9'!$F:$F,1,0)),"No","Yes")</f>
      </c>
      <c r="V52" s="11435">
        <f>IF(ISNA(VLOOKUP($D52,'Jul 2'!$F:$F,1,0)),"No","Yes")</f>
      </c>
      <c r="W52" s="11434">
        <f>IF(ISNA(VLOOKUP($D52,'Jun 25'!$F:$F,1,0)),"No","Yes")</f>
      </c>
      <c r="X52" s="11433">
        <f>IF(ISNA(VLOOKUP($D52,'Jun 18'!$F:$F,1,0)),"No","Yes")</f>
      </c>
      <c r="Y52" s="11432">
        <f>IF(ISNA(VLOOKUP($D52,'Jun 11'!$F:$F,1,0)),"No","Yes")</f>
      </c>
      <c r="Z52" s="11431">
        <f>IF(ISNA(VLOOKUP($D52,'Jun 4'!$F:$F,1,0)),"No","Yes")</f>
      </c>
      <c r="AA52" s="11430">
        <f>IF(ISNA(VLOOKUP($D52,'May 28'!$F:$F,1,0)),"No","Yes")</f>
      </c>
      <c r="AB52" s="11429">
        <f>IF(ISNA(VLOOKUP($D52,'May 21'!$F:$F,1,0)),"No","Yes")</f>
      </c>
      <c r="AC52" s="11428">
        <f>IF(ISNA(VLOOKUP($D52,'May 14'!$F:$F,1,0)),"No","Yes")</f>
      </c>
      <c r="AD52" s="11427">
        <f>IF(ISNA(VLOOKUP($D52,'May 9'!$F:$F,1,0)),"No","Yes")</f>
      </c>
      <c r="AE52" s="11426">
        <f>IF(ISNA(VLOOKUP($D52,'May 2'!$F:$F,1,0)),"No","Yes")</f>
      </c>
      <c r="AF52" s="11425">
        <f>IF(ISNA(VLOOKUP($D52,'Apr 23'!$F:$F,1,0)),"No","Yes")</f>
      </c>
      <c r="AG52" s="11424">
        <f>IF(ISNA(VLOOKUP($D52,'Apr 16'!$F:$F,1,0)),"No","Yes")</f>
      </c>
      <c r="AH52" s="11423">
        <f>IF(ISNA(VLOOKUP($D52,'Apr 9'!$F:$F,1,0)),"No","Yes")</f>
      </c>
      <c r="AI52" s="11422">
        <f>IF(ISNA(VLOOKUP($D52,'Apr 2'!$F:$F,1,0)),"No","Yes")</f>
      </c>
      <c r="AJ52" s="11421">
        <f>IF(ISNA(VLOOKUP($D52,'Mar 26'!$F:$F,1,0)),"No","Yes")</f>
      </c>
      <c r="AK52" s="11420">
        <f>IF(ISNA(VLOOKUP($D52,'Mar 19'!$F:$F,1,0)),"No","Yes")</f>
      </c>
      <c r="AL52" s="11419">
        <f>IF(ISNA(VLOOKUP($D52,'Mar 12'!$F:$F,1,0)),"No","Yes")</f>
      </c>
      <c r="AM52" s="11418">
        <f>IF(ISNA(VLOOKUP($D52,'Mar 5'!$F:$F,1,0)),"No","Yes")</f>
      </c>
      <c r="AN52" s="11417">
        <f>IF(ISNA(VLOOKUP($D52,'Feb 26'!$F:$F,1,0)),"No","Yes")</f>
      </c>
      <c r="AO52" s="11416">
        <f>IF(ISNA(VLOOKUP($D52,'Feb 26'!$F:$F,1,0)),"No","Yes")</f>
      </c>
      <c r="AP52" s="11415">
        <f>IF(ISNA(VLOOKUP($D52,'Feb 12'!$F:$F,1,0)),"No","Yes")</f>
      </c>
      <c r="AQ52" s="11414">
        <f>IF(ISNA(VLOOKUP($D52,'Feb 5'!$F:$F,1,0)),"No","Yes")</f>
      </c>
      <c r="AR52" s="11413">
        <f>IF(ISNA(VLOOKUP($D52,'Jan 29'!$F:$F,1,0)),"No","Yes")</f>
      </c>
      <c r="AS52" s="11412">
        <f>IF(ISNA(VLOOKUP(D52,'Jan 22'!F:F,1,0)),"No","Yes")</f>
      </c>
      <c r="AT52" s="11411"/>
      <c r="AU52" s="11410"/>
      <c r="AV52" s="11409"/>
      <c r="AW52" s="11408"/>
      <c r="AX52" s="11407"/>
      <c r="AY52" s="11406"/>
      <c r="AZ52"/>
    </row>
    <row r="53" spans="1:64" x14ac:dyDescent="0.25">
      <c r="A53" s="9345"/>
      <c r="B53" s="250" t="s">
        <v>1294</v>
      </c>
      <c r="C53" s="105" t="s">
        <v>1424</v>
      </c>
      <c r="D53" s="105" t="s">
        <v>593</v>
      </c>
      <c r="E53" s="213" t="s">
        <v>594</v>
      </c>
      <c r="F53" s="213" t="s">
        <v>32</v>
      </c>
      <c r="G53" s="235" t="s">
        <v>1131</v>
      </c>
      <c r="H53" s="115" t="str">
        <f>IF(ISNA(VLOOKUP($D53,'Oct 08'!$F:$F,1,0)),"No","Yes")</f>
      </c>
      <c r="I53" s="11491">
        <f>IF(ISNA(VLOOKUP($D53,'Oct 03'!$F:$F,1,0)),"No","Yes")</f>
      </c>
      <c r="J53" s="11490">
        <f>IF(ISNA(VLOOKUP($D53,'Sep 24'!$F:$F,1,0)),"No","Yes")</f>
      </c>
      <c r="K53" s="11489">
        <f>IF(ISNA(VLOOKUP($D53,'Sep 17'!$F:$F,1,0)),"No","Yes")</f>
      </c>
      <c r="L53" s="11488">
        <f>IF(ISNA(VLOOKUP($D53,'Sep 10'!$F:$F,1,0)),"No","Yes")</f>
      </c>
      <c r="M53" s="11487">
        <f>IF(ISNA(VLOOKUP($D53,'Sep 05'!$F:$F,1,0)),"No","Yes")</f>
      </c>
      <c r="N53" s="11486">
        <f>IF(ISNA(VLOOKUP($D53,'Aug 27'!$F:$F,1,0)),"No","Yes")</f>
      </c>
      <c r="O53" s="11485">
        <f>IF(ISNA(VLOOKUP($D53,'Aug 20'!$F:$F,1,0)),"No","Yes")</f>
      </c>
      <c r="P53" s="11484">
        <f>IF(ISNA(VLOOKUP($D53,'Aug 13'!$F:$F,1,0)),"No","Yes")</f>
      </c>
      <c r="Q53" s="11483">
        <f>IF(ISNA(VLOOKUP($D53,'Aug 07'!$F:$F,1,0)),"No","Yes")</f>
      </c>
      <c r="R53" s="11482">
        <f>IF(ISNA(VLOOKUP($D53,'Jul 30'!$F:$F,1,0)),"No","Yes")</f>
      </c>
      <c r="S53" s="11481">
        <f>IF(ISNA(VLOOKUP($D53,'Jul 23'!$F:$F,1,0)),"No","Yes")</f>
      </c>
      <c r="T53" s="11480">
        <f>IF(ISNA(VLOOKUP($D53,'Jul 16'!$F:$F,1,0)),"No","Yes")</f>
      </c>
      <c r="U53" s="11479">
        <f>IF(ISNA(VLOOKUP($D53,'Jul 9'!$F:$F,1,0)),"No","Yes")</f>
      </c>
      <c r="V53" s="11478">
        <f>IF(ISNA(VLOOKUP($D53,'Jul 2'!$F:$F,1,0)),"No","Yes")</f>
      </c>
      <c r="W53" s="11477">
        <f>IF(ISNA(VLOOKUP($D53,'Jun 25'!$F:$F,1,0)),"No","Yes")</f>
      </c>
      <c r="X53" s="11476">
        <f>IF(ISNA(VLOOKUP($D53,'Jun 18'!$F:$F,1,0)),"No","Yes")</f>
      </c>
      <c r="Y53" s="11475">
        <f>IF(ISNA(VLOOKUP($D53,'Jun 11'!$F:$F,1,0)),"No","Yes")</f>
      </c>
      <c r="Z53" s="11474">
        <f>IF(ISNA(VLOOKUP($D53,'Jun 4'!$F:$F,1,0)),"No","Yes")</f>
      </c>
      <c r="AA53" s="11473">
        <f>IF(ISNA(VLOOKUP($D53,'May 28'!$F:$F,1,0)),"No","Yes")</f>
      </c>
      <c r="AB53" s="11472">
        <f>IF(ISNA(VLOOKUP($D53,'May 21'!$F:$F,1,0)),"No","Yes")</f>
      </c>
      <c r="AC53" s="11471">
        <f>IF(ISNA(VLOOKUP($D53,'May 14'!$F:$F,1,0)),"No","Yes")</f>
      </c>
      <c r="AD53" s="11470">
        <f>IF(ISNA(VLOOKUP($D53,'May 9'!$F:$F,1,0)),"No","Yes")</f>
      </c>
      <c r="AE53" s="11469">
        <f>IF(ISNA(VLOOKUP($D53,'May 2'!$F:$F,1,0)),"No","Yes")</f>
      </c>
      <c r="AF53" s="11468">
        <f>IF(ISNA(VLOOKUP($D53,'Apr 23'!$F:$F,1,0)),"No","Yes")</f>
      </c>
      <c r="AG53" s="11467">
        <f>IF(ISNA(VLOOKUP($D53,'Apr 16'!$F:$F,1,0)),"No","Yes")</f>
      </c>
      <c r="AH53" s="11466">
        <f>IF(ISNA(VLOOKUP($D53,'Apr 9'!$F:$F,1,0)),"No","Yes")</f>
      </c>
      <c r="AI53" s="11465">
        <f>IF(ISNA(VLOOKUP($D53,'Apr 2'!$F:$F,1,0)),"No","Yes")</f>
      </c>
      <c r="AJ53" s="11464">
        <f>IF(ISNA(VLOOKUP($D53,'Mar 26'!$F:$F,1,0)),"No","Yes")</f>
      </c>
      <c r="AK53" s="11463">
        <f>IF(ISNA(VLOOKUP($D53,'Mar 19'!$F:$F,1,0)),"No","Yes")</f>
      </c>
      <c r="AL53" s="11462">
        <f>IF(ISNA(VLOOKUP($D53,'Mar 12'!$F:$F,1,0)),"No","Yes")</f>
      </c>
      <c r="AM53" s="11461">
        <f>IF(ISNA(VLOOKUP($D53,'Mar 5'!$F:$F,1,0)),"No","Yes")</f>
      </c>
      <c r="AN53" s="11460">
        <f>IF(ISNA(VLOOKUP($D53,'Feb 26'!$F:$F,1,0)),"No","Yes")</f>
      </c>
      <c r="AO53" s="11459">
        <f>IF(ISNA(VLOOKUP($D53,'Feb 26'!$F:$F,1,0)),"No","Yes")</f>
      </c>
      <c r="AP53" s="11458">
        <f>IF(ISNA(VLOOKUP($D53,'Feb 12'!$F:$F,1,0)),"No","Yes")</f>
      </c>
      <c r="AQ53" s="11457">
        <f>IF(ISNA(VLOOKUP($D53,'Feb 5'!$F:$F,1,0)),"No","Yes")</f>
      </c>
      <c r="AR53" s="11456">
        <f>IF(ISNA(VLOOKUP($D53,'Jan 29'!$F:$F,1,0)),"No","Yes")</f>
      </c>
      <c r="AS53" s="11455">
        <f>IF(ISNA(VLOOKUP(D53,'Jan 22'!F:F,1,0)),"No","Yes")</f>
      </c>
      <c r="AT53" s="11454"/>
      <c r="AU53" s="11453"/>
      <c r="AV53" s="11452"/>
      <c r="AW53" s="11451"/>
      <c r="AX53" s="11450"/>
      <c r="AY53" s="11449"/>
      <c r="AZ53"/>
    </row>
    <row r="54" spans="1:64" x14ac:dyDescent="0.25">
      <c r="A54" s="9345"/>
      <c r="B54" s="3085" t="s">
        <v>1295</v>
      </c>
      <c r="C54" s="105" t="s">
        <v>1424</v>
      </c>
      <c r="D54" s="105" t="s">
        <v>134</v>
      </c>
      <c r="E54" s="111" t="s">
        <v>135</v>
      </c>
      <c r="F54" s="111" t="s">
        <v>32</v>
      </c>
      <c r="G54" s="111" t="s">
        <v>666</v>
      </c>
      <c r="H54" s="115" t="str">
        <f>IF(ISNA(VLOOKUP($D54,'Oct 08'!$F:$F,1,0)),"No","Yes")</f>
      </c>
      <c r="I54" s="11534">
        <f>IF(ISNA(VLOOKUP($D54,'Oct 03'!$F:$F,1,0)),"No","Yes")</f>
      </c>
      <c r="J54" s="11533">
        <f>IF(ISNA(VLOOKUP($D54,'Sep 24'!$F:$F,1,0)),"No","Yes")</f>
      </c>
      <c r="K54" s="11532">
        <f>IF(ISNA(VLOOKUP($D54,'Sep 17'!$F:$F,1,0)),"No","Yes")</f>
      </c>
      <c r="L54" s="11531">
        <f>IF(ISNA(VLOOKUP($D54,'Sep 10'!$F:$F,1,0)),"No","Yes")</f>
      </c>
      <c r="M54" s="11530">
        <f>IF(ISNA(VLOOKUP($D54,'Sep 05'!$F:$F,1,0)),"No","Yes")</f>
      </c>
      <c r="N54" s="11529">
        <f>IF(ISNA(VLOOKUP($D54,'Aug 27'!$F:$F,1,0)),"No","Yes")</f>
      </c>
      <c r="O54" s="11528">
        <f>IF(ISNA(VLOOKUP($D54,'Aug 20'!$F:$F,1,0)),"No","Yes")</f>
      </c>
      <c r="P54" s="11527">
        <f>IF(ISNA(VLOOKUP($D54,'Aug 13'!$F:$F,1,0)),"No","Yes")</f>
      </c>
      <c r="Q54" s="11526">
        <f>IF(ISNA(VLOOKUP($D54,'Aug 07'!$F:$F,1,0)),"No","Yes")</f>
      </c>
      <c r="R54" s="11525">
        <f>IF(ISNA(VLOOKUP($D54,'Jul 30'!$F:$F,1,0)),"No","Yes")</f>
      </c>
      <c r="S54" s="11524">
        <f>IF(ISNA(VLOOKUP($D54,'Jul 23'!$F:$F,1,0)),"No","Yes")</f>
      </c>
      <c r="T54" s="11523">
        <f>IF(ISNA(VLOOKUP($D54,'Jul 16'!$F:$F,1,0)),"No","Yes")</f>
      </c>
      <c r="U54" s="11522">
        <f>IF(ISNA(VLOOKUP($D54,'Jul 9'!$F:$F,1,0)),"No","Yes")</f>
      </c>
      <c r="V54" s="11521">
        <f>IF(ISNA(VLOOKUP($D54,'Jul 2'!$F:$F,1,0)),"No","Yes")</f>
      </c>
      <c r="W54" s="11520">
        <f>IF(ISNA(VLOOKUP($D54,'Jun 25'!$F:$F,1,0)),"No","Yes")</f>
      </c>
      <c r="X54" s="11519">
        <f>IF(ISNA(VLOOKUP($D54,'Jun 18'!$F:$F,1,0)),"No","Yes")</f>
      </c>
      <c r="Y54" s="11518">
        <f>IF(ISNA(VLOOKUP($D54,'Jun 11'!$F:$F,1,0)),"No","Yes")</f>
      </c>
      <c r="Z54" s="11517">
        <f>IF(ISNA(VLOOKUP($D54,'Jun 4'!$F:$F,1,0)),"No","Yes")</f>
      </c>
      <c r="AA54" s="11516">
        <f>IF(ISNA(VLOOKUP($D54,'May 28'!$F:$F,1,0)),"No","Yes")</f>
      </c>
      <c r="AB54" s="11515">
        <f>IF(ISNA(VLOOKUP($D54,'May 21'!$F:$F,1,0)),"No","Yes")</f>
      </c>
      <c r="AC54" s="11514">
        <f>IF(ISNA(VLOOKUP($D54,'May 14'!$F:$F,1,0)),"No","Yes")</f>
      </c>
      <c r="AD54" s="11513">
        <f>IF(ISNA(VLOOKUP($D54,'May 9'!$F:$F,1,0)),"No","Yes")</f>
      </c>
      <c r="AE54" s="11512">
        <f>IF(ISNA(VLOOKUP($D54,'May 2'!$F:$F,1,0)),"No","Yes")</f>
      </c>
      <c r="AF54" s="11511">
        <f>IF(ISNA(VLOOKUP($D54,'Apr 23'!$F:$F,1,0)),"No","Yes")</f>
      </c>
      <c r="AG54" s="11510">
        <f>IF(ISNA(VLOOKUP($D54,'Apr 16'!$F:$F,1,0)),"No","Yes")</f>
      </c>
      <c r="AH54" s="11509">
        <f>IF(ISNA(VLOOKUP($D54,'Apr 9'!$F:$F,1,0)),"No","Yes")</f>
      </c>
      <c r="AI54" s="11508">
        <f>IF(ISNA(VLOOKUP($D54,'Apr 2'!$F:$F,1,0)),"No","Yes")</f>
      </c>
      <c r="AJ54" s="11507">
        <f>IF(ISNA(VLOOKUP($D54,'Mar 26'!$F:$F,1,0)),"No","Yes")</f>
      </c>
      <c r="AK54" s="11506">
        <f>IF(ISNA(VLOOKUP($D54,'Mar 19'!$F:$F,1,0)),"No","Yes")</f>
      </c>
      <c r="AL54" s="11505">
        <f>IF(ISNA(VLOOKUP($D54,'Mar 12'!$F:$F,1,0)),"No","Yes")</f>
      </c>
      <c r="AM54" s="11504">
        <f>IF(ISNA(VLOOKUP($D54,'Mar 5'!$F:$F,1,0)),"No","Yes")</f>
      </c>
      <c r="AN54" s="11503">
        <f>IF(ISNA(VLOOKUP($D54,'Feb 26'!$F:$F,1,0)),"No","Yes")</f>
      </c>
      <c r="AO54" s="11502">
        <f>IF(ISNA(VLOOKUP($D54,'Feb 26'!$F:$F,1,0)),"No","Yes")</f>
      </c>
      <c r="AP54" s="11501">
        <f>IF(ISNA(VLOOKUP($D54,'Feb 12'!$F:$F,1,0)),"No","Yes")</f>
      </c>
      <c r="AQ54" s="11500">
        <f>IF(ISNA(VLOOKUP($D54,'Feb 5'!$F:$F,1,0)),"No","Yes")</f>
      </c>
      <c r="AR54" s="11499">
        <f>IF(ISNA(VLOOKUP($D54,'Jan 29'!$F:$F,1,0)),"No","Yes")</f>
      </c>
      <c r="AS54" s="11498">
        <f>IF(ISNA(VLOOKUP(D54,'Jan 22'!F:F,1,0)),"No","Yes")</f>
      </c>
      <c r="AT54" s="11497"/>
      <c r="AU54" s="11496"/>
      <c r="AV54" s="11495"/>
      <c r="AW54" s="11494"/>
      <c r="AX54" s="11493"/>
      <c r="AY54" s="11492"/>
      <c r="AZ54"/>
    </row>
    <row r="55" spans="1:64" x14ac:dyDescent="0.25">
      <c r="A55" s="9345"/>
      <c r="B55" s="196" t="s">
        <v>1296</v>
      </c>
      <c r="C55" s="105" t="s">
        <v>1424</v>
      </c>
      <c r="D55" s="105" t="s">
        <v>463</v>
      </c>
      <c r="E55" s="213" t="s">
        <v>464</v>
      </c>
      <c r="F55" s="213" t="s">
        <v>32</v>
      </c>
      <c r="G55" s="235" t="s">
        <v>1019</v>
      </c>
      <c r="H55" s="115" t="str">
        <f>IF(ISNA(VLOOKUP($D55,'Oct 08'!$F:$F,1,0)),"No","Yes")</f>
      </c>
      <c r="I55" s="11577">
        <f>IF(ISNA(VLOOKUP($D55,'Oct 03'!$F:$F,1,0)),"No","Yes")</f>
      </c>
      <c r="J55" s="11576">
        <f>IF(ISNA(VLOOKUP($D55,'Sep 24'!$F:$F,1,0)),"No","Yes")</f>
      </c>
      <c r="K55" s="11575">
        <f>IF(ISNA(VLOOKUP($D55,'Sep 17'!$F:$F,1,0)),"No","Yes")</f>
      </c>
      <c r="L55" s="11574">
        <f>IF(ISNA(VLOOKUP($D55,'Sep 10'!$F:$F,1,0)),"No","Yes")</f>
      </c>
      <c r="M55" s="11573">
        <f>IF(ISNA(VLOOKUP($D55,'Sep 05'!$F:$F,1,0)),"No","Yes")</f>
      </c>
      <c r="N55" s="11572">
        <f>IF(ISNA(VLOOKUP($D55,'Aug 27'!$F:$F,1,0)),"No","Yes")</f>
      </c>
      <c r="O55" s="11571">
        <f>IF(ISNA(VLOOKUP($D55,'Aug 20'!$F:$F,1,0)),"No","Yes")</f>
      </c>
      <c r="P55" s="11570">
        <f>IF(ISNA(VLOOKUP($D55,'Aug 13'!$F:$F,1,0)),"No","Yes")</f>
      </c>
      <c r="Q55" s="11569">
        <f>IF(ISNA(VLOOKUP($D55,'Aug 07'!$F:$F,1,0)),"No","Yes")</f>
      </c>
      <c r="R55" s="11568">
        <f>IF(ISNA(VLOOKUP($D55,'Jul 30'!$F:$F,1,0)),"No","Yes")</f>
      </c>
      <c r="S55" s="11567">
        <f>IF(ISNA(VLOOKUP($D55,'Jul 23'!$F:$F,1,0)),"No","Yes")</f>
      </c>
      <c r="T55" s="11566">
        <f>IF(ISNA(VLOOKUP($D55,'Jul 16'!$F:$F,1,0)),"No","Yes")</f>
      </c>
      <c r="U55" s="11565">
        <f>IF(ISNA(VLOOKUP($D55,'Jul 9'!$F:$F,1,0)),"No","Yes")</f>
      </c>
      <c r="V55" s="11564">
        <f>IF(ISNA(VLOOKUP($D55,'Jul 2'!$F:$F,1,0)),"No","Yes")</f>
      </c>
      <c r="W55" s="11563">
        <f>IF(ISNA(VLOOKUP($D55,'Jun 25'!$F:$F,1,0)),"No","Yes")</f>
      </c>
      <c r="X55" s="11562">
        <f>IF(ISNA(VLOOKUP($D55,'Jun 18'!$F:$F,1,0)),"No","Yes")</f>
      </c>
      <c r="Y55" s="11561">
        <f>IF(ISNA(VLOOKUP($D55,'Jun 11'!$F:$F,1,0)),"No","Yes")</f>
      </c>
      <c r="Z55" s="11560">
        <f>IF(ISNA(VLOOKUP($D55,'Jun 4'!$F:$F,1,0)),"No","Yes")</f>
      </c>
      <c r="AA55" s="11559">
        <f>IF(ISNA(VLOOKUP($D55,'May 28'!$F:$F,1,0)),"No","Yes")</f>
      </c>
      <c r="AB55" s="11558">
        <f>IF(ISNA(VLOOKUP($D55,'May 21'!$F:$F,1,0)),"No","Yes")</f>
      </c>
      <c r="AC55" s="11557">
        <f>IF(ISNA(VLOOKUP($D55,'May 14'!$F:$F,1,0)),"No","Yes")</f>
      </c>
      <c r="AD55" s="11556">
        <f>IF(ISNA(VLOOKUP($D55,'May 9'!$F:$F,1,0)),"No","Yes")</f>
      </c>
      <c r="AE55" s="11555">
        <f>IF(ISNA(VLOOKUP($D55,'May 2'!$F:$F,1,0)),"No","Yes")</f>
      </c>
      <c r="AF55" s="11554">
        <f>IF(ISNA(VLOOKUP($D55,'Apr 23'!$F:$F,1,0)),"No","Yes")</f>
      </c>
      <c r="AG55" s="11553">
        <f>IF(ISNA(VLOOKUP($D55,'Apr 16'!$F:$F,1,0)),"No","Yes")</f>
      </c>
      <c r="AH55" s="11552">
        <f>IF(ISNA(VLOOKUP($D55,'Apr 9'!$F:$F,1,0)),"No","Yes")</f>
      </c>
      <c r="AI55" s="11551">
        <f>IF(ISNA(VLOOKUP($D55,'Apr 2'!$F:$F,1,0)),"No","Yes")</f>
      </c>
      <c r="AJ55" s="11550">
        <f>IF(ISNA(VLOOKUP($D55,'Mar 26'!$F:$F,1,0)),"No","Yes")</f>
      </c>
      <c r="AK55" s="11549">
        <f>IF(ISNA(VLOOKUP($D55,'Mar 19'!$F:$F,1,0)),"No","Yes")</f>
      </c>
      <c r="AL55" s="11548">
        <f>IF(ISNA(VLOOKUP($D55,'Mar 12'!$F:$F,1,0)),"No","Yes")</f>
      </c>
      <c r="AM55" s="11547">
        <f>IF(ISNA(VLOOKUP($D55,'Mar 5'!$F:$F,1,0)),"No","Yes")</f>
      </c>
      <c r="AN55" s="11546">
        <f>IF(ISNA(VLOOKUP($D55,'Feb 26'!$F:$F,1,0)),"No","Yes")</f>
      </c>
      <c r="AO55" s="11545">
        <f>IF(ISNA(VLOOKUP($D55,'Feb 26'!$F:$F,1,0)),"No","Yes")</f>
      </c>
      <c r="AP55" s="11544">
        <f>IF(ISNA(VLOOKUP($D55,'Feb 12'!$F:$F,1,0)),"No","Yes")</f>
      </c>
      <c r="AQ55" s="11543">
        <f>IF(ISNA(VLOOKUP($D55,'Feb 5'!$F:$F,1,0)),"No","Yes")</f>
      </c>
      <c r="AR55" s="11542">
        <f>IF(ISNA(VLOOKUP($D55,'Jan 29'!$F:$F,1,0)),"No","Yes")</f>
      </c>
      <c r="AS55" s="11541">
        <f>IF(ISNA(VLOOKUP(D55,'Jan 22'!F:F,1,0)),"No","Yes")</f>
      </c>
      <c r="AT55" s="11540"/>
      <c r="AU55" s="11539"/>
      <c r="AV55" s="11538"/>
      <c r="AW55" s="11537"/>
      <c r="AX55" s="11536"/>
      <c r="AY55" s="11535"/>
      <c r="AZ55"/>
    </row>
    <row r="56" spans="1:64" x14ac:dyDescent="0.25">
      <c r="A56" s="9345"/>
      <c r="B56" s="3085" t="s">
        <v>1297</v>
      </c>
      <c r="C56" s="105" t="s">
        <v>1424</v>
      </c>
      <c r="D56" s="105" t="s">
        <v>74</v>
      </c>
      <c r="E56" s="213" t="s">
        <v>75</v>
      </c>
      <c r="F56" s="213" t="s">
        <v>32</v>
      </c>
      <c r="G56" s="235" t="s">
        <v>1019</v>
      </c>
      <c r="H56" s="115" t="str">
        <f>IF(ISNA(VLOOKUP($D56,'Oct 08'!$F:$F,1,0)),"No","Yes")</f>
      </c>
      <c r="I56" s="11620">
        <f>IF(ISNA(VLOOKUP($D56,'Oct 03'!$F:$F,1,0)),"No","Yes")</f>
      </c>
      <c r="J56" s="11619">
        <f>IF(ISNA(VLOOKUP($D56,'Sep 24'!$F:$F,1,0)),"No","Yes")</f>
      </c>
      <c r="K56" s="11618">
        <f>IF(ISNA(VLOOKUP($D56,'Sep 17'!$F:$F,1,0)),"No","Yes")</f>
      </c>
      <c r="L56" s="11617">
        <f>IF(ISNA(VLOOKUP($D56,'Sep 10'!$F:$F,1,0)),"No","Yes")</f>
      </c>
      <c r="M56" s="11616">
        <f>IF(ISNA(VLOOKUP($D56,'Sep 05'!$F:$F,1,0)),"No","Yes")</f>
      </c>
      <c r="N56" s="11615">
        <f>IF(ISNA(VLOOKUP($D56,'Aug 27'!$F:$F,1,0)),"No","Yes")</f>
      </c>
      <c r="O56" s="11614">
        <f>IF(ISNA(VLOOKUP($D56,'Aug 20'!$F:$F,1,0)),"No","Yes")</f>
      </c>
      <c r="P56" s="11613">
        <f>IF(ISNA(VLOOKUP($D56,'Aug 13'!$F:$F,1,0)),"No","Yes")</f>
      </c>
      <c r="Q56" s="11612">
        <f>IF(ISNA(VLOOKUP($D56,'Aug 07'!$F:$F,1,0)),"No","Yes")</f>
      </c>
      <c r="R56" s="11611">
        <f>IF(ISNA(VLOOKUP($D56,'Jul 30'!$F:$F,1,0)),"No","Yes")</f>
      </c>
      <c r="S56" s="11610">
        <f>IF(ISNA(VLOOKUP($D56,'Jul 23'!$F:$F,1,0)),"No","Yes")</f>
      </c>
      <c r="T56" s="11609">
        <f>IF(ISNA(VLOOKUP($D56,'Jul 16'!$F:$F,1,0)),"No","Yes")</f>
      </c>
      <c r="U56" s="11608">
        <f>IF(ISNA(VLOOKUP($D56,'Jul 9'!$F:$F,1,0)),"No","Yes")</f>
      </c>
      <c r="V56" s="11607">
        <f>IF(ISNA(VLOOKUP($D56,'Jul 2'!$F:$F,1,0)),"No","Yes")</f>
      </c>
      <c r="W56" s="11606">
        <f>IF(ISNA(VLOOKUP($D56,'Jun 25'!$F:$F,1,0)),"No","Yes")</f>
      </c>
      <c r="X56" s="11605">
        <f>IF(ISNA(VLOOKUP($D56,'Jun 18'!$F:$F,1,0)),"No","Yes")</f>
      </c>
      <c r="Y56" s="11604">
        <f>IF(ISNA(VLOOKUP($D56,'Jun 11'!$F:$F,1,0)),"No","Yes")</f>
      </c>
      <c r="Z56" s="11603">
        <f>IF(ISNA(VLOOKUP($D56,'Jun 4'!$F:$F,1,0)),"No","Yes")</f>
      </c>
      <c r="AA56" s="11602">
        <f>IF(ISNA(VLOOKUP($D56,'May 28'!$F:$F,1,0)),"No","Yes")</f>
      </c>
      <c r="AB56" s="11601">
        <f>IF(ISNA(VLOOKUP($D56,'May 21'!$F:$F,1,0)),"No","Yes")</f>
      </c>
      <c r="AC56" s="11600">
        <f>IF(ISNA(VLOOKUP($D56,'May 14'!$F:$F,1,0)),"No","Yes")</f>
      </c>
      <c r="AD56" s="11599">
        <f>IF(ISNA(VLOOKUP($D56,'May 9'!$F:$F,1,0)),"No","Yes")</f>
      </c>
      <c r="AE56" s="11598">
        <f>IF(ISNA(VLOOKUP($D56,'May 2'!$F:$F,1,0)),"No","Yes")</f>
      </c>
      <c r="AF56" s="11597">
        <f>IF(ISNA(VLOOKUP($D56,'Apr 23'!$F:$F,1,0)),"No","Yes")</f>
      </c>
      <c r="AG56" s="11596">
        <f>IF(ISNA(VLOOKUP($D56,'Apr 16'!$F:$F,1,0)),"No","Yes")</f>
      </c>
      <c r="AH56" s="11595">
        <f>IF(ISNA(VLOOKUP($D56,'Apr 9'!$F:$F,1,0)),"No","Yes")</f>
      </c>
      <c r="AI56" s="11594">
        <f>IF(ISNA(VLOOKUP($D56,'Apr 2'!$F:$F,1,0)),"No","Yes")</f>
      </c>
      <c r="AJ56" s="11593">
        <f>IF(ISNA(VLOOKUP($D56,'Mar 26'!$F:$F,1,0)),"No","Yes")</f>
      </c>
      <c r="AK56" s="11592">
        <f>IF(ISNA(VLOOKUP($D56,'Mar 19'!$F:$F,1,0)),"No","Yes")</f>
      </c>
      <c r="AL56" s="11591">
        <f>IF(ISNA(VLOOKUP($D56,'Mar 12'!$F:$F,1,0)),"No","Yes")</f>
      </c>
      <c r="AM56" s="11590">
        <f>IF(ISNA(VLOOKUP($D56,'Mar 5'!$F:$F,1,0)),"No","Yes")</f>
      </c>
      <c r="AN56" s="11589">
        <f>IF(ISNA(VLOOKUP($D56,'Feb 26'!$F:$F,1,0)),"No","Yes")</f>
      </c>
      <c r="AO56" s="11588">
        <f>IF(ISNA(VLOOKUP($D56,'Feb 26'!$F:$F,1,0)),"No","Yes")</f>
      </c>
      <c r="AP56" s="11587">
        <f>IF(ISNA(VLOOKUP($D56,'Feb 12'!$F:$F,1,0)),"No","Yes")</f>
      </c>
      <c r="AQ56" s="11586">
        <f>IF(ISNA(VLOOKUP($D56,'Feb 5'!$F:$F,1,0)),"No","Yes")</f>
      </c>
      <c r="AR56" s="11585">
        <f>IF(ISNA(VLOOKUP($D56,'Jan 29'!$F:$F,1,0)),"No","Yes")</f>
      </c>
      <c r="AS56" s="11584">
        <f>IF(ISNA(VLOOKUP(D56,'Jan 22'!F:F,1,0)),"No","Yes")</f>
      </c>
      <c r="AT56" s="11583"/>
      <c r="AU56" s="11582"/>
      <c r="AV56" s="11581"/>
      <c r="AW56" s="11580"/>
      <c r="AX56" s="11579"/>
      <c r="AY56" s="11578"/>
      <c r="AZ56"/>
    </row>
    <row r="57" spans="1:64" x14ac:dyDescent="0.25">
      <c r="A57" s="9345"/>
      <c r="B57" s="3085" t="s">
        <v>1298</v>
      </c>
      <c r="C57" s="105" t="s">
        <v>1424</v>
      </c>
      <c r="D57" s="105" t="s">
        <v>167</v>
      </c>
      <c r="E57" s="213" t="s">
        <v>168</v>
      </c>
      <c r="F57" s="213" t="s">
        <v>32</v>
      </c>
      <c r="G57" s="235" t="s">
        <v>1019</v>
      </c>
      <c r="H57" s="115" t="str">
        <f>IF(ISNA(VLOOKUP($D57,'Oct 08'!$F:$F,1,0)),"No","Yes")</f>
      </c>
      <c r="I57" s="11663">
        <f>IF(ISNA(VLOOKUP($D57,'Oct 03'!$F:$F,1,0)),"No","Yes")</f>
      </c>
      <c r="J57" s="11662">
        <f>IF(ISNA(VLOOKUP($D57,'Sep 24'!$F:$F,1,0)),"No","Yes")</f>
      </c>
      <c r="K57" s="11661">
        <f>IF(ISNA(VLOOKUP($D57,'Sep 17'!$F:$F,1,0)),"No","Yes")</f>
      </c>
      <c r="L57" s="11660">
        <f>IF(ISNA(VLOOKUP($D57,'Sep 10'!$F:$F,1,0)),"No","Yes")</f>
      </c>
      <c r="M57" s="11659">
        <f>IF(ISNA(VLOOKUP($D57,'Sep 05'!$F:$F,1,0)),"No","Yes")</f>
      </c>
      <c r="N57" s="11658">
        <f>IF(ISNA(VLOOKUP($D57,'Aug 27'!$F:$F,1,0)),"No","Yes")</f>
      </c>
      <c r="O57" s="11657">
        <f>IF(ISNA(VLOOKUP($D57,'Aug 20'!$F:$F,1,0)),"No","Yes")</f>
      </c>
      <c r="P57" s="11656">
        <f>IF(ISNA(VLOOKUP($D57,'Aug 13'!$F:$F,1,0)),"No","Yes")</f>
      </c>
      <c r="Q57" s="11655">
        <f>IF(ISNA(VLOOKUP($D57,'Aug 07'!$F:$F,1,0)),"No","Yes")</f>
      </c>
      <c r="R57" s="11654">
        <f>IF(ISNA(VLOOKUP($D57,'Jul 30'!$F:$F,1,0)),"No","Yes")</f>
      </c>
      <c r="S57" s="11653">
        <f>IF(ISNA(VLOOKUP($D57,'Jul 23'!$F:$F,1,0)),"No","Yes")</f>
      </c>
      <c r="T57" s="11652">
        <f>IF(ISNA(VLOOKUP($D57,'Jul 16'!$F:$F,1,0)),"No","Yes")</f>
      </c>
      <c r="U57" s="11651">
        <f>IF(ISNA(VLOOKUP($D57,'Jul 9'!$F:$F,1,0)),"No","Yes")</f>
      </c>
      <c r="V57" s="11650">
        <f>IF(ISNA(VLOOKUP($D57,'Jul 2'!$F:$F,1,0)),"No","Yes")</f>
      </c>
      <c r="W57" s="11649">
        <f>IF(ISNA(VLOOKUP($D57,'Jun 25'!$F:$F,1,0)),"No","Yes")</f>
      </c>
      <c r="X57" s="11648">
        <f>IF(ISNA(VLOOKUP($D57,'Jun 18'!$F:$F,1,0)),"No","Yes")</f>
      </c>
      <c r="Y57" s="11647">
        <f>IF(ISNA(VLOOKUP($D57,'Jun 11'!$F:$F,1,0)),"No","Yes")</f>
      </c>
      <c r="Z57" s="11646">
        <f>IF(ISNA(VLOOKUP($D57,'Jun 4'!$F:$F,1,0)),"No","Yes")</f>
      </c>
      <c r="AA57" s="11645">
        <f>IF(ISNA(VLOOKUP($D57,'May 28'!$F:$F,1,0)),"No","Yes")</f>
      </c>
      <c r="AB57" s="11644">
        <f>IF(ISNA(VLOOKUP($D57,'May 21'!$F:$F,1,0)),"No","Yes")</f>
      </c>
      <c r="AC57" s="11643">
        <f>IF(ISNA(VLOOKUP($D57,'May 14'!$F:$F,1,0)),"No","Yes")</f>
      </c>
      <c r="AD57" s="11642">
        <f>IF(ISNA(VLOOKUP($D57,'May 9'!$F:$F,1,0)),"No","Yes")</f>
      </c>
      <c r="AE57" s="11641">
        <f>IF(ISNA(VLOOKUP($D57,'May 2'!$F:$F,1,0)),"No","Yes")</f>
      </c>
      <c r="AF57" s="11640">
        <f>IF(ISNA(VLOOKUP($D57,'Apr 23'!$F:$F,1,0)),"No","Yes")</f>
      </c>
      <c r="AG57" s="11639">
        <f>IF(ISNA(VLOOKUP($D57,'Apr 16'!$F:$F,1,0)),"No","Yes")</f>
      </c>
      <c r="AH57" s="11638">
        <f>IF(ISNA(VLOOKUP($D57,'Apr 9'!$F:$F,1,0)),"No","Yes")</f>
      </c>
      <c r="AI57" s="11637">
        <f>IF(ISNA(VLOOKUP($D57,'Apr 2'!$F:$F,1,0)),"No","Yes")</f>
      </c>
      <c r="AJ57" s="11636">
        <f>IF(ISNA(VLOOKUP($D57,'Mar 26'!$F:$F,1,0)),"No","Yes")</f>
      </c>
      <c r="AK57" s="11635">
        <f>IF(ISNA(VLOOKUP($D57,'Mar 19'!$F:$F,1,0)),"No","Yes")</f>
      </c>
      <c r="AL57" s="11634">
        <f>IF(ISNA(VLOOKUP($D57,'Mar 12'!$F:$F,1,0)),"No","Yes")</f>
      </c>
      <c r="AM57" s="11633">
        <f>IF(ISNA(VLOOKUP($D57,'Mar 5'!$F:$F,1,0)),"No","Yes")</f>
      </c>
      <c r="AN57" s="11632">
        <f>IF(ISNA(VLOOKUP($D57,'Feb 26'!$F:$F,1,0)),"No","Yes")</f>
      </c>
      <c r="AO57" s="11631">
        <f>IF(ISNA(VLOOKUP($D57,'Feb 26'!$F:$F,1,0)),"No","Yes")</f>
      </c>
      <c r="AP57" s="11630">
        <f>IF(ISNA(VLOOKUP($D57,'Feb 12'!$F:$F,1,0)),"No","Yes")</f>
      </c>
      <c r="AQ57" s="11629">
        <f>IF(ISNA(VLOOKUP($D57,'Feb 5'!$F:$F,1,0)),"No","Yes")</f>
      </c>
      <c r="AR57" s="11628">
        <f>IF(ISNA(VLOOKUP($D57,'Jan 29'!$F:$F,1,0)),"No","Yes")</f>
      </c>
      <c r="AS57" s="11627">
        <f>IF(ISNA(VLOOKUP(D57,'Jan 22'!F:F,1,0)),"No","Yes")</f>
      </c>
      <c r="AT57" s="11626"/>
      <c r="AU57" s="11625"/>
      <c r="AV57" s="11624"/>
      <c r="AW57" s="11623"/>
      <c r="AX57" s="11622"/>
      <c r="AY57" s="11621"/>
      <c r="AZ57"/>
    </row>
    <row r="58" spans="1:64" x14ac:dyDescent="0.25">
      <c r="A58" s="9345"/>
      <c r="B58" s="3085" t="s">
        <v>1299</v>
      </c>
      <c r="C58" s="105" t="s">
        <v>1424</v>
      </c>
      <c r="D58" s="213" t="s">
        <v>193</v>
      </c>
      <c r="E58" s="213" t="s">
        <v>194</v>
      </c>
      <c r="F58" s="213" t="s">
        <v>32</v>
      </c>
      <c r="G58" s="235" t="s">
        <v>1019</v>
      </c>
      <c r="H58" s="115" t="str">
        <f>IF(ISNA(VLOOKUP($D58,'Oct 08'!$F:$F,1,0)),"No","Yes")</f>
      </c>
      <c r="I58" s="11706">
        <f>IF(ISNA(VLOOKUP($D58,'Oct 03'!$F:$F,1,0)),"No","Yes")</f>
      </c>
      <c r="J58" s="11705">
        <f>IF(ISNA(VLOOKUP($D58,'Sep 24'!$F:$F,1,0)),"No","Yes")</f>
      </c>
      <c r="K58" s="11704">
        <f>IF(ISNA(VLOOKUP($D58,'Sep 17'!$F:$F,1,0)),"No","Yes")</f>
      </c>
      <c r="L58" s="11703">
        <f>IF(ISNA(VLOOKUP($D58,'Sep 10'!$F:$F,1,0)),"No","Yes")</f>
      </c>
      <c r="M58" s="11702">
        <f>IF(ISNA(VLOOKUP($D58,'Sep 05'!$F:$F,1,0)),"No","Yes")</f>
      </c>
      <c r="N58" s="11701">
        <f>IF(ISNA(VLOOKUP($D58,'Aug 27'!$F:$F,1,0)),"No","Yes")</f>
      </c>
      <c r="O58" s="11700">
        <f>IF(ISNA(VLOOKUP($D58,'Aug 20'!$F:$F,1,0)),"No","Yes")</f>
      </c>
      <c r="P58" s="11699">
        <f>IF(ISNA(VLOOKUP($D58,'Aug 13'!$F:$F,1,0)),"No","Yes")</f>
      </c>
      <c r="Q58" s="11698">
        <f>IF(ISNA(VLOOKUP($D58,'Aug 07'!$F:$F,1,0)),"No","Yes")</f>
      </c>
      <c r="R58" s="11697">
        <f>IF(ISNA(VLOOKUP($D58,'Jul 30'!$F:$F,1,0)),"No","Yes")</f>
      </c>
      <c r="S58" s="11696">
        <f>IF(ISNA(VLOOKUP($D58,'Jul 23'!$F:$F,1,0)),"No","Yes")</f>
      </c>
      <c r="T58" s="11695">
        <f>IF(ISNA(VLOOKUP($D58,'Jul 16'!$F:$F,1,0)),"No","Yes")</f>
      </c>
      <c r="U58" s="11694">
        <f>IF(ISNA(VLOOKUP($D58,'Jul 9'!$F:$F,1,0)),"No","Yes")</f>
      </c>
      <c r="V58" s="11693">
        <f>IF(ISNA(VLOOKUP($D58,'Jul 2'!$F:$F,1,0)),"No","Yes")</f>
      </c>
      <c r="W58" s="11692">
        <f>IF(ISNA(VLOOKUP($D58,'Jun 25'!$F:$F,1,0)),"No","Yes")</f>
      </c>
      <c r="X58" s="11691">
        <f>IF(ISNA(VLOOKUP($D58,'Jun 18'!$F:$F,1,0)),"No","Yes")</f>
      </c>
      <c r="Y58" s="11690">
        <f>IF(ISNA(VLOOKUP($D58,'Jun 11'!$F:$F,1,0)),"No","Yes")</f>
      </c>
      <c r="Z58" s="11689">
        <f>IF(ISNA(VLOOKUP($D58,'Jun 4'!$F:$F,1,0)),"No","Yes")</f>
      </c>
      <c r="AA58" s="11688">
        <f>IF(ISNA(VLOOKUP($D58,'May 28'!$F:$F,1,0)),"No","Yes")</f>
      </c>
      <c r="AB58" s="11687">
        <f>IF(ISNA(VLOOKUP($D58,'May 21'!$F:$F,1,0)),"No","Yes")</f>
      </c>
      <c r="AC58" s="11686">
        <f>IF(ISNA(VLOOKUP($D58,'May 14'!$F:$F,1,0)),"No","Yes")</f>
      </c>
      <c r="AD58" s="11685">
        <f>IF(ISNA(VLOOKUP($D58,'May 9'!$F:$F,1,0)),"No","Yes")</f>
      </c>
      <c r="AE58" s="11684">
        <f>IF(ISNA(VLOOKUP($D58,'May 2'!$F:$F,1,0)),"No","Yes")</f>
      </c>
      <c r="AF58" s="11683">
        <f>IF(ISNA(VLOOKUP($D58,'Apr 23'!$F:$F,1,0)),"No","Yes")</f>
      </c>
      <c r="AG58" s="11682">
        <f>IF(ISNA(VLOOKUP($D58,'Apr 16'!$F:$F,1,0)),"No","Yes")</f>
      </c>
      <c r="AH58" s="11681">
        <f>IF(ISNA(VLOOKUP($D58,'Apr 9'!$F:$F,1,0)),"No","Yes")</f>
      </c>
      <c r="AI58" s="11680">
        <f>IF(ISNA(VLOOKUP($D58,'Apr 2'!$F:$F,1,0)),"No","Yes")</f>
      </c>
      <c r="AJ58" s="11679">
        <f>IF(ISNA(VLOOKUP($D58,'Mar 26'!$F:$F,1,0)),"No","Yes")</f>
      </c>
      <c r="AK58" s="11678">
        <f>IF(ISNA(VLOOKUP($D58,'Mar 19'!$F:$F,1,0)),"No","Yes")</f>
      </c>
      <c r="AL58" s="11677">
        <f>IF(ISNA(VLOOKUP($D58,'Mar 12'!$F:$F,1,0)),"No","Yes")</f>
      </c>
      <c r="AM58" s="11676">
        <f>IF(ISNA(VLOOKUP($D58,'Mar 5'!$F:$F,1,0)),"No","Yes")</f>
      </c>
      <c r="AN58" s="11675">
        <f>IF(ISNA(VLOOKUP($D58,'Feb 26'!$F:$F,1,0)),"No","Yes")</f>
      </c>
      <c r="AO58" s="11674">
        <f>IF(ISNA(VLOOKUP($D58,'Feb 26'!$F:$F,1,0)),"No","Yes")</f>
      </c>
      <c r="AP58" s="11673">
        <f>IF(ISNA(VLOOKUP($D58,'Feb 12'!$F:$F,1,0)),"No","Yes")</f>
      </c>
      <c r="AQ58" s="11672">
        <f>IF(ISNA(VLOOKUP($D58,'Feb 5'!$F:$F,1,0)),"No","Yes")</f>
      </c>
      <c r="AR58" s="11671">
        <f>IF(ISNA(VLOOKUP($D58,'Jan 29'!$F:$F,1,0)),"No","Yes")</f>
      </c>
      <c r="AS58" s="11670">
        <f>IF(ISNA(VLOOKUP(D58,'Jan 22'!F:F,1,0)),"No","Yes")</f>
      </c>
      <c r="AT58" s="11669"/>
      <c r="AU58" s="11668"/>
      <c r="AV58" s="11667"/>
      <c r="AW58" s="11666"/>
      <c r="AX58" s="11665"/>
      <c r="AY58" s="11664"/>
      <c r="AZ58"/>
    </row>
    <row r="59" spans="1:64" x14ac:dyDescent="0.25">
      <c r="A59" s="9345"/>
      <c r="B59" s="112" t="s">
        <v>1300</v>
      </c>
      <c r="C59" s="105" t="s">
        <v>1424</v>
      </c>
      <c r="D59" s="106" t="s">
        <v>945</v>
      </c>
      <c r="E59" s="213"/>
      <c r="F59" s="110"/>
      <c r="G59" s="110"/>
      <c r="H59" s="115" t="str">
        <f>IF(ISNA(VLOOKUP($D59,'Oct 08'!$F:$F,1,0)),"No","Yes")</f>
      </c>
      <c r="I59" s="11749">
        <f>IF(ISNA(VLOOKUP($D59,'Oct 03'!$F:$F,1,0)),"No","Yes")</f>
      </c>
      <c r="J59" s="11748">
        <f>IF(ISNA(VLOOKUP($D59,'Sep 24'!$F:$F,1,0)),"No","Yes")</f>
      </c>
      <c r="K59" s="11747">
        <f>IF(ISNA(VLOOKUP($D59,'Sep 17'!$F:$F,1,0)),"No","Yes")</f>
      </c>
      <c r="L59" s="11746">
        <f>IF(ISNA(VLOOKUP($D59,'Sep 10'!$F:$F,1,0)),"No","Yes")</f>
      </c>
      <c r="M59" s="11745">
        <f>IF(ISNA(VLOOKUP($D59,'Sep 05'!$F:$F,1,0)),"No","Yes")</f>
      </c>
      <c r="N59" s="11744">
        <f>IF(ISNA(VLOOKUP($D59,'Aug 27'!$F:$F,1,0)),"No","Yes")</f>
      </c>
      <c r="O59" s="11743">
        <f>IF(ISNA(VLOOKUP($D59,'Aug 20'!$F:$F,1,0)),"No","Yes")</f>
      </c>
      <c r="P59" s="11742">
        <f>IF(ISNA(VLOOKUP($D59,'Aug 13'!$F:$F,1,0)),"No","Yes")</f>
      </c>
      <c r="Q59" s="11741">
        <f>IF(ISNA(VLOOKUP($D59,'Aug 07'!$F:$F,1,0)),"No","Yes")</f>
      </c>
      <c r="R59" s="11740">
        <f>IF(ISNA(VLOOKUP($D59,'Jul 30'!$F:$F,1,0)),"No","Yes")</f>
      </c>
      <c r="S59" s="11739">
        <f>IF(ISNA(VLOOKUP($D59,'Jul 23'!$F:$F,1,0)),"No","Yes")</f>
      </c>
      <c r="T59" s="11738">
        <f>IF(ISNA(VLOOKUP($D59,'Jul 16'!$F:$F,1,0)),"No","Yes")</f>
      </c>
      <c r="U59" s="11737">
        <f>IF(ISNA(VLOOKUP($D59,'Jul 9'!$F:$F,1,0)),"No","Yes")</f>
      </c>
      <c r="V59" s="11736">
        <f>IF(ISNA(VLOOKUP($D59,'Jul 2'!$F:$F,1,0)),"No","Yes")</f>
      </c>
      <c r="W59" s="11735">
        <f>IF(ISNA(VLOOKUP($D59,'Jun 25'!$F:$F,1,0)),"No","Yes")</f>
      </c>
      <c r="X59" s="11734">
        <f>IF(ISNA(VLOOKUP($D59,'Jun 18'!$F:$F,1,0)),"No","Yes")</f>
      </c>
      <c r="Y59" s="11733">
        <f>IF(ISNA(VLOOKUP($D59,'Jun 11'!$F:$F,1,0)),"No","Yes")</f>
      </c>
      <c r="Z59" s="11732">
        <f>IF(ISNA(VLOOKUP($D59,'Jun 4'!$F:$F,1,0)),"No","Yes")</f>
      </c>
      <c r="AA59" s="11731">
        <f>IF(ISNA(VLOOKUP($D59,'May 28'!$F:$F,1,0)),"No","Yes")</f>
      </c>
      <c r="AB59" s="11730">
        <f>IF(ISNA(VLOOKUP($D59,'May 21'!$F:$F,1,0)),"No","Yes")</f>
      </c>
      <c r="AC59" s="11729">
        <f>IF(ISNA(VLOOKUP($D59,'May 14'!$F:$F,1,0)),"No","Yes")</f>
      </c>
      <c r="AD59" s="11728">
        <f>IF(ISNA(VLOOKUP($D59,'May 9'!$F:$F,1,0)),"No","Yes")</f>
      </c>
      <c r="AE59" s="11727">
        <f>IF(ISNA(VLOOKUP($D59,'May 2'!$F:$F,1,0)),"No","Yes")</f>
      </c>
      <c r="AF59" s="11726">
        <f>IF(ISNA(VLOOKUP($D59,'Apr 23'!$F:$F,1,0)),"No","Yes")</f>
      </c>
      <c r="AG59" s="11725">
        <f>IF(ISNA(VLOOKUP($D59,'Apr 16'!$F:$F,1,0)),"No","Yes")</f>
      </c>
      <c r="AH59" s="11724">
        <f>IF(ISNA(VLOOKUP($D59,'Apr 9'!$F:$F,1,0)),"No","Yes")</f>
      </c>
      <c r="AI59" s="11723">
        <f>IF(ISNA(VLOOKUP($D59,'Apr 2'!$F:$F,1,0)),"No","Yes")</f>
      </c>
      <c r="AJ59" s="11722">
        <f>IF(ISNA(VLOOKUP($D59,'Mar 26'!$F:$F,1,0)),"No","Yes")</f>
      </c>
      <c r="AK59" s="11721">
        <f>IF(ISNA(VLOOKUP($D59,'Mar 19'!$F:$F,1,0)),"No","Yes")</f>
      </c>
      <c r="AL59" s="11720">
        <f>IF(ISNA(VLOOKUP($D59,'Mar 12'!$F:$F,1,0)),"No","Yes")</f>
      </c>
      <c r="AM59" s="11719">
        <f>IF(ISNA(VLOOKUP($D59,'Mar 5'!$F:$F,1,0)),"No","Yes")</f>
      </c>
      <c r="AN59" s="11718">
        <f>IF(ISNA(VLOOKUP($D59,'Feb 26'!$F:$F,1,0)),"No","Yes")</f>
      </c>
      <c r="AO59" s="11717">
        <f>IF(ISNA(VLOOKUP($D59,'Feb 26'!$F:$F,1,0)),"No","Yes")</f>
      </c>
      <c r="AP59" s="11716">
        <f>IF(ISNA(VLOOKUP($D59,'Feb 12'!$F:$F,1,0)),"No","Yes")</f>
      </c>
      <c r="AQ59" s="11715">
        <f>IF(ISNA(VLOOKUP($D59,'Feb 5'!$F:$F,1,0)),"No","Yes")</f>
      </c>
      <c r="AR59" s="11714">
        <f>IF(ISNA(VLOOKUP($D59,'Jan 29'!$F:$F,1,0)),"No","Yes")</f>
      </c>
      <c r="AS59" s="11713">
        <f>IF(ISNA(VLOOKUP(D59,'Jan 22'!F:F,1,0)),"No","Yes")</f>
      </c>
      <c r="AT59" s="11712"/>
      <c r="AU59" s="11711"/>
      <c r="AV59" s="11710"/>
      <c r="AW59" s="11709"/>
      <c r="AX59" s="11708"/>
      <c r="AY59" s="11707"/>
      <c r="AZ59"/>
    </row>
    <row r="60" spans="1:64" x14ac:dyDescent="0.25">
      <c r="A60" s="9345"/>
      <c r="B60" s="3253" t="s">
        <v>1301</v>
      </c>
      <c r="C60" s="105" t="s">
        <v>1424</v>
      </c>
      <c r="D60" s="105" t="s">
        <v>29</v>
      </c>
      <c r="E60" s="213" t="s">
        <v>31</v>
      </c>
      <c r="F60" s="213" t="s">
        <v>32</v>
      </c>
      <c r="G60" s="235" t="s">
        <v>1019</v>
      </c>
      <c r="H60" s="115" t="str">
        <f>IF(ISNA(VLOOKUP($D60,'Oct 08'!$F:$F,1,0)),"No","Yes")</f>
      </c>
      <c r="I60" s="11792">
        <f>IF(ISNA(VLOOKUP($D60,'Oct 03'!$F:$F,1,0)),"No","Yes")</f>
      </c>
      <c r="J60" s="11791">
        <f>IF(ISNA(VLOOKUP($D60,'Sep 24'!$F:$F,1,0)),"No","Yes")</f>
      </c>
      <c r="K60" s="11790">
        <f>IF(ISNA(VLOOKUP($D60,'Sep 17'!$F:$F,1,0)),"No","Yes")</f>
      </c>
      <c r="L60" s="11789">
        <f>IF(ISNA(VLOOKUP($D60,'Sep 10'!$F:$F,1,0)),"No","Yes")</f>
      </c>
      <c r="M60" s="11788">
        <f>IF(ISNA(VLOOKUP($D60,'Sep 05'!$F:$F,1,0)),"No","Yes")</f>
      </c>
      <c r="N60" s="11787">
        <f>IF(ISNA(VLOOKUP($D60,'Aug 27'!$F:$F,1,0)),"No","Yes")</f>
      </c>
      <c r="O60" s="11786">
        <f>IF(ISNA(VLOOKUP($D60,'Aug 20'!$F:$F,1,0)),"No","Yes")</f>
      </c>
      <c r="P60" s="11785">
        <f>IF(ISNA(VLOOKUP($D60,'Aug 13'!$F:$F,1,0)),"No","Yes")</f>
      </c>
      <c r="Q60" s="11784">
        <f>IF(ISNA(VLOOKUP($D60,'Aug 07'!$F:$F,1,0)),"No","Yes")</f>
      </c>
      <c r="R60" s="11783">
        <f>IF(ISNA(VLOOKUP($D60,'Jul 30'!$F:$F,1,0)),"No","Yes")</f>
      </c>
      <c r="S60" s="11782">
        <f>IF(ISNA(VLOOKUP($D60,'Jul 23'!$F:$F,1,0)),"No","Yes")</f>
      </c>
      <c r="T60" s="11781">
        <f>IF(ISNA(VLOOKUP($D60,'Jul 16'!$F:$F,1,0)),"No","Yes")</f>
      </c>
      <c r="U60" s="11780">
        <f>IF(ISNA(VLOOKUP($D60,'Jul 9'!$F:$F,1,0)),"No","Yes")</f>
      </c>
      <c r="V60" s="11779">
        <f>IF(ISNA(VLOOKUP($D60,'Jul 2'!$F:$F,1,0)),"No","Yes")</f>
      </c>
      <c r="W60" s="11778">
        <f>IF(ISNA(VLOOKUP($D60,'Jun 25'!$F:$F,1,0)),"No","Yes")</f>
      </c>
      <c r="X60" s="11777">
        <f>IF(ISNA(VLOOKUP($D60,'Jun 18'!$F:$F,1,0)),"No","Yes")</f>
      </c>
      <c r="Y60" s="11776">
        <f>IF(ISNA(VLOOKUP($D60,'Jun 11'!$F:$F,1,0)),"No","Yes")</f>
      </c>
      <c r="Z60" s="11775">
        <f>IF(ISNA(VLOOKUP($D60,'Jun 4'!$F:$F,1,0)),"No","Yes")</f>
      </c>
      <c r="AA60" s="11774">
        <f>IF(ISNA(VLOOKUP($D60,'May 28'!$F:$F,1,0)),"No","Yes")</f>
      </c>
      <c r="AB60" s="11773">
        <f>IF(ISNA(VLOOKUP($D60,'May 21'!$F:$F,1,0)),"No","Yes")</f>
      </c>
      <c r="AC60" s="11772">
        <f>IF(ISNA(VLOOKUP($D60,'May 14'!$F:$F,1,0)),"No","Yes")</f>
      </c>
      <c r="AD60" s="11771">
        <f>IF(ISNA(VLOOKUP($D60,'May 9'!$F:$F,1,0)),"No","Yes")</f>
      </c>
      <c r="AE60" s="11770">
        <f>IF(ISNA(VLOOKUP($D60,'May 2'!$F:$F,1,0)),"No","Yes")</f>
      </c>
      <c r="AF60" s="11769">
        <f>IF(ISNA(VLOOKUP($D60,'Apr 23'!$F:$F,1,0)),"No","Yes")</f>
      </c>
      <c r="AG60" s="11768">
        <f>IF(ISNA(VLOOKUP($D60,'Apr 16'!$F:$F,1,0)),"No","Yes")</f>
      </c>
      <c r="AH60" s="11767">
        <f>IF(ISNA(VLOOKUP($D60,'Apr 9'!$F:$F,1,0)),"No","Yes")</f>
      </c>
      <c r="AI60" s="11766">
        <f>IF(ISNA(VLOOKUP($D60,'Apr 2'!$F:$F,1,0)),"No","Yes")</f>
      </c>
      <c r="AJ60" s="11765">
        <f>IF(ISNA(VLOOKUP($D60,'Mar 26'!$F:$F,1,0)),"No","Yes")</f>
      </c>
      <c r="AK60" s="11764">
        <f>IF(ISNA(VLOOKUP($D60,'Mar 19'!$F:$F,1,0)),"No","Yes")</f>
      </c>
      <c r="AL60" s="11763">
        <f>IF(ISNA(VLOOKUP($D60,'Mar 12'!$F:$F,1,0)),"No","Yes")</f>
      </c>
      <c r="AM60" s="11762">
        <f>IF(ISNA(VLOOKUP($D60,'Mar 5'!$F:$F,1,0)),"No","Yes")</f>
      </c>
      <c r="AN60" s="11761">
        <f>IF(ISNA(VLOOKUP($D60,'Feb 26'!$F:$F,1,0)),"No","Yes")</f>
      </c>
      <c r="AO60" s="11760">
        <f>IF(ISNA(VLOOKUP($D60,'Feb 26'!$F:$F,1,0)),"No","Yes")</f>
      </c>
      <c r="AP60" s="11759">
        <f>IF(ISNA(VLOOKUP($D60,'Feb 12'!$F:$F,1,0)),"No","Yes")</f>
      </c>
      <c r="AQ60" s="11758">
        <f>IF(ISNA(VLOOKUP($D60,'Feb 5'!$F:$F,1,0)),"No","Yes")</f>
      </c>
      <c r="AR60" s="11757">
        <f>IF(ISNA(VLOOKUP($D60,'Jan 29'!$F:$F,1,0)),"No","Yes")</f>
      </c>
      <c r="AS60" s="11756">
        <f>IF(ISNA(VLOOKUP(D60,'Jan 22'!F:F,1,0)),"No","Yes")</f>
      </c>
      <c r="AT60" s="11755"/>
      <c r="AU60" s="11754"/>
      <c r="AV60" s="11753"/>
      <c r="AW60" s="11752"/>
      <c r="AX60" s="11751"/>
      <c r="AY60" s="11750"/>
      <c r="AZ60"/>
    </row>
    <row r="61" spans="1:64" x14ac:dyDescent="0.25">
      <c r="A61" s="9345"/>
      <c r="B61" s="112" t="s">
        <v>1302</v>
      </c>
      <c r="C61" s="105" t="s">
        <v>1424</v>
      </c>
      <c r="D61" s="105" t="s">
        <v>77</v>
      </c>
      <c r="E61" s="213"/>
      <c r="F61" s="110"/>
      <c r="G61" s="110"/>
      <c r="H61" s="115" t="str">
        <f>IF(ISNA(VLOOKUP($D61,'Oct 08'!$F:$F,1,0)),"No","Yes")</f>
      </c>
      <c r="I61" s="11835">
        <f>IF(ISNA(VLOOKUP($D61,'Oct 03'!$F:$F,1,0)),"No","Yes")</f>
      </c>
      <c r="J61" s="11834">
        <f>IF(ISNA(VLOOKUP($D61,'Sep 24'!$F:$F,1,0)),"No","Yes")</f>
      </c>
      <c r="K61" s="11833">
        <f>IF(ISNA(VLOOKUP($D61,'Sep 17'!$F:$F,1,0)),"No","Yes")</f>
      </c>
      <c r="L61" s="11832">
        <f>IF(ISNA(VLOOKUP($D61,'Sep 10'!$F:$F,1,0)),"No","Yes")</f>
      </c>
      <c r="M61" s="11831">
        <f>IF(ISNA(VLOOKUP($D61,'Sep 05'!$F:$F,1,0)),"No","Yes")</f>
      </c>
      <c r="N61" s="11830">
        <f>IF(ISNA(VLOOKUP($D61,'Aug 27'!$F:$F,1,0)),"No","Yes")</f>
      </c>
      <c r="O61" s="11829">
        <f>IF(ISNA(VLOOKUP($D61,'Aug 20'!$F:$F,1,0)),"No","Yes")</f>
      </c>
      <c r="P61" s="11828">
        <f>IF(ISNA(VLOOKUP($D61,'Aug 13'!$F:$F,1,0)),"No","Yes")</f>
      </c>
      <c r="Q61" s="11827">
        <f>IF(ISNA(VLOOKUP($D61,'Aug 07'!$F:$F,1,0)),"No","Yes")</f>
      </c>
      <c r="R61" s="11826">
        <f>IF(ISNA(VLOOKUP($D61,'Jul 30'!$F:$F,1,0)),"No","Yes")</f>
      </c>
      <c r="S61" s="11825">
        <f>IF(ISNA(VLOOKUP($D61,'Jul 23'!$F:$F,1,0)),"No","Yes")</f>
      </c>
      <c r="T61" s="11824">
        <f>IF(ISNA(VLOOKUP($D61,'Jul 16'!$F:$F,1,0)),"No","Yes")</f>
      </c>
      <c r="U61" s="11823">
        <f>IF(ISNA(VLOOKUP($D61,'Jul 9'!$F:$F,1,0)),"No","Yes")</f>
      </c>
      <c r="V61" s="11822">
        <f>IF(ISNA(VLOOKUP($D61,'Jul 2'!$F:$F,1,0)),"No","Yes")</f>
      </c>
      <c r="W61" s="11821">
        <f>IF(ISNA(VLOOKUP($D61,'Jun 25'!$F:$F,1,0)),"No","Yes")</f>
      </c>
      <c r="X61" s="11820">
        <f>IF(ISNA(VLOOKUP($D61,'Jun 18'!$F:$F,1,0)),"No","Yes")</f>
      </c>
      <c r="Y61" s="11819">
        <f>IF(ISNA(VLOOKUP($D61,'Jun 11'!$F:$F,1,0)),"No","Yes")</f>
      </c>
      <c r="Z61" s="11818">
        <f>IF(ISNA(VLOOKUP($D61,'Jun 4'!$F:$F,1,0)),"No","Yes")</f>
      </c>
      <c r="AA61" s="11817">
        <f>IF(ISNA(VLOOKUP($D61,'May 28'!$F:$F,1,0)),"No","Yes")</f>
      </c>
      <c r="AB61" s="11816">
        <f>IF(ISNA(VLOOKUP($D61,'May 21'!$F:$F,1,0)),"No","Yes")</f>
      </c>
      <c r="AC61" s="11815">
        <f>IF(ISNA(VLOOKUP($D61,'May 14'!$F:$F,1,0)),"No","Yes")</f>
      </c>
      <c r="AD61" s="11814">
        <f>IF(ISNA(VLOOKUP($D61,'May 9'!$F:$F,1,0)),"No","Yes")</f>
      </c>
      <c r="AE61" s="11813">
        <f>IF(ISNA(VLOOKUP($D61,'May 2'!$F:$F,1,0)),"No","Yes")</f>
      </c>
      <c r="AF61" s="11812">
        <f>IF(ISNA(VLOOKUP($D61,'Apr 23'!$F:$F,1,0)),"No","Yes")</f>
      </c>
      <c r="AG61" s="11811">
        <f>IF(ISNA(VLOOKUP($D61,'Apr 16'!$F:$F,1,0)),"No","Yes")</f>
      </c>
      <c r="AH61" s="11810">
        <f>IF(ISNA(VLOOKUP($D61,'Apr 9'!$F:$F,1,0)),"No","Yes")</f>
      </c>
      <c r="AI61" s="11809">
        <f>IF(ISNA(VLOOKUP($D61,'Apr 2'!$F:$F,1,0)),"No","Yes")</f>
      </c>
      <c r="AJ61" s="11808">
        <f>IF(ISNA(VLOOKUP($D61,'Mar 26'!$F:$F,1,0)),"No","Yes")</f>
      </c>
      <c r="AK61" s="11807">
        <f>IF(ISNA(VLOOKUP($D61,'Mar 19'!$F:$F,1,0)),"No","Yes")</f>
      </c>
      <c r="AL61" s="11806">
        <f>IF(ISNA(VLOOKUP($D61,'Mar 12'!$F:$F,1,0)),"No","Yes")</f>
      </c>
      <c r="AM61" s="11805">
        <f>IF(ISNA(VLOOKUP($D61,'Mar 5'!$F:$F,1,0)),"No","Yes")</f>
      </c>
      <c r="AN61" s="11804">
        <f>IF(ISNA(VLOOKUP($D61,'Feb 26'!$F:$F,1,0)),"No","Yes")</f>
      </c>
      <c r="AO61" s="11803">
        <f>IF(ISNA(VLOOKUP($D61,'Feb 26'!$F:$F,1,0)),"No","Yes")</f>
      </c>
      <c r="AP61" s="11802">
        <f>IF(ISNA(VLOOKUP($D61,'Feb 12'!$F:$F,1,0)),"No","Yes")</f>
      </c>
      <c r="AQ61" s="11801">
        <f>IF(ISNA(VLOOKUP($D61,'Feb 5'!$F:$F,1,0)),"No","Yes")</f>
      </c>
      <c r="AR61" s="11800">
        <f>IF(ISNA(VLOOKUP($D61,'Jan 29'!$F:$F,1,0)),"No","Yes")</f>
      </c>
      <c r="AS61" s="11799">
        <f>IF(ISNA(VLOOKUP(D61,'Jan 22'!F:F,1,0)),"No","Yes")</f>
      </c>
      <c r="AT61" s="11798"/>
      <c r="AU61" s="11797"/>
      <c r="AV61" s="11796"/>
      <c r="AW61" s="11795"/>
      <c r="AX61" s="11794"/>
      <c r="AY61" s="11793"/>
      <c r="AZ61"/>
    </row>
    <row r="62" spans="1:64" x14ac:dyDescent="0.25">
      <c r="A62" s="9345"/>
      <c r="B62" s="112" t="s">
        <v>1303</v>
      </c>
      <c r="C62" s="105" t="s">
        <v>1424</v>
      </c>
      <c r="D62" s="105" t="s">
        <v>1425</v>
      </c>
      <c r="E62" s="213"/>
      <c r="F62" s="110"/>
      <c r="G62" s="110"/>
      <c r="H62" s="115" t="str">
        <f>IF(ISNA(VLOOKUP($D62,'Oct 08'!$F:$F,1,0)),"No","Yes")</f>
      </c>
      <c r="I62" s="11878">
        <f>IF(ISNA(VLOOKUP($D62,'Oct 03'!$F:$F,1,0)),"No","Yes")</f>
      </c>
      <c r="J62" s="11877">
        <f>IF(ISNA(VLOOKUP($D62,'Sep 24'!$F:$F,1,0)),"No","Yes")</f>
      </c>
      <c r="K62" s="11876">
        <f>IF(ISNA(VLOOKUP($D62,'Sep 17'!$F:$F,1,0)),"No","Yes")</f>
      </c>
      <c r="L62" s="11875">
        <f>IF(ISNA(VLOOKUP($D62,'Sep 10'!$F:$F,1,0)),"No","Yes")</f>
      </c>
      <c r="M62" s="11874">
        <f>IF(ISNA(VLOOKUP($D62,'Sep 05'!$F:$F,1,0)),"No","Yes")</f>
      </c>
      <c r="N62" s="11873">
        <f>IF(ISNA(VLOOKUP($D62,'Aug 27'!$F:$F,1,0)),"No","Yes")</f>
      </c>
      <c r="O62" s="11872">
        <f>IF(ISNA(VLOOKUP($D62,'Aug 20'!$F:$F,1,0)),"No","Yes")</f>
      </c>
      <c r="P62" s="11871">
        <f>IF(ISNA(VLOOKUP($D62,'Aug 13'!$F:$F,1,0)),"No","Yes")</f>
      </c>
      <c r="Q62" s="11870">
        <f>IF(ISNA(VLOOKUP($D62,'Aug 07'!$F:$F,1,0)),"No","Yes")</f>
      </c>
      <c r="R62" s="11869">
        <f>IF(ISNA(VLOOKUP($D62,'Jul 30'!$F:$F,1,0)),"No","Yes")</f>
      </c>
      <c r="S62" s="11868">
        <f>IF(ISNA(VLOOKUP($D62,'Jul 23'!$F:$F,1,0)),"No","Yes")</f>
      </c>
      <c r="T62" s="11867">
        <f>IF(ISNA(VLOOKUP($D62,'Jul 16'!$F:$F,1,0)),"No","Yes")</f>
      </c>
      <c r="U62" s="11866">
        <f>IF(ISNA(VLOOKUP($D62,'Jul 9'!$F:$F,1,0)),"No","Yes")</f>
      </c>
      <c r="V62" s="11865">
        <f>IF(ISNA(VLOOKUP($D62,'Jul 2'!$F:$F,1,0)),"No","Yes")</f>
      </c>
      <c r="W62" s="11864">
        <f>IF(ISNA(VLOOKUP($D62,'Jun 25'!$F:$F,1,0)),"No","Yes")</f>
      </c>
      <c r="X62" s="11863">
        <f>IF(ISNA(VLOOKUP($D62,'Jun 18'!$F:$F,1,0)),"No","Yes")</f>
      </c>
      <c r="Y62" s="11862">
        <f>IF(ISNA(VLOOKUP($D62,'Jun 11'!$F:$F,1,0)),"No","Yes")</f>
      </c>
      <c r="Z62" s="11861">
        <f>IF(ISNA(VLOOKUP($D62,'Jun 4'!$F:$F,1,0)),"No","Yes")</f>
      </c>
      <c r="AA62" s="11860">
        <f>IF(ISNA(VLOOKUP($D62,'May 28'!$F:$F,1,0)),"No","Yes")</f>
      </c>
      <c r="AB62" s="11859">
        <f>IF(ISNA(VLOOKUP($D62,'May 21'!$F:$F,1,0)),"No","Yes")</f>
      </c>
      <c r="AC62" s="11858">
        <f>IF(ISNA(VLOOKUP($D62,'May 14'!$F:$F,1,0)),"No","Yes")</f>
      </c>
      <c r="AD62" s="11857">
        <f>IF(ISNA(VLOOKUP($D62,'May 9'!$F:$F,1,0)),"No","Yes")</f>
      </c>
      <c r="AE62" s="11856">
        <f>IF(ISNA(VLOOKUP($D62,'May 2'!$F:$F,1,0)),"No","Yes")</f>
      </c>
      <c r="AF62" s="11855">
        <f>IF(ISNA(VLOOKUP($D62,'Apr 23'!$F:$F,1,0)),"No","Yes")</f>
      </c>
      <c r="AG62" s="11854">
        <f>IF(ISNA(VLOOKUP($D62,'Apr 16'!$F:$F,1,0)),"No","Yes")</f>
      </c>
      <c r="AH62" s="11853">
        <f>IF(ISNA(VLOOKUP($D62,'Apr 9'!$F:$F,1,0)),"No","Yes")</f>
      </c>
      <c r="AI62" s="11852">
        <f>IF(ISNA(VLOOKUP($D62,'Apr 2'!$F:$F,1,0)),"No","Yes")</f>
      </c>
      <c r="AJ62" s="11851">
        <f>IF(ISNA(VLOOKUP($D62,'Mar 26'!$F:$F,1,0)),"No","Yes")</f>
      </c>
      <c r="AK62" s="11850">
        <f>IF(ISNA(VLOOKUP($D62,'Mar 19'!$F:$F,1,0)),"No","Yes")</f>
      </c>
      <c r="AL62" s="11849">
        <f>IF(ISNA(VLOOKUP($D62,'Mar 12'!$F:$F,1,0)),"No","Yes")</f>
      </c>
      <c r="AM62" s="11848">
        <f>IF(ISNA(VLOOKUP($D62,'Mar 5'!$F:$F,1,0)),"No","Yes")</f>
      </c>
      <c r="AN62" s="11847">
        <f>IF(ISNA(VLOOKUP($D62,'Feb 26'!$F:$F,1,0)),"No","Yes")</f>
      </c>
      <c r="AO62" s="11846">
        <f>IF(ISNA(VLOOKUP($D62,'Feb 26'!$F:$F,1,0)),"No","Yes")</f>
      </c>
      <c r="AP62" s="11845">
        <f>IF(ISNA(VLOOKUP($D62,'Feb 12'!$F:$F,1,0)),"No","Yes")</f>
      </c>
      <c r="AQ62" s="11844">
        <f>IF(ISNA(VLOOKUP($D62,'Feb 5'!$F:$F,1,0)),"No","Yes")</f>
      </c>
      <c r="AR62" s="11843">
        <f>IF(ISNA(VLOOKUP($D62,'Jan 29'!$F:$F,1,0)),"No","Yes")</f>
      </c>
      <c r="AS62" s="11842">
        <f>IF(ISNA(VLOOKUP(D62,'Jan 22'!F:F,1,0)),"No","Yes")</f>
      </c>
      <c r="AT62" s="11841"/>
      <c r="AU62" s="11840"/>
      <c r="AV62" s="11839"/>
      <c r="AW62" s="11838"/>
      <c r="AX62" s="11837"/>
      <c r="AY62" s="11836"/>
      <c r="AZ62"/>
    </row>
    <row r="63" spans="1:64" x14ac:dyDescent="0.25">
      <c r="A63" s="9345"/>
      <c r="B63" s="112" t="s">
        <v>1304</v>
      </c>
      <c r="C63" s="105" t="s">
        <v>1424</v>
      </c>
      <c r="D63" s="105" t="s">
        <v>202</v>
      </c>
      <c r="E63" s="213"/>
      <c r="F63" s="110"/>
      <c r="G63" s="110"/>
      <c r="H63" s="115" t="str">
        <f>IF(ISNA(VLOOKUP($D63,'Oct 08'!$F:$F,1,0)),"No","Yes")</f>
      </c>
      <c r="I63" s="11921">
        <f>IF(ISNA(VLOOKUP($D63,'Oct 03'!$F:$F,1,0)),"No","Yes")</f>
      </c>
      <c r="J63" s="11920">
        <f>IF(ISNA(VLOOKUP($D63,'Sep 24'!$F:$F,1,0)),"No","Yes")</f>
      </c>
      <c r="K63" s="11919">
        <f>IF(ISNA(VLOOKUP($D63,'Sep 17'!$F:$F,1,0)),"No","Yes")</f>
      </c>
      <c r="L63" s="11918">
        <f>IF(ISNA(VLOOKUP($D63,'Sep 10'!$F:$F,1,0)),"No","Yes")</f>
      </c>
      <c r="M63" s="11917">
        <f>IF(ISNA(VLOOKUP($D63,'Sep 05'!$F:$F,1,0)),"No","Yes")</f>
      </c>
      <c r="N63" s="11916">
        <f>IF(ISNA(VLOOKUP($D63,'Aug 27'!$F:$F,1,0)),"No","Yes")</f>
      </c>
      <c r="O63" s="11915">
        <f>IF(ISNA(VLOOKUP($D63,'Aug 20'!$F:$F,1,0)),"No","Yes")</f>
      </c>
      <c r="P63" s="11914">
        <f>IF(ISNA(VLOOKUP($D63,'Aug 13'!$F:$F,1,0)),"No","Yes")</f>
      </c>
      <c r="Q63" s="11913">
        <f>IF(ISNA(VLOOKUP($D63,'Aug 07'!$F:$F,1,0)),"No","Yes")</f>
      </c>
      <c r="R63" s="11912">
        <f>IF(ISNA(VLOOKUP($D63,'Jul 30'!$F:$F,1,0)),"No","Yes")</f>
      </c>
      <c r="S63" s="11911">
        <f>IF(ISNA(VLOOKUP($D63,'Jul 23'!$F:$F,1,0)),"No","Yes")</f>
      </c>
      <c r="T63" s="11910">
        <f>IF(ISNA(VLOOKUP($D63,'Jul 16'!$F:$F,1,0)),"No","Yes")</f>
      </c>
      <c r="U63" s="11909">
        <f>IF(ISNA(VLOOKUP($D63,'Jul 9'!$F:$F,1,0)),"No","Yes")</f>
      </c>
      <c r="V63" s="11908">
        <f>IF(ISNA(VLOOKUP($D63,'Jul 2'!$F:$F,1,0)),"No","Yes")</f>
      </c>
      <c r="W63" s="11907">
        <f>IF(ISNA(VLOOKUP($D63,'Jun 25'!$F:$F,1,0)),"No","Yes")</f>
      </c>
      <c r="X63" s="11906">
        <f>IF(ISNA(VLOOKUP($D63,'Jun 18'!$F:$F,1,0)),"No","Yes")</f>
      </c>
      <c r="Y63" s="11905">
        <f>IF(ISNA(VLOOKUP($D63,'Jun 11'!$F:$F,1,0)),"No","Yes")</f>
      </c>
      <c r="Z63" s="11904">
        <f>IF(ISNA(VLOOKUP($D63,'Jun 4'!$F:$F,1,0)),"No","Yes")</f>
      </c>
      <c r="AA63" s="11903">
        <f>IF(ISNA(VLOOKUP($D63,'May 28'!$F:$F,1,0)),"No","Yes")</f>
      </c>
      <c r="AB63" s="11902">
        <f>IF(ISNA(VLOOKUP($D63,'May 21'!$F:$F,1,0)),"No","Yes")</f>
      </c>
      <c r="AC63" s="11901">
        <f>IF(ISNA(VLOOKUP($D63,'May 14'!$F:$F,1,0)),"No","Yes")</f>
      </c>
      <c r="AD63" s="11900">
        <f>IF(ISNA(VLOOKUP($D63,'May 9'!$F:$F,1,0)),"No","Yes")</f>
      </c>
      <c r="AE63" s="11899">
        <f>IF(ISNA(VLOOKUP($D63,'May 2'!$F:$F,1,0)),"No","Yes")</f>
      </c>
      <c r="AF63" s="11898">
        <f>IF(ISNA(VLOOKUP($D63,'Apr 23'!$F:$F,1,0)),"No","Yes")</f>
      </c>
      <c r="AG63" s="11897">
        <f>IF(ISNA(VLOOKUP($D63,'Apr 16'!$F:$F,1,0)),"No","Yes")</f>
      </c>
      <c r="AH63" s="11896">
        <f>IF(ISNA(VLOOKUP($D63,'Apr 9'!$F:$F,1,0)),"No","Yes")</f>
      </c>
      <c r="AI63" s="11895">
        <f>IF(ISNA(VLOOKUP($D63,'Apr 2'!$F:$F,1,0)),"No","Yes")</f>
      </c>
      <c r="AJ63" s="11894">
        <f>IF(ISNA(VLOOKUP($D63,'Mar 26'!$F:$F,1,0)),"No","Yes")</f>
      </c>
      <c r="AK63" s="11893">
        <f>IF(ISNA(VLOOKUP($D63,'Mar 19'!$F:$F,1,0)),"No","Yes")</f>
      </c>
      <c r="AL63" s="11892">
        <f>IF(ISNA(VLOOKUP($D63,'Mar 12'!$F:$F,1,0)),"No","Yes")</f>
      </c>
      <c r="AM63" s="11891">
        <f>IF(ISNA(VLOOKUP($D63,'Mar 5'!$F:$F,1,0)),"No","Yes")</f>
      </c>
      <c r="AN63" s="11890">
        <f>IF(ISNA(VLOOKUP($D63,'Feb 26'!$F:$F,1,0)),"No","Yes")</f>
      </c>
      <c r="AO63" s="11889">
        <f>IF(ISNA(VLOOKUP($D63,'Feb 26'!$F:$F,1,0)),"No","Yes")</f>
      </c>
      <c r="AP63" s="11888">
        <f>IF(ISNA(VLOOKUP($D63,'Feb 12'!$F:$F,1,0)),"No","Yes")</f>
      </c>
      <c r="AQ63" s="11887">
        <f>IF(ISNA(VLOOKUP($D63,'Feb 5'!$F:$F,1,0)),"No","Yes")</f>
      </c>
      <c r="AR63" s="11886">
        <f>IF(ISNA(VLOOKUP($D63,'Jan 29'!$F:$F,1,0)),"No","Yes")</f>
      </c>
      <c r="AS63" s="11885">
        <f>IF(ISNA(VLOOKUP(D63,'Jan 22'!F:F,1,0)),"No","Yes")</f>
      </c>
      <c r="AT63" s="11884"/>
      <c r="AU63" s="11883"/>
      <c r="AV63" s="11882"/>
      <c r="AW63" s="11881"/>
      <c r="AX63" s="11880"/>
      <c r="AY63" s="11879"/>
      <c r="AZ63"/>
    </row>
    <row r="64" spans="1:64" x14ac:dyDescent="0.25">
      <c r="A64" s="9345"/>
      <c r="B64" s="112" t="s">
        <v>1305</v>
      </c>
      <c r="C64" s="105" t="s">
        <v>1424</v>
      </c>
      <c r="D64" s="210" t="s">
        <v>163</v>
      </c>
      <c r="E64" s="213"/>
      <c r="F64" s="110"/>
      <c r="G64" s="110"/>
      <c r="H64" s="115" t="str">
        <f>IF(ISNA(VLOOKUP($D64,'Oct 08'!$F:$F,1,0)),"No","Yes")</f>
      </c>
      <c r="I64" s="11978">
        <f>IF(ISNA(VLOOKUP($D64,'Oct 03'!$F:$F,1,0)),"No","Yes")</f>
      </c>
      <c r="J64" s="11977">
        <f>IF(ISNA(VLOOKUP($D64,'Sep 24'!$F:$F,1,0)),"No","Yes")</f>
      </c>
      <c r="K64" s="11976">
        <f>IF(ISNA(VLOOKUP($D64,'Sep 17'!$F:$F,1,0)),"No","Yes")</f>
      </c>
      <c r="L64" s="11975">
        <f>IF(ISNA(VLOOKUP($D64,'Sep 10'!$F:$F,1,0)),"No","Yes")</f>
      </c>
      <c r="M64" s="11974">
        <f>IF(ISNA(VLOOKUP($D64,'Sep 05'!$F:$F,1,0)),"No","Yes")</f>
      </c>
      <c r="N64" s="11973">
        <f>IF(ISNA(VLOOKUP($D64,'Aug 27'!$F:$F,1,0)),"No","Yes")</f>
      </c>
      <c r="O64" s="11972">
        <f>IF(ISNA(VLOOKUP($D64,'Aug 20'!$F:$F,1,0)),"No","Yes")</f>
      </c>
      <c r="P64" s="11971">
        <f>IF(ISNA(VLOOKUP($D64,'Aug 13'!$F:$F,1,0)),"No","Yes")</f>
      </c>
      <c r="Q64" s="11970">
        <f>IF(ISNA(VLOOKUP($D64,'Aug 07'!$F:$F,1,0)),"No","Yes")</f>
      </c>
      <c r="R64" s="11969">
        <f>IF(ISNA(VLOOKUP($D64,'Jul 30'!$F:$F,1,0)),"No","Yes")</f>
      </c>
      <c r="S64" s="11968">
        <f>IF(ISNA(VLOOKUP($D64,'Jul 23'!$F:$F,1,0)),"No","Yes")</f>
      </c>
      <c r="T64" s="11967">
        <f>IF(ISNA(VLOOKUP($D64,'Jul 16'!$F:$F,1,0)),"No","Yes")</f>
      </c>
      <c r="U64" s="11966">
        <f>IF(ISNA(VLOOKUP($D64,'Jul 9'!$F:$F,1,0)),"No","Yes")</f>
      </c>
      <c r="V64" s="11965">
        <f>IF(ISNA(VLOOKUP($D64,'Jul 2'!$F:$F,1,0)),"No","Yes")</f>
      </c>
      <c r="W64" s="11964">
        <f>IF(ISNA(VLOOKUP($D64,'Jun 25'!$F:$F,1,0)),"No","Yes")</f>
      </c>
      <c r="X64" s="11963">
        <f>IF(ISNA(VLOOKUP($D64,'Jun 18'!$F:$F,1,0)),"No","Yes")</f>
      </c>
      <c r="Y64" s="11962">
        <f>IF(ISNA(VLOOKUP($D64,'Jun 11'!$F:$F,1,0)),"No","Yes")</f>
      </c>
      <c r="Z64" s="11961">
        <f>IF(ISNA(VLOOKUP($D64,'Jun 4'!$F:$F,1,0)),"No","Yes")</f>
      </c>
      <c r="AA64" s="11960">
        <f>IF(ISNA(VLOOKUP($D64,'May 28'!$F:$F,1,0)),"No","Yes")</f>
      </c>
      <c r="AB64" s="11959">
        <f>IF(ISNA(VLOOKUP($D64,'May 21'!$F:$F,1,0)),"No","Yes")</f>
      </c>
      <c r="AC64" s="11958">
        <f>IF(ISNA(VLOOKUP($D64,'May 14'!$F:$F,1,0)),"No","Yes")</f>
      </c>
      <c r="AD64" s="11957">
        <f>IF(ISNA(VLOOKUP($D64,'May 9'!$F:$F,1,0)),"No","Yes")</f>
      </c>
      <c r="AE64" s="11956">
        <f>IF(ISNA(VLOOKUP($D64,'May 2'!$F:$F,1,0)),"No","Yes")</f>
      </c>
      <c r="AF64" s="11955">
        <f>IF(ISNA(VLOOKUP($D64,'Apr 23'!$F:$F,1,0)),"No","Yes")</f>
      </c>
      <c r="AG64" s="11954">
        <f>IF(ISNA(VLOOKUP($D64,'Apr 16'!$F:$F,1,0)),"No","Yes")</f>
      </c>
      <c r="AH64" s="11953">
        <f>IF(ISNA(VLOOKUP($D64,'Apr 9'!$F:$F,1,0)),"No","Yes")</f>
      </c>
      <c r="AI64" s="11952">
        <f>IF(ISNA(VLOOKUP($D64,'Apr 2'!$F:$F,1,0)),"No","Yes")</f>
      </c>
      <c r="AJ64" s="11951">
        <f>IF(ISNA(VLOOKUP($D64,'Mar 26'!$F:$F,1,0)),"No","Yes")</f>
      </c>
      <c r="AK64" s="11950">
        <f>IF(ISNA(VLOOKUP($D64,'Mar 19'!$F:$F,1,0)),"No","Yes")</f>
      </c>
      <c r="AL64" s="11949">
        <f>IF(ISNA(VLOOKUP($D64,'Mar 12'!$F:$F,1,0)),"No","Yes")</f>
      </c>
      <c r="AM64" s="11948">
        <f>IF(ISNA(VLOOKUP($D64,'Mar 5'!$F:$F,1,0)),"No","Yes")</f>
      </c>
      <c r="AN64" s="11947">
        <f>IF(ISNA(VLOOKUP($D64,'Feb 26'!$F:$F,1,0)),"No","Yes")</f>
      </c>
      <c r="AO64" s="11946">
        <f>IF(ISNA(VLOOKUP($D64,'Feb 26'!$F:$F,1,0)),"No","Yes")</f>
      </c>
      <c r="AP64" s="11945">
        <f>IF(ISNA(VLOOKUP($D64,'Feb 12'!$F:$F,1,0)),"No","Yes")</f>
      </c>
      <c r="AQ64" s="11944">
        <f>IF(ISNA(VLOOKUP($D64,'Feb 5'!$F:$F,1,0)),"No","Yes")</f>
      </c>
      <c r="AR64" s="11943">
        <f>IF(ISNA(VLOOKUP($D64,'Jan 29'!$F:$F,1,0)),"No","Yes")</f>
      </c>
      <c r="AS64" s="11942">
        <f>IF(ISNA(VLOOKUP(D64,'Jan 22'!F:F,1,0)),"No","Yes")</f>
      </c>
      <c r="AT64" s="11941"/>
      <c r="AU64" s="11940"/>
      <c r="AV64" s="11939"/>
      <c r="AW64" s="11938"/>
      <c r="AX64" s="11937"/>
      <c r="AY64" s="11936"/>
      <c r="AZ64" s="11935"/>
      <c r="BA64" s="11934"/>
      <c r="BB64" s="11933"/>
      <c r="BC64" s="11932"/>
      <c r="BD64" s="11931"/>
      <c r="BE64" s="11930"/>
      <c r="BF64" s="11929"/>
      <c r="BG64" s="11928"/>
      <c r="BH64" s="11927"/>
      <c r="BI64" s="11926"/>
      <c r="BJ64" s="11925"/>
      <c r="BK64" s="11924"/>
      <c r="BL64" s="11923"/>
      <c r="BM64" s="11922"/>
    </row>
    <row r="65" spans="1:64" x14ac:dyDescent="0.25">
      <c r="A65" s="9345"/>
      <c r="B65" s="3085" t="s">
        <v>1306</v>
      </c>
      <c r="C65" s="105" t="s">
        <v>1424</v>
      </c>
      <c r="D65" s="105" t="s">
        <v>67</v>
      </c>
      <c r="E65" s="213" t="s">
        <v>68</v>
      </c>
      <c r="F65" s="213" t="s">
        <v>32</v>
      </c>
      <c r="G65" s="235" t="s">
        <v>1019</v>
      </c>
      <c r="H65" s="115" t="str">
        <f>IF(ISNA(VLOOKUP($D65,'Oct 08'!$F:$F,1,0)),"No","Yes")</f>
      </c>
      <c r="I65" s="12035">
        <f>IF(ISNA(VLOOKUP($D65,'Oct 03'!$F:$F,1,0)),"No","Yes")</f>
      </c>
      <c r="J65" s="12034">
        <f>IF(ISNA(VLOOKUP($D65,'Sep 24'!$F:$F,1,0)),"No","Yes")</f>
      </c>
      <c r="K65" s="12033">
        <f>IF(ISNA(VLOOKUP($D65,'Sep 17'!$F:$F,1,0)),"No","Yes")</f>
      </c>
      <c r="L65" s="12032">
        <f>IF(ISNA(VLOOKUP($D65,'Sep 10'!$F:$F,1,0)),"No","Yes")</f>
      </c>
      <c r="M65" s="12031">
        <f>IF(ISNA(VLOOKUP($D65,'Sep 05'!$F:$F,1,0)),"No","Yes")</f>
      </c>
      <c r="N65" s="12030">
        <f>IF(ISNA(VLOOKUP($D65,'Aug 27'!$F:$F,1,0)),"No","Yes")</f>
      </c>
      <c r="O65" s="12029">
        <f>IF(ISNA(VLOOKUP($D65,'Aug 20'!$F:$F,1,0)),"No","Yes")</f>
      </c>
      <c r="P65" s="12028">
        <f>IF(ISNA(VLOOKUP($D65,'Aug 13'!$F:$F,1,0)),"No","Yes")</f>
      </c>
      <c r="Q65" s="12027">
        <f>IF(ISNA(VLOOKUP($D65,'Aug 07'!$F:$F,1,0)),"No","Yes")</f>
      </c>
      <c r="R65" s="12026">
        <f>IF(ISNA(VLOOKUP($D65,'Jul 30'!$F:$F,1,0)),"No","Yes")</f>
      </c>
      <c r="S65" s="12025">
        <f>IF(ISNA(VLOOKUP($D65,'Jul 23'!$F:$F,1,0)),"No","Yes")</f>
      </c>
      <c r="T65" s="12024">
        <f>IF(ISNA(VLOOKUP($D65,'Jul 16'!$F:$F,1,0)),"No","Yes")</f>
      </c>
      <c r="U65" s="12023">
        <f>IF(ISNA(VLOOKUP($D65,'Jul 9'!$F:$F,1,0)),"No","Yes")</f>
      </c>
      <c r="V65" s="12022">
        <f>IF(ISNA(VLOOKUP($D65,'Jul 2'!$F:$F,1,0)),"No","Yes")</f>
      </c>
      <c r="W65" s="12021">
        <f>IF(ISNA(VLOOKUP($D65,'Jun 25'!$F:$F,1,0)),"No","Yes")</f>
      </c>
      <c r="X65" s="12020">
        <f>IF(ISNA(VLOOKUP($D65,'Jun 18'!$F:$F,1,0)),"No","Yes")</f>
      </c>
      <c r="Y65" s="12019">
        <f>IF(ISNA(VLOOKUP($D65,'Jun 11'!$F:$F,1,0)),"No","Yes")</f>
      </c>
      <c r="Z65" s="12018">
        <f>IF(ISNA(VLOOKUP($D65,'Jun 4'!$F:$F,1,0)),"No","Yes")</f>
      </c>
      <c r="AA65" s="12017">
        <f>IF(ISNA(VLOOKUP($D65,'May 28'!$F:$F,1,0)),"No","Yes")</f>
      </c>
      <c r="AB65" s="12016">
        <f>IF(ISNA(VLOOKUP($D65,'May 21'!$F:$F,1,0)),"No","Yes")</f>
      </c>
      <c r="AC65" s="12015">
        <f>IF(ISNA(VLOOKUP($D65,'May 14'!$F:$F,1,0)),"No","Yes")</f>
      </c>
      <c r="AD65" s="12014">
        <f>IF(ISNA(VLOOKUP($D65,'May 9'!$F:$F,1,0)),"No","Yes")</f>
      </c>
      <c r="AE65" s="12013">
        <f>IF(ISNA(VLOOKUP($D65,'May 2'!$F:$F,1,0)),"No","Yes")</f>
      </c>
      <c r="AF65" s="12012">
        <f>IF(ISNA(VLOOKUP($D65,'Apr 23'!$F:$F,1,0)),"No","Yes")</f>
      </c>
      <c r="AG65" s="12011">
        <f>IF(ISNA(VLOOKUP($D65,'Apr 16'!$F:$F,1,0)),"No","Yes")</f>
      </c>
      <c r="AH65" s="12010">
        <f>IF(ISNA(VLOOKUP($D65,'Apr 9'!$F:$F,1,0)),"No","Yes")</f>
      </c>
      <c r="AI65" s="12009">
        <f>IF(ISNA(VLOOKUP($D65,'Apr 2'!$F:$F,1,0)),"No","Yes")</f>
      </c>
      <c r="AJ65" s="12008">
        <f>IF(ISNA(VLOOKUP($D65,'Mar 26'!$F:$F,1,0)),"No","Yes")</f>
      </c>
      <c r="AK65" s="12007">
        <f>IF(ISNA(VLOOKUP($D65,'Mar 19'!$F:$F,1,0)),"No","Yes")</f>
      </c>
      <c r="AL65" s="12006">
        <f>IF(ISNA(VLOOKUP($D65,'Mar 12'!$F:$F,1,0)),"No","Yes")</f>
      </c>
      <c r="AM65" s="12005">
        <f>IF(ISNA(VLOOKUP($D65,'Mar 5'!$F:$F,1,0)),"No","Yes")</f>
      </c>
      <c r="AN65" s="12004">
        <f>IF(ISNA(VLOOKUP($D65,'Feb 26'!$F:$F,1,0)),"No","Yes")</f>
      </c>
      <c r="AO65" s="12003">
        <f>IF(ISNA(VLOOKUP($D65,'Feb 26'!$F:$F,1,0)),"No","Yes")</f>
      </c>
      <c r="AP65" s="12002">
        <f>IF(ISNA(VLOOKUP($D65,'Feb 12'!$F:$F,1,0)),"No","Yes")</f>
      </c>
      <c r="AQ65" s="12001">
        <f>IF(ISNA(VLOOKUP($D65,'Feb 5'!$F:$F,1,0)),"No","Yes")</f>
      </c>
      <c r="AR65" s="12000">
        <f>IF(ISNA(VLOOKUP($D65,'Jan 29'!$F:$F,1,0)),"No","Yes")</f>
      </c>
      <c r="AS65" s="11999">
        <f>IF(ISNA(VLOOKUP(D65,'Jan 22'!F:F,1,0)),"No","Yes")</f>
      </c>
      <c r="AT65" s="11998"/>
      <c r="AU65" s="11997"/>
      <c r="AV65" s="11996"/>
      <c r="AW65" s="11995"/>
      <c r="AX65" s="11994"/>
      <c r="AY65" s="11993"/>
      <c r="AZ65" s="11992"/>
      <c r="BA65" s="11991"/>
      <c r="BB65" s="11990"/>
      <c r="BC65" s="11989"/>
      <c r="BD65" s="11988"/>
      <c r="BE65" s="11987"/>
      <c r="BF65" s="11986"/>
      <c r="BG65" s="11985"/>
      <c r="BH65" s="11984"/>
      <c r="BI65" s="11983"/>
      <c r="BJ65" s="11982"/>
      <c r="BK65" s="11981"/>
      <c r="BL65" s="11980"/>
      <c r="BM65" s="11979"/>
    </row>
    <row r="66" spans="1:64" x14ac:dyDescent="0.25">
      <c r="A66" s="9345"/>
      <c r="B66" s="3085" t="s">
        <v>1307</v>
      </c>
      <c r="C66" s="105" t="s">
        <v>1424</v>
      </c>
      <c r="D66" s="117" t="s">
        <v>1426</v>
      </c>
      <c r="E66" s="111" t="s">
        <v>458</v>
      </c>
      <c r="F66" s="111" t="s">
        <v>32</v>
      </c>
      <c r="G66" s="111" t="s">
        <v>666</v>
      </c>
      <c r="H66" s="115" t="str">
        <f>IF(ISNA(VLOOKUP($D66,'Oct 08'!$F:$F,1,0)),"No","Yes")</f>
      </c>
      <c r="I66" s="12092">
        <f>IF(ISNA(VLOOKUP($D66,'Oct 03'!$F:$F,1,0)),"No","Yes")</f>
      </c>
      <c r="J66" s="12091">
        <f>IF(ISNA(VLOOKUP($D66,'Sep 24'!$F:$F,1,0)),"No","Yes")</f>
      </c>
      <c r="K66" s="12090">
        <f>IF(ISNA(VLOOKUP($D66,'Sep 17'!$F:$F,1,0)),"No","Yes")</f>
      </c>
      <c r="L66" s="12089">
        <f>IF(ISNA(VLOOKUP($D66,'Sep 10'!$F:$F,1,0)),"No","Yes")</f>
      </c>
      <c r="M66" s="12088">
        <f>IF(ISNA(VLOOKUP($D66,'Sep 05'!$F:$F,1,0)),"No","Yes")</f>
      </c>
      <c r="N66" s="12087">
        <f>IF(ISNA(VLOOKUP($D66,'Aug 27'!$F:$F,1,0)),"No","Yes")</f>
      </c>
      <c r="O66" s="12086">
        <f>IF(ISNA(VLOOKUP($D66,'Aug 20'!$F:$F,1,0)),"No","Yes")</f>
      </c>
      <c r="P66" s="12085">
        <f>IF(ISNA(VLOOKUP($D66,'Aug 13'!$F:$F,1,0)),"No","Yes")</f>
      </c>
      <c r="Q66" s="12084">
        <f>IF(ISNA(VLOOKUP($D66,'Aug 07'!$F:$F,1,0)),"No","Yes")</f>
      </c>
      <c r="R66" s="12083">
        <f>IF(ISNA(VLOOKUP($D66,'Jul 30'!$F:$F,1,0)),"No","Yes")</f>
      </c>
      <c r="S66" s="12082">
        <f>IF(ISNA(VLOOKUP($D66,'Jul 23'!$F:$F,1,0)),"No","Yes")</f>
      </c>
      <c r="T66" s="12081">
        <f>IF(ISNA(VLOOKUP($D66,'Jul 16'!$F:$F,1,0)),"No","Yes")</f>
      </c>
      <c r="U66" s="12080">
        <f>IF(ISNA(VLOOKUP($D66,'Jul 9'!$F:$F,1,0)),"No","Yes")</f>
      </c>
      <c r="V66" s="12079">
        <f>IF(ISNA(VLOOKUP($D66,'Jul 2'!$F:$F,1,0)),"No","Yes")</f>
      </c>
      <c r="W66" s="12078">
        <f>IF(ISNA(VLOOKUP($D66,'Jun 25'!$F:$F,1,0)),"No","Yes")</f>
      </c>
      <c r="X66" s="12077">
        <f>IF(ISNA(VLOOKUP($D66,'Jun 18'!$F:$F,1,0)),"No","Yes")</f>
      </c>
      <c r="Y66" s="12076">
        <f>IF(ISNA(VLOOKUP($D66,'Jun 11'!$F:$F,1,0)),"No","Yes")</f>
      </c>
      <c r="Z66" s="12075">
        <f>IF(ISNA(VLOOKUP($D66,'Jun 4'!$F:$F,1,0)),"No","Yes")</f>
      </c>
      <c r="AA66" s="12074">
        <f>IF(ISNA(VLOOKUP($D66,'May 28'!$F:$F,1,0)),"No","Yes")</f>
      </c>
      <c r="AB66" s="12073">
        <f>IF(ISNA(VLOOKUP($D66,'May 21'!$F:$F,1,0)),"No","Yes")</f>
      </c>
      <c r="AC66" s="12072">
        <f>IF(ISNA(VLOOKUP($D66,'May 14'!$F:$F,1,0)),"No","Yes")</f>
      </c>
      <c r="AD66" s="12071">
        <f>IF(ISNA(VLOOKUP($D66,'May 9'!$F:$F,1,0)),"No","Yes")</f>
      </c>
      <c r="AE66" s="12070">
        <f>IF(ISNA(VLOOKUP($D66,'May 2'!$F:$F,1,0)),"No","Yes")</f>
      </c>
      <c r="AF66" s="12069">
        <f>IF(ISNA(VLOOKUP($D66,'Apr 23'!$F:$F,1,0)),"No","Yes")</f>
      </c>
      <c r="AG66" s="12068">
        <f>IF(ISNA(VLOOKUP($D66,'Apr 16'!$F:$F,1,0)),"No","Yes")</f>
      </c>
      <c r="AH66" s="12067">
        <f>IF(ISNA(VLOOKUP($D66,'Apr 9'!$F:$F,1,0)),"No","Yes")</f>
      </c>
      <c r="AI66" s="12066">
        <f>IF(ISNA(VLOOKUP($D66,'Apr 2'!$F:$F,1,0)),"No","Yes")</f>
      </c>
      <c r="AJ66" s="12065">
        <f>IF(ISNA(VLOOKUP($D66,'Mar 26'!$F:$F,1,0)),"No","Yes")</f>
      </c>
      <c r="AK66" s="12064">
        <f>IF(ISNA(VLOOKUP($D66,'Mar 19'!$F:$F,1,0)),"No","Yes")</f>
      </c>
      <c r="AL66" s="12063">
        <f>IF(ISNA(VLOOKUP($D66,'Mar 12'!$F:$F,1,0)),"No","Yes")</f>
      </c>
      <c r="AM66" s="12062">
        <f>IF(ISNA(VLOOKUP($D66,'Mar 5'!$F:$F,1,0)),"No","Yes")</f>
      </c>
      <c r="AN66" s="12061">
        <f>IF(ISNA(VLOOKUP($D66,'Feb 26'!$F:$F,1,0)),"No","Yes")</f>
      </c>
      <c r="AO66" s="12060">
        <f>IF(ISNA(VLOOKUP($D66,'Feb 26'!$F:$F,1,0)),"No","Yes")</f>
      </c>
      <c r="AP66" s="12059">
        <f>IF(ISNA(VLOOKUP($D66,'Feb 12'!$F:$F,1,0)),"No","Yes")</f>
      </c>
      <c r="AQ66" s="12058">
        <f>IF(ISNA(VLOOKUP($D66,'Feb 5'!$F:$F,1,0)),"No","Yes")</f>
      </c>
      <c r="AR66" s="12057">
        <f>IF(ISNA(VLOOKUP($D66,'Jan 29'!$F:$F,1,0)),"No","Yes")</f>
      </c>
      <c r="AS66" s="12056">
        <f>IF(ISNA(VLOOKUP(D66,'Jan 22'!F:F,1,0)),"No","Yes")</f>
      </c>
      <c r="AT66" s="12055"/>
      <c r="AU66" s="12054"/>
      <c r="AV66" s="12053"/>
      <c r="AW66" s="12052"/>
      <c r="AX66" s="12051"/>
      <c r="AY66" s="12050"/>
      <c r="AZ66" s="12049"/>
      <c r="BA66" s="12048"/>
      <c r="BB66" s="12047"/>
      <c r="BC66" s="12046"/>
      <c r="BD66" s="12045"/>
      <c r="BE66" s="12044"/>
      <c r="BF66" s="12043"/>
      <c r="BG66" s="12042"/>
      <c r="BH66" s="12041"/>
      <c r="BI66" s="12040"/>
      <c r="BJ66" s="12039"/>
      <c r="BK66" s="12038"/>
      <c r="BL66" s="12037"/>
      <c r="BM66" s="12036"/>
    </row>
    <row r="67" spans="1:64" x14ac:dyDescent="0.25">
      <c r="A67" s="9345"/>
      <c r="B67" s="112" t="s">
        <v>1308</v>
      </c>
      <c r="C67" s="105" t="s">
        <v>1424</v>
      </c>
      <c r="D67" s="105" t="s">
        <v>1427</v>
      </c>
      <c r="E67" s="213"/>
      <c r="F67" s="110"/>
      <c r="G67" s="110"/>
      <c r="H67" s="115" t="str">
        <f>IF(ISNA(VLOOKUP($D67,'Oct 08'!$F:$F,1,0)),"No","Yes")</f>
      </c>
      <c r="I67" s="12149">
        <f>IF(ISNA(VLOOKUP($D67,'Oct 03'!$F:$F,1,0)),"No","Yes")</f>
      </c>
      <c r="J67" s="12148">
        <f>IF(ISNA(VLOOKUP($D67,'Sep 24'!$F:$F,1,0)),"No","Yes")</f>
      </c>
      <c r="K67" s="12147">
        <f>IF(ISNA(VLOOKUP($D67,'Sep 17'!$F:$F,1,0)),"No","Yes")</f>
      </c>
      <c r="L67" s="12146">
        <f>IF(ISNA(VLOOKUP($D67,'Sep 10'!$F:$F,1,0)),"No","Yes")</f>
      </c>
      <c r="M67" s="12145">
        <f>IF(ISNA(VLOOKUP($D67,'Sep 05'!$F:$F,1,0)),"No","Yes")</f>
      </c>
      <c r="N67" s="12144">
        <f>IF(ISNA(VLOOKUP($D67,'Aug 27'!$F:$F,1,0)),"No","Yes")</f>
      </c>
      <c r="O67" s="12143">
        <f>IF(ISNA(VLOOKUP($D67,'Aug 20'!$F:$F,1,0)),"No","Yes")</f>
      </c>
      <c r="P67" s="12142">
        <f>IF(ISNA(VLOOKUP($D67,'Aug 13'!$F:$F,1,0)),"No","Yes")</f>
      </c>
      <c r="Q67" s="12141">
        <f>IF(ISNA(VLOOKUP($D67,'Aug 07'!$F:$F,1,0)),"No","Yes")</f>
      </c>
      <c r="R67" s="12140">
        <f>IF(ISNA(VLOOKUP($D67,'Jul 30'!$F:$F,1,0)),"No","Yes")</f>
      </c>
      <c r="S67" s="12139">
        <f>IF(ISNA(VLOOKUP($D67,'Jul 23'!$F:$F,1,0)),"No","Yes")</f>
      </c>
      <c r="T67" s="12138">
        <f>IF(ISNA(VLOOKUP($D67,'Jul 16'!$F:$F,1,0)),"No","Yes")</f>
      </c>
      <c r="U67" s="12137">
        <f>IF(ISNA(VLOOKUP($D67,'Jul 9'!$F:$F,1,0)),"No","Yes")</f>
      </c>
      <c r="V67" s="12136">
        <f>IF(ISNA(VLOOKUP($D67,'Jul 2'!$F:$F,1,0)),"No","Yes")</f>
      </c>
      <c r="W67" s="12135">
        <f>IF(ISNA(VLOOKUP($D67,'Jun 25'!$F:$F,1,0)),"No","Yes")</f>
      </c>
      <c r="X67" s="12134">
        <f>IF(ISNA(VLOOKUP($D67,'Jun 18'!$F:$F,1,0)),"No","Yes")</f>
      </c>
      <c r="Y67" s="12133">
        <f>IF(ISNA(VLOOKUP($D67,'Jun 11'!$F:$F,1,0)),"No","Yes")</f>
      </c>
      <c r="Z67" s="12132">
        <f>IF(ISNA(VLOOKUP($D67,'Jun 4'!$F:$F,1,0)),"No","Yes")</f>
      </c>
      <c r="AA67" s="12131">
        <f>IF(ISNA(VLOOKUP($D67,'May 28'!$F:$F,1,0)),"No","Yes")</f>
      </c>
      <c r="AB67" s="12130">
        <f>IF(ISNA(VLOOKUP($D67,'May 21'!$F:$F,1,0)),"No","Yes")</f>
      </c>
      <c r="AC67" s="12129">
        <f>IF(ISNA(VLOOKUP($D67,'May 14'!$F:$F,1,0)),"No","Yes")</f>
      </c>
      <c r="AD67" s="12128">
        <f>IF(ISNA(VLOOKUP($D67,'May 9'!$F:$F,1,0)),"No","Yes")</f>
      </c>
      <c r="AE67" s="12127">
        <f>IF(ISNA(VLOOKUP($D67,'May 2'!$F:$F,1,0)),"No","Yes")</f>
      </c>
      <c r="AF67" s="12126">
        <f>IF(ISNA(VLOOKUP($D67,'Apr 23'!$F:$F,1,0)),"No","Yes")</f>
      </c>
      <c r="AG67" s="12125">
        <f>IF(ISNA(VLOOKUP($D67,'Apr 16'!$F:$F,1,0)),"No","Yes")</f>
      </c>
      <c r="AH67" s="12124">
        <f>IF(ISNA(VLOOKUP($D67,'Apr 9'!$F:$F,1,0)),"No","Yes")</f>
      </c>
      <c r="AI67" s="12123">
        <f>IF(ISNA(VLOOKUP($D67,'Apr 2'!$F:$F,1,0)),"No","Yes")</f>
      </c>
      <c r="AJ67" s="12122">
        <f>IF(ISNA(VLOOKUP($D67,'Mar 26'!$F:$F,1,0)),"No","Yes")</f>
      </c>
      <c r="AK67" s="12121">
        <f>IF(ISNA(VLOOKUP($D67,'Mar 19'!$F:$F,1,0)),"No","Yes")</f>
      </c>
      <c r="AL67" s="12120">
        <f>IF(ISNA(VLOOKUP($D67,'Mar 12'!$F:$F,1,0)),"No","Yes")</f>
      </c>
      <c r="AM67" s="12119">
        <f>IF(ISNA(VLOOKUP($D67,'Mar 5'!$F:$F,1,0)),"No","Yes")</f>
      </c>
      <c r="AN67" s="12118">
        <f>IF(ISNA(VLOOKUP($D67,'Feb 26'!$F:$F,1,0)),"No","Yes")</f>
      </c>
      <c r="AO67" s="12117">
        <f>IF(ISNA(VLOOKUP($D67,'Feb 26'!$F:$F,1,0)),"No","Yes")</f>
      </c>
      <c r="AP67" s="12116">
        <f>IF(ISNA(VLOOKUP($D67,'Feb 12'!$F:$F,1,0)),"No","Yes")</f>
      </c>
      <c r="AQ67" s="12115">
        <f>IF(ISNA(VLOOKUP($D67,'Feb 5'!$F:$F,1,0)),"No","Yes")</f>
      </c>
      <c r="AR67" s="12114">
        <f>IF(ISNA(VLOOKUP($D67,'Jan 29'!$F:$F,1,0)),"No","Yes")</f>
      </c>
      <c r="AS67" s="12113">
        <f>IF(ISNA(VLOOKUP(D67,'Jan 22'!F:F,1,0)),"No","Yes")</f>
      </c>
      <c r="AT67" s="12112"/>
      <c r="AU67" s="12111"/>
      <c r="AV67" s="12110"/>
      <c r="AW67" s="12109"/>
      <c r="AX67" s="12108"/>
      <c r="AY67" s="12107"/>
      <c r="AZ67" s="12106"/>
      <c r="BA67" s="12105"/>
      <c r="BB67" s="12104"/>
      <c r="BC67" s="12103"/>
      <c r="BD67" s="12102"/>
      <c r="BE67" s="12101"/>
      <c r="BF67" s="12100"/>
      <c r="BG67" s="12099"/>
      <c r="BH67" s="12098"/>
      <c r="BI67" s="12097"/>
      <c r="BJ67" s="12096"/>
      <c r="BK67" s="12095"/>
      <c r="BL67" s="12094"/>
      <c r="BM67" s="12093"/>
    </row>
    <row ht="30" r="68" spans="1:64" x14ac:dyDescent="0.25">
      <c r="A68" s="9345"/>
      <c r="B68" s="113" t="s">
        <v>1309</v>
      </c>
      <c r="C68" s="105" t="s">
        <v>1424</v>
      </c>
      <c r="D68" s="210" t="s">
        <v>440</v>
      </c>
      <c r="E68" s="213"/>
      <c r="F68" s="110"/>
      <c r="G68" s="110"/>
      <c r="H68" s="115" t="str">
        <f>IF(ISNA(VLOOKUP($D68,'Oct 08'!$F:$F,1,0)),"No","Yes")</f>
      </c>
      <c r="I68" s="12206">
        <f>IF(ISNA(VLOOKUP($D68,'Oct 03'!$F:$F,1,0)),"No","Yes")</f>
      </c>
      <c r="J68" s="12205">
        <f>IF(ISNA(VLOOKUP($D68,'Sep 24'!$F:$F,1,0)),"No","Yes")</f>
      </c>
      <c r="K68" s="12204">
        <f>IF(ISNA(VLOOKUP($D68,'Sep 17'!$F:$F,1,0)),"No","Yes")</f>
      </c>
      <c r="L68" s="12203">
        <f>IF(ISNA(VLOOKUP($D68,'Sep 10'!$F:$F,1,0)),"No","Yes")</f>
      </c>
      <c r="M68" s="12202">
        <f>IF(ISNA(VLOOKUP($D68,'Sep 05'!$F:$F,1,0)),"No","Yes")</f>
      </c>
      <c r="N68" s="12201">
        <f>IF(ISNA(VLOOKUP($D68,'Aug 27'!$F:$F,1,0)),"No","Yes")</f>
      </c>
      <c r="O68" s="12200">
        <f>IF(ISNA(VLOOKUP($D68,'Aug 20'!$F:$F,1,0)),"No","Yes")</f>
      </c>
      <c r="P68" s="12199">
        <f>IF(ISNA(VLOOKUP($D68,'Aug 13'!$F:$F,1,0)),"No","Yes")</f>
      </c>
      <c r="Q68" s="12198">
        <f>IF(ISNA(VLOOKUP($D68,'Aug 07'!$F:$F,1,0)),"No","Yes")</f>
      </c>
      <c r="R68" s="12197">
        <f>IF(ISNA(VLOOKUP($D68,'Jul 30'!$F:$F,1,0)),"No","Yes")</f>
      </c>
      <c r="S68" s="12196">
        <f>IF(ISNA(VLOOKUP($D68,'Jul 23'!$F:$F,1,0)),"No","Yes")</f>
      </c>
      <c r="T68" s="12195">
        <f>IF(ISNA(VLOOKUP($D68,'Jul 16'!$F:$F,1,0)),"No","Yes")</f>
      </c>
      <c r="U68" s="12194">
        <f>IF(ISNA(VLOOKUP($D68,'Jul 9'!$F:$F,1,0)),"No","Yes")</f>
      </c>
      <c r="V68" s="12193">
        <f>IF(ISNA(VLOOKUP($D68,'Jul 2'!$F:$F,1,0)),"No","Yes")</f>
      </c>
      <c r="W68" s="12192">
        <f>IF(ISNA(VLOOKUP($D68,'Jun 25'!$F:$F,1,0)),"No","Yes")</f>
      </c>
      <c r="X68" s="12191">
        <f>IF(ISNA(VLOOKUP($D68,'Jun 18'!$F:$F,1,0)),"No","Yes")</f>
      </c>
      <c r="Y68" s="12190">
        <f>IF(ISNA(VLOOKUP($D68,'Jun 11'!$F:$F,1,0)),"No","Yes")</f>
      </c>
      <c r="Z68" s="12189">
        <f>IF(ISNA(VLOOKUP($D68,'Jun 4'!$F:$F,1,0)),"No","Yes")</f>
      </c>
      <c r="AA68" s="12188">
        <f>IF(ISNA(VLOOKUP($D68,'May 28'!$F:$F,1,0)),"No","Yes")</f>
      </c>
      <c r="AB68" s="12187">
        <f>IF(ISNA(VLOOKUP($D68,'May 21'!$F:$F,1,0)),"No","Yes")</f>
      </c>
      <c r="AC68" s="12186">
        <f>IF(ISNA(VLOOKUP($D68,'May 14'!$F:$F,1,0)),"No","Yes")</f>
      </c>
      <c r="AD68" s="12185">
        <f>IF(ISNA(VLOOKUP($D68,'May 9'!$F:$F,1,0)),"No","Yes")</f>
      </c>
      <c r="AE68" s="12184">
        <f>IF(ISNA(VLOOKUP($D68,'May 2'!$F:$F,1,0)),"No","Yes")</f>
      </c>
      <c r="AF68" s="12183">
        <f>IF(ISNA(VLOOKUP($D68,'Apr 23'!$F:$F,1,0)),"No","Yes")</f>
      </c>
      <c r="AG68" s="12182">
        <f>IF(ISNA(VLOOKUP($D68,'Apr 16'!$F:$F,1,0)),"No","Yes")</f>
      </c>
      <c r="AH68" s="12181">
        <f>IF(ISNA(VLOOKUP($D68,'Apr 9'!$F:$F,1,0)),"No","Yes")</f>
      </c>
      <c r="AI68" s="12180">
        <f>IF(ISNA(VLOOKUP($D68,'Apr 2'!$F:$F,1,0)),"No","Yes")</f>
      </c>
      <c r="AJ68" s="12179">
        <f>IF(ISNA(VLOOKUP($D68,'Mar 26'!$F:$F,1,0)),"No","Yes")</f>
      </c>
      <c r="AK68" s="12178">
        <f>IF(ISNA(VLOOKUP($D68,'Mar 19'!$F:$F,1,0)),"No","Yes")</f>
      </c>
      <c r="AL68" s="12177">
        <f>IF(ISNA(VLOOKUP($D68,'Mar 12'!$F:$F,1,0)),"No","Yes")</f>
      </c>
      <c r="AM68" s="12176">
        <f>IF(ISNA(VLOOKUP($D68,'Mar 5'!$F:$F,1,0)),"No","Yes")</f>
      </c>
      <c r="AN68" s="12175">
        <f>IF(ISNA(VLOOKUP($D68,'Feb 26'!$F:$F,1,0)),"No","Yes")</f>
      </c>
      <c r="AO68" s="12174">
        <f>IF(ISNA(VLOOKUP($D68,'Feb 26'!$F:$F,1,0)),"No","Yes")</f>
      </c>
      <c r="AP68" s="12173">
        <f>IF(ISNA(VLOOKUP($D68,'Feb 12'!$F:$F,1,0)),"No","Yes")</f>
      </c>
      <c r="AQ68" s="12172">
        <f>IF(ISNA(VLOOKUP($D68,'Feb 5'!$F:$F,1,0)),"No","Yes")</f>
      </c>
      <c r="AR68" s="12171">
        <f>IF(ISNA(VLOOKUP($D68,'Jan 29'!$F:$F,1,0)),"No","Yes")</f>
      </c>
      <c r="AS68" s="12170">
        <f>IF(ISNA(VLOOKUP(D68,'Jan 22'!F:F,1,0)),"No","Yes")</f>
      </c>
      <c r="AT68" s="12169"/>
      <c r="AU68" s="12168"/>
      <c r="AV68" s="12167"/>
      <c r="AW68" s="12166"/>
      <c r="AX68" s="12165"/>
      <c r="AY68" s="12164"/>
      <c r="AZ68" s="12163"/>
      <c r="BA68" s="12162"/>
      <c r="BB68" s="12161"/>
      <c r="BC68" s="12160"/>
      <c r="BD68" s="12159"/>
      <c r="BE68" s="12158"/>
      <c r="BF68" s="12157"/>
      <c r="BG68" s="12156"/>
      <c r="BH68" s="12155"/>
      <c r="BI68" s="12154"/>
      <c r="BJ68" s="12153"/>
      <c r="BK68" s="12152"/>
      <c r="BL68" s="12151"/>
      <c r="BM68" s="12150"/>
    </row>
    <row r="69" spans="1:64" x14ac:dyDescent="0.25">
      <c r="A69" s="9345"/>
      <c r="B69" s="3085" t="s">
        <v>1310</v>
      </c>
      <c r="C69" s="107" t="s">
        <v>294</v>
      </c>
      <c r="D69" s="210" t="s">
        <v>400</v>
      </c>
      <c r="E69" s="213" t="s">
        <v>401</v>
      </c>
      <c r="F69" s="213" t="s">
        <v>289</v>
      </c>
      <c r="G69" s="235" t="s">
        <v>1019</v>
      </c>
      <c r="H69" s="115" t="str">
        <f>IF(ISNA(VLOOKUP($D69,'Oct 08'!$F:$F,1,0)),"No","Yes")</f>
      </c>
      <c r="I69" s="12263">
        <f>IF(ISNA(VLOOKUP($D69,'Oct 03'!$F:$F,1,0)),"No","Yes")</f>
      </c>
      <c r="J69" s="12262">
        <f>IF(ISNA(VLOOKUP($D69,'Sep 24'!$F:$F,1,0)),"No","Yes")</f>
      </c>
      <c r="K69" s="12261">
        <f>IF(ISNA(VLOOKUP($D69,'Sep 17'!$F:$F,1,0)),"No","Yes")</f>
      </c>
      <c r="L69" s="12260">
        <f>IF(ISNA(VLOOKUP($D69,'Sep 10'!$F:$F,1,0)),"No","Yes")</f>
      </c>
      <c r="M69" s="12259">
        <f>IF(ISNA(VLOOKUP($D69,'Sep 05'!$F:$F,1,0)),"No","Yes")</f>
      </c>
      <c r="N69" s="12258">
        <f>IF(ISNA(VLOOKUP($D69,'Aug 27'!$F:$F,1,0)),"No","Yes")</f>
      </c>
      <c r="O69" s="12257">
        <f>IF(ISNA(VLOOKUP($D69,'Aug 20'!$F:$F,1,0)),"No","Yes")</f>
      </c>
      <c r="P69" s="12256">
        <f>IF(ISNA(VLOOKUP($D69,'Aug 13'!$F:$F,1,0)),"No","Yes")</f>
      </c>
      <c r="Q69" s="12255">
        <f>IF(ISNA(VLOOKUP($D69,'Aug 07'!$F:$F,1,0)),"No","Yes")</f>
      </c>
      <c r="R69" s="12254">
        <f>IF(ISNA(VLOOKUP($D69,'Jul 30'!$F:$F,1,0)),"No","Yes")</f>
      </c>
      <c r="S69" s="12253">
        <f>IF(ISNA(VLOOKUP($D69,'Jul 23'!$F:$F,1,0)),"No","Yes")</f>
      </c>
      <c r="T69" s="12252">
        <f>IF(ISNA(VLOOKUP($D69,'Jul 16'!$F:$F,1,0)),"No","Yes")</f>
      </c>
      <c r="U69" s="12251">
        <f>IF(ISNA(VLOOKUP($D69,'Jul 9'!$F:$F,1,0)),"No","Yes")</f>
      </c>
      <c r="V69" s="12250">
        <f>IF(ISNA(VLOOKUP($D69,'Jul 2'!$F:$F,1,0)),"No","Yes")</f>
      </c>
      <c r="W69" s="12249">
        <f>IF(ISNA(VLOOKUP($D69,'Jun 25'!$F:$F,1,0)),"No","Yes")</f>
      </c>
      <c r="X69" s="12248">
        <f>IF(ISNA(VLOOKUP($D69,'Jun 18'!$F:$F,1,0)),"No","Yes")</f>
      </c>
      <c r="Y69" s="12247">
        <f>IF(ISNA(VLOOKUP($D69,'Jun 11'!$F:$F,1,0)),"No","Yes")</f>
      </c>
      <c r="Z69" s="12246">
        <f>IF(ISNA(VLOOKUP($D69,'Jun 4'!$F:$F,1,0)),"No","Yes")</f>
      </c>
      <c r="AA69" s="12245">
        <f>IF(ISNA(VLOOKUP($D69,'May 28'!$F:$F,1,0)),"No","Yes")</f>
      </c>
      <c r="AB69" s="12244">
        <f>IF(ISNA(VLOOKUP($D69,'May 21'!$F:$F,1,0)),"No","Yes")</f>
      </c>
      <c r="AC69" s="12243">
        <f>IF(ISNA(VLOOKUP($D69,'May 14'!$F:$F,1,0)),"No","Yes")</f>
      </c>
      <c r="AD69" s="12242">
        <f>IF(ISNA(VLOOKUP($D69,'May 9'!$F:$F,1,0)),"No","Yes")</f>
      </c>
      <c r="AE69" s="12241">
        <f>IF(ISNA(VLOOKUP($D69,'May 2'!$F:$F,1,0)),"No","Yes")</f>
      </c>
      <c r="AF69" s="12240">
        <f>IF(ISNA(VLOOKUP($D69,'Apr 23'!$F:$F,1,0)),"No","Yes")</f>
      </c>
      <c r="AG69" s="12239">
        <f>IF(ISNA(VLOOKUP($D69,'Apr 16'!$F:$F,1,0)),"No","Yes")</f>
      </c>
      <c r="AH69" s="12238">
        <f>IF(ISNA(VLOOKUP($D69,'Apr 9'!$F:$F,1,0)),"No","Yes")</f>
      </c>
      <c r="AI69" s="12237">
        <f>IF(ISNA(VLOOKUP($D69,'Apr 2'!$F:$F,1,0)),"No","Yes")</f>
      </c>
      <c r="AJ69" s="12236">
        <f>IF(ISNA(VLOOKUP($D69,'Mar 26'!$F:$F,1,0)),"No","Yes")</f>
      </c>
      <c r="AK69" s="12235">
        <f>IF(ISNA(VLOOKUP($D69,'Mar 19'!$F:$F,1,0)),"No","Yes")</f>
      </c>
      <c r="AL69" s="12234">
        <f>IF(ISNA(VLOOKUP($D69,'Mar 12'!$F:$F,1,0)),"No","Yes")</f>
      </c>
      <c r="AM69" s="12233">
        <f>IF(ISNA(VLOOKUP($D69,'Mar 5'!$F:$F,1,0)),"No","Yes")</f>
      </c>
      <c r="AN69" s="12232">
        <f>IF(ISNA(VLOOKUP($D69,'Feb 26'!$F:$F,1,0)),"No","Yes")</f>
      </c>
      <c r="AO69" s="12231">
        <f>IF(ISNA(VLOOKUP($D69,'Feb 26'!$F:$F,1,0)),"No","Yes")</f>
      </c>
      <c r="AP69" s="12230">
        <f>IF(ISNA(VLOOKUP($D69,'Feb 12'!$F:$F,1,0)),"No","Yes")</f>
      </c>
      <c r="AQ69" s="12229">
        <f>IF(ISNA(VLOOKUP($D69,'Feb 5'!$F:$F,1,0)),"No","Yes")</f>
      </c>
      <c r="AR69" s="12228">
        <f>IF(ISNA(VLOOKUP($D69,'Jan 29'!$F:$F,1,0)),"No","Yes")</f>
      </c>
      <c r="AS69" s="12227">
        <f>IF(ISNA(VLOOKUP(D69,'Jan 22'!F:F,1,0)),"No","Yes")</f>
      </c>
      <c r="AT69" s="12226"/>
      <c r="AU69" s="12225"/>
      <c r="AV69" s="12224"/>
      <c r="AW69" s="12223"/>
      <c r="AX69" s="12222"/>
      <c r="AY69" s="12221"/>
      <c r="AZ69" s="12220"/>
      <c r="BA69" s="12219"/>
      <c r="BB69" s="12218"/>
      <c r="BC69" s="12217"/>
      <c r="BD69" s="12216"/>
      <c r="BE69" s="12215"/>
      <c r="BF69" s="12214"/>
      <c r="BG69" s="12213"/>
      <c r="BH69" s="12212"/>
      <c r="BI69" s="12211"/>
      <c r="BJ69" s="12210"/>
      <c r="BK69" s="12209"/>
      <c r="BL69" s="12208"/>
      <c r="BM69" s="12207"/>
    </row>
    <row r="70" spans="1:64" x14ac:dyDescent="0.25">
      <c r="A70" s="9345"/>
      <c r="B70" s="3253" t="s">
        <v>1311</v>
      </c>
      <c r="C70" s="107" t="s">
        <v>294</v>
      </c>
      <c r="D70" s="107" t="s">
        <v>433</v>
      </c>
      <c r="E70" s="213" t="s">
        <v>434</v>
      </c>
      <c r="F70" s="213" t="s">
        <v>289</v>
      </c>
      <c r="G70" s="235" t="s">
        <v>1019</v>
      </c>
      <c r="H70" s="115" t="str">
        <f>IF(ISNA(VLOOKUP($D70,'Oct 08'!$F:$F,1,0)),"No","Yes")</f>
      </c>
      <c r="I70" s="12320">
        <f>IF(ISNA(VLOOKUP($D70,'Oct 03'!$F:$F,1,0)),"No","Yes")</f>
      </c>
      <c r="J70" s="12319">
        <f>IF(ISNA(VLOOKUP($D70,'Sep 24'!$F:$F,1,0)),"No","Yes")</f>
      </c>
      <c r="K70" s="12318">
        <f>IF(ISNA(VLOOKUP($D70,'Sep 17'!$F:$F,1,0)),"No","Yes")</f>
      </c>
      <c r="L70" s="12317">
        <f>IF(ISNA(VLOOKUP($D70,'Sep 10'!$F:$F,1,0)),"No","Yes")</f>
      </c>
      <c r="M70" s="12316">
        <f>IF(ISNA(VLOOKUP($D70,'Sep 05'!$F:$F,1,0)),"No","Yes")</f>
      </c>
      <c r="N70" s="12315">
        <f>IF(ISNA(VLOOKUP($D70,'Aug 27'!$F:$F,1,0)),"No","Yes")</f>
      </c>
      <c r="O70" s="12314">
        <f>IF(ISNA(VLOOKUP($D70,'Aug 20'!$F:$F,1,0)),"No","Yes")</f>
      </c>
      <c r="P70" s="12313">
        <f>IF(ISNA(VLOOKUP($D70,'Aug 13'!$F:$F,1,0)),"No","Yes")</f>
      </c>
      <c r="Q70" s="12312">
        <f>IF(ISNA(VLOOKUP($D70,'Aug 07'!$F:$F,1,0)),"No","Yes")</f>
      </c>
      <c r="R70" s="12311">
        <f>IF(ISNA(VLOOKUP($D70,'Jul 30'!$F:$F,1,0)),"No","Yes")</f>
      </c>
      <c r="S70" s="12310">
        <f>IF(ISNA(VLOOKUP($D70,'Jul 23'!$F:$F,1,0)),"No","Yes")</f>
      </c>
      <c r="T70" s="12309">
        <f>IF(ISNA(VLOOKUP($D70,'Jul 16'!$F:$F,1,0)),"No","Yes")</f>
      </c>
      <c r="U70" s="12308">
        <f>IF(ISNA(VLOOKUP($D70,'Jul 9'!$F:$F,1,0)),"No","Yes")</f>
      </c>
      <c r="V70" s="12307">
        <f>IF(ISNA(VLOOKUP($D70,'Jul 2'!$F:$F,1,0)),"No","Yes")</f>
      </c>
      <c r="W70" s="12306">
        <f>IF(ISNA(VLOOKUP($D70,'Jun 25'!$F:$F,1,0)),"No","Yes")</f>
      </c>
      <c r="X70" s="12305">
        <f>IF(ISNA(VLOOKUP($D70,'Jun 18'!$F:$F,1,0)),"No","Yes")</f>
      </c>
      <c r="Y70" s="12304">
        <f>IF(ISNA(VLOOKUP($D70,'Jun 11'!$F:$F,1,0)),"No","Yes")</f>
      </c>
      <c r="Z70" s="12303">
        <f>IF(ISNA(VLOOKUP($D70,'Jun 4'!$F:$F,1,0)),"No","Yes")</f>
      </c>
      <c r="AA70" s="12302">
        <f>IF(ISNA(VLOOKUP($D70,'May 28'!$F:$F,1,0)),"No","Yes")</f>
      </c>
      <c r="AB70" s="12301">
        <f>IF(ISNA(VLOOKUP($D70,'May 21'!$F:$F,1,0)),"No","Yes")</f>
      </c>
      <c r="AC70" s="12300">
        <f>IF(ISNA(VLOOKUP($D70,'May 14'!$F:$F,1,0)),"No","Yes")</f>
      </c>
      <c r="AD70" s="12299">
        <f>IF(ISNA(VLOOKUP($D70,'May 9'!$F:$F,1,0)),"No","Yes")</f>
      </c>
      <c r="AE70" s="12298">
        <f>IF(ISNA(VLOOKUP($D70,'May 2'!$F:$F,1,0)),"No","Yes")</f>
      </c>
      <c r="AF70" s="12297">
        <f>IF(ISNA(VLOOKUP($D70,'Apr 23'!$F:$F,1,0)),"No","Yes")</f>
      </c>
      <c r="AG70" s="12296">
        <f>IF(ISNA(VLOOKUP($D70,'Apr 16'!$F:$F,1,0)),"No","Yes")</f>
      </c>
      <c r="AH70" s="12295">
        <f>IF(ISNA(VLOOKUP($D70,'Apr 9'!$F:$F,1,0)),"No","Yes")</f>
      </c>
      <c r="AI70" s="12294">
        <f>IF(ISNA(VLOOKUP($D70,'Apr 2'!$F:$F,1,0)),"No","Yes")</f>
      </c>
      <c r="AJ70" s="12293">
        <f>IF(ISNA(VLOOKUP($D70,'Mar 26'!$F:$F,1,0)),"No","Yes")</f>
      </c>
      <c r="AK70" s="12292">
        <f>IF(ISNA(VLOOKUP($D70,'Mar 19'!$F:$F,1,0)),"No","Yes")</f>
      </c>
      <c r="AL70" s="12291">
        <f>IF(ISNA(VLOOKUP($D70,'Mar 12'!$F:$F,1,0)),"No","Yes")</f>
      </c>
      <c r="AM70" s="12290">
        <f>IF(ISNA(VLOOKUP($D70,'Mar 5'!$F:$F,1,0)),"No","Yes")</f>
      </c>
      <c r="AN70" s="12289">
        <f>IF(ISNA(VLOOKUP($D70,'Feb 26'!$F:$F,1,0)),"No","Yes")</f>
      </c>
      <c r="AO70" s="12288">
        <f>IF(ISNA(VLOOKUP($D70,'Feb 26'!$F:$F,1,0)),"No","Yes")</f>
      </c>
      <c r="AP70" s="12287">
        <f>IF(ISNA(VLOOKUP($D70,'Feb 12'!$F:$F,1,0)),"No","Yes")</f>
      </c>
      <c r="AQ70" s="12286">
        <f>IF(ISNA(VLOOKUP($D70,'Feb 5'!$F:$F,1,0)),"No","Yes")</f>
      </c>
      <c r="AR70" s="12285">
        <f>IF(ISNA(VLOOKUP($D70,'Jan 29'!$F:$F,1,0)),"No","Yes")</f>
      </c>
      <c r="AS70" s="12284">
        <f>IF(ISNA(VLOOKUP(D70,'Jan 22'!F:F,1,0)),"No","Yes")</f>
      </c>
      <c r="AT70" s="12283"/>
      <c r="AU70" s="12282"/>
      <c r="AV70" s="12281"/>
      <c r="AW70" s="12280"/>
      <c r="AX70" s="12279"/>
      <c r="AY70" s="12278"/>
      <c r="AZ70" s="12277"/>
      <c r="BA70" s="12276"/>
      <c r="BB70" s="12275"/>
      <c r="BC70" s="12274"/>
      <c r="BD70" s="12273"/>
      <c r="BE70" s="12272"/>
      <c r="BF70" s="12271"/>
      <c r="BG70" s="12270"/>
      <c r="BH70" s="12269"/>
      <c r="BI70" s="12268"/>
      <c r="BJ70" s="12267"/>
      <c r="BK70" s="12266"/>
      <c r="BL70" s="12265"/>
      <c r="BM70" s="12264"/>
    </row>
    <row r="71" spans="1:64" x14ac:dyDescent="0.25">
      <c r="A71" s="9345"/>
      <c r="B71" s="113" t="s">
        <v>1312</v>
      </c>
      <c r="C71" s="107" t="s">
        <v>294</v>
      </c>
      <c r="D71" s="107" t="s">
        <v>374</v>
      </c>
      <c r="E71" s="213"/>
      <c r="F71" s="110"/>
      <c r="G71" s="110"/>
      <c r="H71" s="115" t="str">
        <f>IF(ISNA(VLOOKUP($D71,'Oct 08'!$F:$F,1,0)),"No","Yes")</f>
      </c>
      <c r="I71" s="12377">
        <f>IF(ISNA(VLOOKUP($D71,'Oct 03'!$F:$F,1,0)),"No","Yes")</f>
      </c>
      <c r="J71" s="12376">
        <f>IF(ISNA(VLOOKUP($D71,'Sep 24'!$F:$F,1,0)),"No","Yes")</f>
      </c>
      <c r="K71" s="12375">
        <f>IF(ISNA(VLOOKUP($D71,'Sep 17'!$F:$F,1,0)),"No","Yes")</f>
      </c>
      <c r="L71" s="12374">
        <f>IF(ISNA(VLOOKUP($D71,'Sep 10'!$F:$F,1,0)),"No","Yes")</f>
      </c>
      <c r="M71" s="12373">
        <f>IF(ISNA(VLOOKUP($D71,'Sep 05'!$F:$F,1,0)),"No","Yes")</f>
      </c>
      <c r="N71" s="12372">
        <f>IF(ISNA(VLOOKUP($D71,'Aug 27'!$F:$F,1,0)),"No","Yes")</f>
      </c>
      <c r="O71" s="12371">
        <f>IF(ISNA(VLOOKUP($D71,'Aug 20'!$F:$F,1,0)),"No","Yes")</f>
      </c>
      <c r="P71" s="12370">
        <f>IF(ISNA(VLOOKUP($D71,'Aug 13'!$F:$F,1,0)),"No","Yes")</f>
      </c>
      <c r="Q71" s="12369">
        <f>IF(ISNA(VLOOKUP($D71,'Aug 07'!$F:$F,1,0)),"No","Yes")</f>
      </c>
      <c r="R71" s="12368">
        <f>IF(ISNA(VLOOKUP($D71,'Jul 30'!$F:$F,1,0)),"No","Yes")</f>
      </c>
      <c r="S71" s="12367">
        <f>IF(ISNA(VLOOKUP($D71,'Jul 23'!$F:$F,1,0)),"No","Yes")</f>
      </c>
      <c r="T71" s="12366">
        <f>IF(ISNA(VLOOKUP($D71,'Jul 16'!$F:$F,1,0)),"No","Yes")</f>
      </c>
      <c r="U71" s="12365">
        <f>IF(ISNA(VLOOKUP($D71,'Jul 9'!$F:$F,1,0)),"No","Yes")</f>
      </c>
      <c r="V71" s="12364">
        <f>IF(ISNA(VLOOKUP($D71,'Jul 2'!$F:$F,1,0)),"No","Yes")</f>
      </c>
      <c r="W71" s="12363">
        <f>IF(ISNA(VLOOKUP($D71,'Jun 25'!$F:$F,1,0)),"No","Yes")</f>
      </c>
      <c r="X71" s="12362">
        <f>IF(ISNA(VLOOKUP($D71,'Jun 18'!$F:$F,1,0)),"No","Yes")</f>
      </c>
      <c r="Y71" s="12361">
        <f>IF(ISNA(VLOOKUP($D71,'Jun 11'!$F:$F,1,0)),"No","Yes")</f>
      </c>
      <c r="Z71" s="12360">
        <f>IF(ISNA(VLOOKUP($D71,'Jun 4'!$F:$F,1,0)),"No","Yes")</f>
      </c>
      <c r="AA71" s="12359">
        <f>IF(ISNA(VLOOKUP($D71,'May 28'!$F:$F,1,0)),"No","Yes")</f>
      </c>
      <c r="AB71" s="12358">
        <f>IF(ISNA(VLOOKUP($D71,'May 21'!$F:$F,1,0)),"No","Yes")</f>
      </c>
      <c r="AC71" s="12357">
        <f>IF(ISNA(VLOOKUP($D71,'May 14'!$F:$F,1,0)),"No","Yes")</f>
      </c>
      <c r="AD71" s="12356">
        <f>IF(ISNA(VLOOKUP($D71,'May 9'!$F:$F,1,0)),"No","Yes")</f>
      </c>
      <c r="AE71" s="12355">
        <f>IF(ISNA(VLOOKUP($D71,'May 2'!$F:$F,1,0)),"No","Yes")</f>
      </c>
      <c r="AF71" s="12354">
        <f>IF(ISNA(VLOOKUP($D71,'Apr 23'!$F:$F,1,0)),"No","Yes")</f>
      </c>
      <c r="AG71" s="12353">
        <f>IF(ISNA(VLOOKUP($D71,'Apr 16'!$F:$F,1,0)),"No","Yes")</f>
      </c>
      <c r="AH71" s="12352">
        <f>IF(ISNA(VLOOKUP($D71,'Apr 9'!$F:$F,1,0)),"No","Yes")</f>
      </c>
      <c r="AI71" s="12351">
        <f>IF(ISNA(VLOOKUP($D71,'Apr 2'!$F:$F,1,0)),"No","Yes")</f>
      </c>
      <c r="AJ71" s="12350">
        <f>IF(ISNA(VLOOKUP($D71,'Mar 26'!$F:$F,1,0)),"No","Yes")</f>
      </c>
      <c r="AK71" s="12349">
        <f>IF(ISNA(VLOOKUP($D71,'Mar 19'!$F:$F,1,0)),"No","Yes")</f>
      </c>
      <c r="AL71" s="12348">
        <f>IF(ISNA(VLOOKUP($D71,'Mar 12'!$F:$F,1,0)),"No","Yes")</f>
      </c>
      <c r="AM71" s="12347">
        <f>IF(ISNA(VLOOKUP($D71,'Mar 5'!$F:$F,1,0)),"No","Yes")</f>
      </c>
      <c r="AN71" s="12346">
        <f>IF(ISNA(VLOOKUP($D71,'Feb 26'!$F:$F,1,0)),"No","Yes")</f>
      </c>
      <c r="AO71" s="12345">
        <f>IF(ISNA(VLOOKUP($D71,'Feb 26'!$F:$F,1,0)),"No","Yes")</f>
      </c>
      <c r="AP71" s="12344">
        <f>IF(ISNA(VLOOKUP($D71,'Feb 12'!$F:$F,1,0)),"No","Yes")</f>
      </c>
      <c r="AQ71" s="12343">
        <f>IF(ISNA(VLOOKUP($D71,'Feb 5'!$F:$F,1,0)),"No","Yes")</f>
      </c>
      <c r="AR71" s="12342">
        <f>IF(ISNA(VLOOKUP($D71,'Jan 29'!$F:$F,1,0)),"No","Yes")</f>
      </c>
      <c r="AS71" s="12341">
        <f>IF(ISNA(VLOOKUP(D71,'Jan 22'!F:F,1,0)),"No","Yes")</f>
      </c>
      <c r="AT71" s="12340"/>
      <c r="AU71" s="12339"/>
      <c r="AV71" s="12338"/>
      <c r="AW71" s="12337"/>
      <c r="AX71" s="12336"/>
      <c r="AY71" s="12335"/>
      <c r="AZ71" s="12334"/>
      <c r="BA71" s="12333"/>
      <c r="BB71" s="12332"/>
      <c r="BC71" s="12331"/>
      <c r="BD71" s="12330"/>
      <c r="BE71" s="12329"/>
      <c r="BF71" s="12328"/>
      <c r="BG71" s="12327"/>
      <c r="BH71" s="12326"/>
      <c r="BI71" s="12325"/>
      <c r="BJ71" s="12324"/>
      <c r="BK71" s="12323"/>
      <c r="BL71" s="12322"/>
      <c r="BM71" s="12321"/>
    </row>
    <row r="72" spans="1:64" x14ac:dyDescent="0.25">
      <c r="A72" s="9345"/>
      <c r="B72" s="3253" t="s">
        <v>1313</v>
      </c>
      <c r="C72" s="107" t="s">
        <v>294</v>
      </c>
      <c r="D72" s="107" t="s">
        <v>298</v>
      </c>
      <c r="E72" s="213" t="s">
        <v>299</v>
      </c>
      <c r="F72" s="213" t="s">
        <v>289</v>
      </c>
      <c r="G72" s="235" t="s">
        <v>1019</v>
      </c>
      <c r="H72" s="115" t="str">
        <f>IF(ISNA(VLOOKUP($D72,'Oct 08'!$F:$F,1,0)),"No","Yes")</f>
      </c>
      <c r="I72" s="12434">
        <f>IF(ISNA(VLOOKUP($D72,'Oct 03'!$F:$F,1,0)),"No","Yes")</f>
      </c>
      <c r="J72" s="12433">
        <f>IF(ISNA(VLOOKUP($D72,'Sep 24'!$F:$F,1,0)),"No","Yes")</f>
      </c>
      <c r="K72" s="12432">
        <f>IF(ISNA(VLOOKUP($D72,'Sep 17'!$F:$F,1,0)),"No","Yes")</f>
      </c>
      <c r="L72" s="12431">
        <f>IF(ISNA(VLOOKUP($D72,'Sep 10'!$F:$F,1,0)),"No","Yes")</f>
      </c>
      <c r="M72" s="12430">
        <f>IF(ISNA(VLOOKUP($D72,'Sep 05'!$F:$F,1,0)),"No","Yes")</f>
      </c>
      <c r="N72" s="12429">
        <f>IF(ISNA(VLOOKUP($D72,'Aug 27'!$F:$F,1,0)),"No","Yes")</f>
      </c>
      <c r="O72" s="12428">
        <f>IF(ISNA(VLOOKUP($D72,'Aug 20'!$F:$F,1,0)),"No","Yes")</f>
      </c>
      <c r="P72" s="12427">
        <f>IF(ISNA(VLOOKUP($D72,'Aug 13'!$F:$F,1,0)),"No","Yes")</f>
      </c>
      <c r="Q72" s="12426">
        <f>IF(ISNA(VLOOKUP($D72,'Aug 07'!$F:$F,1,0)),"No","Yes")</f>
      </c>
      <c r="R72" s="12425">
        <f>IF(ISNA(VLOOKUP($D72,'Jul 30'!$F:$F,1,0)),"No","Yes")</f>
      </c>
      <c r="S72" s="12424">
        <f>IF(ISNA(VLOOKUP($D72,'Jul 23'!$F:$F,1,0)),"No","Yes")</f>
      </c>
      <c r="T72" s="12423">
        <f>IF(ISNA(VLOOKUP($D72,'Jul 16'!$F:$F,1,0)),"No","Yes")</f>
      </c>
      <c r="U72" s="12422">
        <f>IF(ISNA(VLOOKUP($D72,'Jul 9'!$F:$F,1,0)),"No","Yes")</f>
      </c>
      <c r="V72" s="12421">
        <f>IF(ISNA(VLOOKUP($D72,'Jul 2'!$F:$F,1,0)),"No","Yes")</f>
      </c>
      <c r="W72" s="12420">
        <f>IF(ISNA(VLOOKUP($D72,'Jun 25'!$F:$F,1,0)),"No","Yes")</f>
      </c>
      <c r="X72" s="12419">
        <f>IF(ISNA(VLOOKUP($D72,'Jun 18'!$F:$F,1,0)),"No","Yes")</f>
      </c>
      <c r="Y72" s="12418">
        <f>IF(ISNA(VLOOKUP($D72,'Jun 11'!$F:$F,1,0)),"No","Yes")</f>
      </c>
      <c r="Z72" s="12417">
        <f>IF(ISNA(VLOOKUP($D72,'Jun 4'!$F:$F,1,0)),"No","Yes")</f>
      </c>
      <c r="AA72" s="12416">
        <f>IF(ISNA(VLOOKUP($D72,'May 28'!$F:$F,1,0)),"No","Yes")</f>
      </c>
      <c r="AB72" s="12415">
        <f>IF(ISNA(VLOOKUP($D72,'May 21'!$F:$F,1,0)),"No","Yes")</f>
      </c>
      <c r="AC72" s="12414">
        <f>IF(ISNA(VLOOKUP($D72,'May 14'!$F:$F,1,0)),"No","Yes")</f>
      </c>
      <c r="AD72" s="12413">
        <f>IF(ISNA(VLOOKUP($D72,'May 9'!$F:$F,1,0)),"No","Yes")</f>
      </c>
      <c r="AE72" s="12412">
        <f>IF(ISNA(VLOOKUP($D72,'May 2'!$F:$F,1,0)),"No","Yes")</f>
      </c>
      <c r="AF72" s="12411">
        <f>IF(ISNA(VLOOKUP($D72,'Apr 23'!$F:$F,1,0)),"No","Yes")</f>
      </c>
      <c r="AG72" s="12410">
        <f>IF(ISNA(VLOOKUP($D72,'Apr 16'!$F:$F,1,0)),"No","Yes")</f>
      </c>
      <c r="AH72" s="12409">
        <f>IF(ISNA(VLOOKUP($D72,'Apr 9'!$F:$F,1,0)),"No","Yes")</f>
      </c>
      <c r="AI72" s="12408">
        <f>IF(ISNA(VLOOKUP($D72,'Apr 2'!$F:$F,1,0)),"No","Yes")</f>
      </c>
      <c r="AJ72" s="12407">
        <f>IF(ISNA(VLOOKUP($D72,'Mar 26'!$F:$F,1,0)),"No","Yes")</f>
      </c>
      <c r="AK72" s="12406">
        <f>IF(ISNA(VLOOKUP($D72,'Mar 19'!$F:$F,1,0)),"No","Yes")</f>
      </c>
      <c r="AL72" s="12405">
        <f>IF(ISNA(VLOOKUP($D72,'Mar 12'!$F:$F,1,0)),"No","Yes")</f>
      </c>
      <c r="AM72" s="12404">
        <f>IF(ISNA(VLOOKUP($D72,'Mar 5'!$F:$F,1,0)),"No","Yes")</f>
      </c>
      <c r="AN72" s="12403">
        <f>IF(ISNA(VLOOKUP($D72,'Feb 26'!$F:$F,1,0)),"No","Yes")</f>
      </c>
      <c r="AO72" s="12402">
        <f>IF(ISNA(VLOOKUP($D72,'Feb 26'!$F:$F,1,0)),"No","Yes")</f>
      </c>
      <c r="AP72" s="12401">
        <f>IF(ISNA(VLOOKUP($D72,'Feb 12'!$F:$F,1,0)),"No","Yes")</f>
      </c>
      <c r="AQ72" s="12400">
        <f>IF(ISNA(VLOOKUP($D72,'Feb 5'!$F:$F,1,0)),"No","Yes")</f>
      </c>
      <c r="AR72" s="12399">
        <f>IF(ISNA(VLOOKUP($D72,'Jan 29'!$F:$F,1,0)),"No","Yes")</f>
      </c>
      <c r="AS72" s="12398">
        <f>IF(ISNA(VLOOKUP(D72,'Jan 22'!F:F,1,0)),"No","Yes")</f>
      </c>
      <c r="AT72" s="12397"/>
      <c r="AU72" s="12396"/>
      <c r="AV72" s="12395"/>
      <c r="AW72" s="12394"/>
      <c r="AX72" s="12393"/>
      <c r="AY72" s="12392"/>
      <c r="AZ72" s="12391"/>
      <c r="BA72" s="12390"/>
      <c r="BB72" s="12389"/>
      <c r="BC72" s="12388"/>
      <c r="BD72" s="12387"/>
      <c r="BE72" s="12386"/>
      <c r="BF72" s="12385"/>
      <c r="BG72" s="12384"/>
      <c r="BH72" s="12383"/>
      <c r="BI72" s="12382"/>
      <c r="BJ72" s="12381"/>
      <c r="BK72" s="12380"/>
      <c r="BL72" s="12379"/>
      <c r="BM72" s="12378"/>
    </row>
    <row r="73" spans="1:64" x14ac:dyDescent="0.25">
      <c r="A73" s="9345"/>
      <c r="B73" s="3253" t="s">
        <v>1314</v>
      </c>
      <c r="C73" s="107" t="s">
        <v>294</v>
      </c>
      <c r="D73" s="107" t="s">
        <v>303</v>
      </c>
      <c r="E73" s="111" t="s">
        <v>304</v>
      </c>
      <c r="F73" s="111" t="s">
        <v>289</v>
      </c>
      <c r="G73" s="111" t="s">
        <v>938</v>
      </c>
      <c r="H73" s="115" t="str">
        <f>IF(ISNA(VLOOKUP($D73,'Oct 08'!$F:$F,1,0)),"No","Yes")</f>
      </c>
      <c r="I73" s="12491">
        <f>IF(ISNA(VLOOKUP($D73,'Oct 03'!$F:$F,1,0)),"No","Yes")</f>
      </c>
      <c r="J73" s="12490">
        <f>IF(ISNA(VLOOKUP($D73,'Sep 24'!$F:$F,1,0)),"No","Yes")</f>
      </c>
      <c r="K73" s="12489">
        <f>IF(ISNA(VLOOKUP($D73,'Sep 17'!$F:$F,1,0)),"No","Yes")</f>
      </c>
      <c r="L73" s="12488">
        <f>IF(ISNA(VLOOKUP($D73,'Sep 10'!$F:$F,1,0)),"No","Yes")</f>
      </c>
      <c r="M73" s="12487">
        <f>IF(ISNA(VLOOKUP($D73,'Sep 05'!$F:$F,1,0)),"No","Yes")</f>
      </c>
      <c r="N73" s="12486">
        <f>IF(ISNA(VLOOKUP($D73,'Aug 27'!$F:$F,1,0)),"No","Yes")</f>
      </c>
      <c r="O73" s="12485">
        <f>IF(ISNA(VLOOKUP($D73,'Aug 20'!$F:$F,1,0)),"No","Yes")</f>
      </c>
      <c r="P73" s="12484">
        <f>IF(ISNA(VLOOKUP($D73,'Aug 13'!$F:$F,1,0)),"No","Yes")</f>
      </c>
      <c r="Q73" s="12483">
        <f>IF(ISNA(VLOOKUP($D73,'Aug 07'!$F:$F,1,0)),"No","Yes")</f>
      </c>
      <c r="R73" s="12482">
        <f>IF(ISNA(VLOOKUP($D73,'Jul 30'!$F:$F,1,0)),"No","Yes")</f>
      </c>
      <c r="S73" s="12481">
        <f>IF(ISNA(VLOOKUP($D73,'Jul 23'!$F:$F,1,0)),"No","Yes")</f>
      </c>
      <c r="T73" s="12480">
        <f>IF(ISNA(VLOOKUP($D73,'Jul 16'!$F:$F,1,0)),"No","Yes")</f>
      </c>
      <c r="U73" s="12479">
        <f>IF(ISNA(VLOOKUP($D73,'Jul 9'!$F:$F,1,0)),"No","Yes")</f>
      </c>
      <c r="V73" s="12478">
        <f>IF(ISNA(VLOOKUP($D73,'Jul 2'!$F:$F,1,0)),"No","Yes")</f>
      </c>
      <c r="W73" s="12477">
        <f>IF(ISNA(VLOOKUP($D73,'Jun 25'!$F:$F,1,0)),"No","Yes")</f>
      </c>
      <c r="X73" s="12476">
        <f>IF(ISNA(VLOOKUP($D73,'Jun 18'!$F:$F,1,0)),"No","Yes")</f>
      </c>
      <c r="Y73" s="12475">
        <f>IF(ISNA(VLOOKUP($D73,'Jun 11'!$F:$F,1,0)),"No","Yes")</f>
      </c>
      <c r="Z73" s="12474">
        <f>IF(ISNA(VLOOKUP($D73,'Jun 4'!$F:$F,1,0)),"No","Yes")</f>
      </c>
      <c r="AA73" s="12473">
        <f>IF(ISNA(VLOOKUP($D73,'May 28'!$F:$F,1,0)),"No","Yes")</f>
      </c>
      <c r="AB73" s="12472">
        <f>IF(ISNA(VLOOKUP($D73,'May 21'!$F:$F,1,0)),"No","Yes")</f>
      </c>
      <c r="AC73" s="12471">
        <f>IF(ISNA(VLOOKUP($D73,'May 14'!$F:$F,1,0)),"No","Yes")</f>
      </c>
      <c r="AD73" s="12470">
        <f>IF(ISNA(VLOOKUP($D73,'May 9'!$F:$F,1,0)),"No","Yes")</f>
      </c>
      <c r="AE73" s="12469">
        <f>IF(ISNA(VLOOKUP($D73,'May 2'!$F:$F,1,0)),"No","Yes")</f>
      </c>
      <c r="AF73" s="12468">
        <f>IF(ISNA(VLOOKUP($D73,'Apr 23'!$F:$F,1,0)),"No","Yes")</f>
      </c>
      <c r="AG73" s="12467">
        <f>IF(ISNA(VLOOKUP($D73,'Apr 16'!$F:$F,1,0)),"No","Yes")</f>
      </c>
      <c r="AH73" s="12466">
        <f>IF(ISNA(VLOOKUP($D73,'Apr 9'!$F:$F,1,0)),"No","Yes")</f>
      </c>
      <c r="AI73" s="12465">
        <f>IF(ISNA(VLOOKUP($D73,'Apr 2'!$F:$F,1,0)),"No","Yes")</f>
      </c>
      <c r="AJ73" s="12464">
        <f>IF(ISNA(VLOOKUP($D73,'Mar 26'!$F:$F,1,0)),"No","Yes")</f>
      </c>
      <c r="AK73" s="12463">
        <f>IF(ISNA(VLOOKUP($D73,'Mar 19'!$F:$F,1,0)),"No","Yes")</f>
      </c>
      <c r="AL73" s="12462">
        <f>IF(ISNA(VLOOKUP($D73,'Mar 12'!$F:$F,1,0)),"No","Yes")</f>
      </c>
      <c r="AM73" s="12461">
        <f>IF(ISNA(VLOOKUP($D73,'Mar 5'!$F:$F,1,0)),"No","Yes")</f>
      </c>
      <c r="AN73" s="12460">
        <f>IF(ISNA(VLOOKUP($D73,'Feb 26'!$F:$F,1,0)),"No","Yes")</f>
      </c>
      <c r="AO73" s="12459">
        <f>IF(ISNA(VLOOKUP($D73,'Feb 26'!$F:$F,1,0)),"No","Yes")</f>
      </c>
      <c r="AP73" s="12458">
        <f>IF(ISNA(VLOOKUP($D73,'Feb 12'!$F:$F,1,0)),"No","Yes")</f>
      </c>
      <c r="AQ73" s="12457">
        <f>IF(ISNA(VLOOKUP($D73,'Feb 5'!$F:$F,1,0)),"No","Yes")</f>
      </c>
      <c r="AR73" s="12456">
        <f>IF(ISNA(VLOOKUP($D73,'Jan 29'!$F:$F,1,0)),"No","Yes")</f>
      </c>
      <c r="AS73" s="12455">
        <f>IF(ISNA(VLOOKUP(D73,'Jan 22'!F:F,1,0)),"No","Yes")</f>
      </c>
      <c r="AT73" s="12454"/>
      <c r="AU73" s="12453"/>
      <c r="AV73" s="12452"/>
      <c r="AW73" s="12451"/>
      <c r="AX73" s="12450"/>
      <c r="AY73" s="12449"/>
      <c r="AZ73" s="12448"/>
      <c r="BA73" s="12447"/>
      <c r="BB73" s="12446"/>
      <c r="BC73" s="12445"/>
      <c r="BD73" s="12444"/>
      <c r="BE73" s="12443"/>
      <c r="BF73" s="12442"/>
      <c r="BG73" s="12441"/>
      <c r="BH73" s="12440"/>
      <c r="BI73" s="12439"/>
      <c r="BJ73" s="12438"/>
      <c r="BK73" s="12437"/>
      <c r="BL73" s="12436"/>
      <c r="BM73" s="12435"/>
    </row>
    <row r="74" spans="1:64" x14ac:dyDescent="0.25">
      <c r="A74" s="9345"/>
      <c r="B74" s="101" t="s">
        <v>1315</v>
      </c>
      <c r="C74" s="105" t="s">
        <v>294</v>
      </c>
      <c r="D74" s="135" t="s">
        <v>540</v>
      </c>
      <c r="E74" s="213" t="s">
        <v>541</v>
      </c>
      <c r="F74" s="213" t="s">
        <v>289</v>
      </c>
      <c r="G74" s="235" t="s">
        <v>1019</v>
      </c>
      <c r="H74" s="115" t="str">
        <f>IF(ISNA(VLOOKUP($D74,'Oct 08'!$F:$F,1,0)),"No","Yes")</f>
      </c>
      <c r="I74" s="12548">
        <f>IF(ISNA(VLOOKUP($D74,'Oct 03'!$F:$F,1,0)),"No","Yes")</f>
      </c>
      <c r="J74" s="12547">
        <f>IF(ISNA(VLOOKUP($D74,'Sep 24'!$F:$F,1,0)),"No","Yes")</f>
      </c>
      <c r="K74" s="12546">
        <f>IF(ISNA(VLOOKUP($D74,'Sep 17'!$F:$F,1,0)),"No","Yes")</f>
      </c>
      <c r="L74" s="12545">
        <f>IF(ISNA(VLOOKUP($D74,'Sep 10'!$F:$F,1,0)),"No","Yes")</f>
      </c>
      <c r="M74" s="12544">
        <f>IF(ISNA(VLOOKUP($D74,'Sep 05'!$F:$F,1,0)),"No","Yes")</f>
      </c>
      <c r="N74" s="12543">
        <f>IF(ISNA(VLOOKUP($D74,'Aug 27'!$F:$F,1,0)),"No","Yes")</f>
      </c>
      <c r="O74" s="12542">
        <f>IF(ISNA(VLOOKUP($D74,'Aug 20'!$F:$F,1,0)),"No","Yes")</f>
      </c>
      <c r="P74" s="12541">
        <f>IF(ISNA(VLOOKUP($D74,'Aug 13'!$F:$F,1,0)),"No","Yes")</f>
      </c>
      <c r="Q74" s="12540">
        <f>IF(ISNA(VLOOKUP($D74,'Aug 07'!$F:$F,1,0)),"No","Yes")</f>
      </c>
      <c r="R74" s="12539">
        <f>IF(ISNA(VLOOKUP($D74,'Jul 30'!$F:$F,1,0)),"No","Yes")</f>
      </c>
      <c r="S74" s="12538">
        <f>IF(ISNA(VLOOKUP($D74,'Jul 23'!$F:$F,1,0)),"No","Yes")</f>
      </c>
      <c r="T74" s="12537">
        <f>IF(ISNA(VLOOKUP($D74,'Jul 16'!$F:$F,1,0)),"No","Yes")</f>
      </c>
      <c r="U74" s="12536">
        <f>IF(ISNA(VLOOKUP($D74,'Jul 9'!$F:$F,1,0)),"No","Yes")</f>
      </c>
      <c r="V74" s="12535">
        <f>IF(ISNA(VLOOKUP($D74,'Jul 2'!$F:$F,1,0)),"No","Yes")</f>
      </c>
      <c r="W74" s="12534">
        <f>IF(ISNA(VLOOKUP($D74,'Jun 25'!$F:$F,1,0)),"No","Yes")</f>
      </c>
      <c r="X74" s="12533">
        <f>IF(ISNA(VLOOKUP($D74,'Jun 18'!$F:$F,1,0)),"No","Yes")</f>
      </c>
      <c r="Y74" s="12532">
        <f>IF(ISNA(VLOOKUP($D74,'Jun 11'!$F:$F,1,0)),"No","Yes")</f>
      </c>
      <c r="Z74" s="12531">
        <f>IF(ISNA(VLOOKUP($D74,'Jun 4'!$F:$F,1,0)),"No","Yes")</f>
      </c>
      <c r="AA74" s="12530">
        <f>IF(ISNA(VLOOKUP($D74,'May 28'!$F:$F,1,0)),"No","Yes")</f>
      </c>
      <c r="AB74" s="12529">
        <f>IF(ISNA(VLOOKUP($D74,'May 21'!$F:$F,1,0)),"No","Yes")</f>
      </c>
      <c r="AC74" s="12528">
        <f>IF(ISNA(VLOOKUP($D74,'May 14'!$F:$F,1,0)),"No","Yes")</f>
      </c>
      <c r="AD74" s="12527">
        <f>IF(ISNA(VLOOKUP($D74,'May 9'!$F:$F,1,0)),"No","Yes")</f>
      </c>
      <c r="AE74" s="12526">
        <f>IF(ISNA(VLOOKUP($D74,'May 2'!$F:$F,1,0)),"No","Yes")</f>
      </c>
      <c r="AF74" s="12525">
        <f>IF(ISNA(VLOOKUP($D74,'Apr 23'!$F:$F,1,0)),"No","Yes")</f>
      </c>
      <c r="AG74" s="12524">
        <f>IF(ISNA(VLOOKUP($D74,'Apr 16'!$F:$F,1,0)),"No","Yes")</f>
      </c>
      <c r="AH74" s="12523">
        <f>IF(ISNA(VLOOKUP($D74,'Apr 9'!$F:$F,1,0)),"No","Yes")</f>
      </c>
      <c r="AI74" s="12522">
        <f>IF(ISNA(VLOOKUP($D74,'Apr 2'!$F:$F,1,0)),"No","Yes")</f>
      </c>
      <c r="AJ74" s="12521">
        <f>IF(ISNA(VLOOKUP($D74,'Mar 26'!$F:$F,1,0)),"No","Yes")</f>
      </c>
      <c r="AK74" s="12520">
        <f>IF(ISNA(VLOOKUP($D74,'Mar 19'!$F:$F,1,0)),"No","Yes")</f>
      </c>
      <c r="AL74" s="12519">
        <f>IF(ISNA(VLOOKUP($D74,'Mar 12'!$F:$F,1,0)),"No","Yes")</f>
      </c>
      <c r="AM74" s="12518">
        <f>IF(ISNA(VLOOKUP($D74,'Mar 5'!$F:$F,1,0)),"No","Yes")</f>
      </c>
      <c r="AN74" s="12517">
        <f>IF(ISNA(VLOOKUP($D74,'Feb 26'!$F:$F,1,0)),"No","Yes")</f>
      </c>
      <c r="AO74" s="12516">
        <f>IF(ISNA(VLOOKUP($D74,'Feb 26'!$F:$F,1,0)),"No","Yes")</f>
      </c>
      <c r="AP74" s="12515">
        <f>IF(ISNA(VLOOKUP($D74,'Feb 12'!$F:$F,1,0)),"No","Yes")</f>
      </c>
      <c r="AQ74" s="12514">
        <f>IF(ISNA(VLOOKUP($D74,'Feb 5'!$F:$F,1,0)),"No","Yes")</f>
      </c>
      <c r="AR74" s="12513">
        <f>IF(ISNA(VLOOKUP($D74,'Jan 29'!$F:$F,1,0)),"No","Yes")</f>
      </c>
      <c r="AS74" s="12512">
        <f>IF(ISNA(VLOOKUP(D74,'Jan 22'!F:F,1,0)),"No","Yes")</f>
      </c>
      <c r="AT74" s="12511"/>
      <c r="AU74" s="12510"/>
      <c r="AV74" s="12509"/>
      <c r="AW74" s="12508"/>
      <c r="AX74" s="12507"/>
      <c r="AY74" s="12506"/>
      <c r="AZ74" s="12505"/>
      <c r="BA74" s="12504"/>
      <c r="BB74" s="12503"/>
      <c r="BC74" s="12502"/>
      <c r="BD74" s="12501"/>
      <c r="BE74" s="12500"/>
      <c r="BF74" s="12499"/>
      <c r="BG74" s="12498"/>
      <c r="BH74" s="12497"/>
      <c r="BI74" s="12496"/>
      <c r="BJ74" s="12495"/>
      <c r="BK74" s="12494"/>
      <c r="BL74" s="12493"/>
      <c r="BM74" s="12492"/>
    </row>
    <row r="75" spans="1:64" x14ac:dyDescent="0.25">
      <c r="A75" s="9345"/>
      <c r="B75" s="3253" t="s">
        <v>1316</v>
      </c>
      <c r="C75" s="107" t="s">
        <v>294</v>
      </c>
      <c r="D75" s="107" t="s">
        <v>379</v>
      </c>
      <c r="E75" s="111" t="s">
        <v>380</v>
      </c>
      <c r="F75" s="111" t="s">
        <v>289</v>
      </c>
      <c r="G75" s="111" t="s">
        <v>666</v>
      </c>
      <c r="H75" s="115" t="str">
        <f>IF(ISNA(VLOOKUP($D75,'Oct 08'!$F:$F,1,0)),"No","Yes")</f>
      </c>
      <c r="I75" s="12605">
        <f>IF(ISNA(VLOOKUP($D75,'Oct 03'!$F:$F,1,0)),"No","Yes")</f>
      </c>
      <c r="J75" s="12604">
        <f>IF(ISNA(VLOOKUP($D75,'Sep 24'!$F:$F,1,0)),"No","Yes")</f>
      </c>
      <c r="K75" s="12603">
        <f>IF(ISNA(VLOOKUP($D75,'Sep 17'!$F:$F,1,0)),"No","Yes")</f>
      </c>
      <c r="L75" s="12602">
        <f>IF(ISNA(VLOOKUP($D75,'Sep 10'!$F:$F,1,0)),"No","Yes")</f>
      </c>
      <c r="M75" s="12601">
        <f>IF(ISNA(VLOOKUP($D75,'Sep 05'!$F:$F,1,0)),"No","Yes")</f>
      </c>
      <c r="N75" s="12600">
        <f>IF(ISNA(VLOOKUP($D75,'Aug 27'!$F:$F,1,0)),"No","Yes")</f>
      </c>
      <c r="O75" s="12599">
        <f>IF(ISNA(VLOOKUP($D75,'Aug 20'!$F:$F,1,0)),"No","Yes")</f>
      </c>
      <c r="P75" s="12598">
        <f>IF(ISNA(VLOOKUP($D75,'Aug 13'!$F:$F,1,0)),"No","Yes")</f>
      </c>
      <c r="Q75" s="12597">
        <f>IF(ISNA(VLOOKUP($D75,'Aug 07'!$F:$F,1,0)),"No","Yes")</f>
      </c>
      <c r="R75" s="12596">
        <f>IF(ISNA(VLOOKUP($D75,'Jul 30'!$F:$F,1,0)),"No","Yes")</f>
      </c>
      <c r="S75" s="12595">
        <f>IF(ISNA(VLOOKUP($D75,'Jul 23'!$F:$F,1,0)),"No","Yes")</f>
      </c>
      <c r="T75" s="12594">
        <f>IF(ISNA(VLOOKUP($D75,'Jul 16'!$F:$F,1,0)),"No","Yes")</f>
      </c>
      <c r="U75" s="12593">
        <f>IF(ISNA(VLOOKUP($D75,'Jul 9'!$F:$F,1,0)),"No","Yes")</f>
      </c>
      <c r="V75" s="12592">
        <f>IF(ISNA(VLOOKUP($D75,'Jul 2'!$F:$F,1,0)),"No","Yes")</f>
      </c>
      <c r="W75" s="12591">
        <f>IF(ISNA(VLOOKUP($D75,'Jun 25'!$F:$F,1,0)),"No","Yes")</f>
      </c>
      <c r="X75" s="12590">
        <f>IF(ISNA(VLOOKUP($D75,'Jun 18'!$F:$F,1,0)),"No","Yes")</f>
      </c>
      <c r="Y75" s="12589">
        <f>IF(ISNA(VLOOKUP($D75,'Jun 11'!$F:$F,1,0)),"No","Yes")</f>
      </c>
      <c r="Z75" s="12588">
        <f>IF(ISNA(VLOOKUP($D75,'Jun 4'!$F:$F,1,0)),"No","Yes")</f>
      </c>
      <c r="AA75" s="12587">
        <f>IF(ISNA(VLOOKUP($D75,'May 28'!$F:$F,1,0)),"No","Yes")</f>
      </c>
      <c r="AB75" s="12586">
        <f>IF(ISNA(VLOOKUP($D75,'May 21'!$F:$F,1,0)),"No","Yes")</f>
      </c>
      <c r="AC75" s="12585">
        <f>IF(ISNA(VLOOKUP($D75,'May 14'!$F:$F,1,0)),"No","Yes")</f>
      </c>
      <c r="AD75" s="12584">
        <f>IF(ISNA(VLOOKUP($D75,'May 9'!$F:$F,1,0)),"No","Yes")</f>
      </c>
      <c r="AE75" s="12583">
        <f>IF(ISNA(VLOOKUP($D75,'May 2'!$F:$F,1,0)),"No","Yes")</f>
      </c>
      <c r="AF75" s="12582">
        <f>IF(ISNA(VLOOKUP($D75,'Apr 23'!$F:$F,1,0)),"No","Yes")</f>
      </c>
      <c r="AG75" s="12581">
        <f>IF(ISNA(VLOOKUP($D75,'Apr 16'!$F:$F,1,0)),"No","Yes")</f>
      </c>
      <c r="AH75" s="12580">
        <f>IF(ISNA(VLOOKUP($D75,'Apr 9'!$F:$F,1,0)),"No","Yes")</f>
      </c>
      <c r="AI75" s="12579">
        <f>IF(ISNA(VLOOKUP($D75,'Apr 2'!$F:$F,1,0)),"No","Yes")</f>
      </c>
      <c r="AJ75" s="12578">
        <f>IF(ISNA(VLOOKUP($D75,'Mar 26'!$F:$F,1,0)),"No","Yes")</f>
      </c>
      <c r="AK75" s="12577">
        <f>IF(ISNA(VLOOKUP($D75,'Mar 19'!$F:$F,1,0)),"No","Yes")</f>
      </c>
      <c r="AL75" s="12576">
        <f>IF(ISNA(VLOOKUP($D75,'Mar 12'!$F:$F,1,0)),"No","Yes")</f>
      </c>
      <c r="AM75" s="12575">
        <f>IF(ISNA(VLOOKUP($D75,'Mar 5'!$F:$F,1,0)),"No","Yes")</f>
      </c>
      <c r="AN75" s="12574">
        <f>IF(ISNA(VLOOKUP($D75,'Feb 26'!$F:$F,1,0)),"No","Yes")</f>
      </c>
      <c r="AO75" s="12573">
        <f>IF(ISNA(VLOOKUP($D75,'Feb 26'!$F:$F,1,0)),"No","Yes")</f>
      </c>
      <c r="AP75" s="12572">
        <f>IF(ISNA(VLOOKUP($D75,'Feb 12'!$F:$F,1,0)),"No","Yes")</f>
      </c>
      <c r="AQ75" s="12571">
        <f>IF(ISNA(VLOOKUP($D75,'Feb 5'!$F:$F,1,0)),"No","Yes")</f>
      </c>
      <c r="AR75" s="12570">
        <f>IF(ISNA(VLOOKUP($D75,'Jan 29'!$F:$F,1,0)),"No","Yes")</f>
      </c>
      <c r="AS75" s="12569">
        <f>IF(ISNA(VLOOKUP(D75,'Jan 22'!F:F,1,0)),"No","Yes")</f>
      </c>
      <c r="AT75" s="12568"/>
      <c r="AU75" s="12567"/>
      <c r="AV75" s="12566"/>
      <c r="AW75" s="12565"/>
      <c r="AX75" s="12564"/>
      <c r="AY75" s="12563"/>
      <c r="AZ75" s="12562"/>
      <c r="BA75" s="12561"/>
      <c r="BB75" s="12560"/>
      <c r="BC75" s="12559"/>
      <c r="BD75" s="12558"/>
      <c r="BE75" s="12557"/>
      <c r="BF75" s="12556"/>
      <c r="BG75" s="12555"/>
      <c r="BH75" s="12554"/>
      <c r="BI75" s="12553"/>
      <c r="BJ75" s="12552"/>
      <c r="BK75" s="12551"/>
      <c r="BL75" s="12550"/>
      <c r="BM75" s="12549"/>
    </row>
    <row r="76" spans="1:64" x14ac:dyDescent="0.25">
      <c r="A76" s="9345"/>
      <c r="B76" s="3253" t="s">
        <v>1317</v>
      </c>
      <c r="C76" s="107" t="s">
        <v>294</v>
      </c>
      <c r="D76" s="107" t="s">
        <v>391</v>
      </c>
      <c r="E76" s="213" t="s">
        <v>392</v>
      </c>
      <c r="F76" s="213" t="s">
        <v>289</v>
      </c>
      <c r="G76" s="235" t="s">
        <v>1019</v>
      </c>
      <c r="H76" s="115" t="str">
        <f>IF(ISNA(VLOOKUP($D76,'Oct 08'!$F:$F,1,0)),"No","Yes")</f>
      </c>
      <c r="I76" s="12662">
        <f>IF(ISNA(VLOOKUP($D76,'Oct 03'!$F:$F,1,0)),"No","Yes")</f>
      </c>
      <c r="J76" s="12661">
        <f>IF(ISNA(VLOOKUP($D76,'Sep 24'!$F:$F,1,0)),"No","Yes")</f>
      </c>
      <c r="K76" s="12660">
        <f>IF(ISNA(VLOOKUP($D76,'Sep 17'!$F:$F,1,0)),"No","Yes")</f>
      </c>
      <c r="L76" s="12659">
        <f>IF(ISNA(VLOOKUP($D76,'Sep 10'!$F:$F,1,0)),"No","Yes")</f>
      </c>
      <c r="M76" s="12658">
        <f>IF(ISNA(VLOOKUP($D76,'Sep 05'!$F:$F,1,0)),"No","Yes")</f>
      </c>
      <c r="N76" s="12657">
        <f>IF(ISNA(VLOOKUP($D76,'Aug 27'!$F:$F,1,0)),"No","Yes")</f>
      </c>
      <c r="O76" s="12656">
        <f>IF(ISNA(VLOOKUP($D76,'Aug 20'!$F:$F,1,0)),"No","Yes")</f>
      </c>
      <c r="P76" s="12655">
        <f>IF(ISNA(VLOOKUP($D76,'Aug 13'!$F:$F,1,0)),"No","Yes")</f>
      </c>
      <c r="Q76" s="12654">
        <f>IF(ISNA(VLOOKUP($D76,'Aug 07'!$F:$F,1,0)),"No","Yes")</f>
      </c>
      <c r="R76" s="12653">
        <f>IF(ISNA(VLOOKUP($D76,'Jul 30'!$F:$F,1,0)),"No","Yes")</f>
      </c>
      <c r="S76" s="12652">
        <f>IF(ISNA(VLOOKUP($D76,'Jul 23'!$F:$F,1,0)),"No","Yes")</f>
      </c>
      <c r="T76" s="12651">
        <f>IF(ISNA(VLOOKUP($D76,'Jul 16'!$F:$F,1,0)),"No","Yes")</f>
      </c>
      <c r="U76" s="12650">
        <f>IF(ISNA(VLOOKUP($D76,'Jul 9'!$F:$F,1,0)),"No","Yes")</f>
      </c>
      <c r="V76" s="12649">
        <f>IF(ISNA(VLOOKUP($D76,'Jul 2'!$F:$F,1,0)),"No","Yes")</f>
      </c>
      <c r="W76" s="12648">
        <f>IF(ISNA(VLOOKUP($D76,'Jun 25'!$F:$F,1,0)),"No","Yes")</f>
      </c>
      <c r="X76" s="12647">
        <f>IF(ISNA(VLOOKUP($D76,'Jun 18'!$F:$F,1,0)),"No","Yes")</f>
      </c>
      <c r="Y76" s="12646">
        <f>IF(ISNA(VLOOKUP($D76,'Jun 11'!$F:$F,1,0)),"No","Yes")</f>
      </c>
      <c r="Z76" s="12645">
        <f>IF(ISNA(VLOOKUP($D76,'Jun 4'!$F:$F,1,0)),"No","Yes")</f>
      </c>
      <c r="AA76" s="12644">
        <f>IF(ISNA(VLOOKUP($D76,'May 28'!$F:$F,1,0)),"No","Yes")</f>
      </c>
      <c r="AB76" s="12643">
        <f>IF(ISNA(VLOOKUP($D76,'May 21'!$F:$F,1,0)),"No","Yes")</f>
      </c>
      <c r="AC76" s="12642">
        <f>IF(ISNA(VLOOKUP($D76,'May 14'!$F:$F,1,0)),"No","Yes")</f>
      </c>
      <c r="AD76" s="12641">
        <f>IF(ISNA(VLOOKUP($D76,'May 9'!$F:$F,1,0)),"No","Yes")</f>
      </c>
      <c r="AE76" s="12640">
        <f>IF(ISNA(VLOOKUP($D76,'May 2'!$F:$F,1,0)),"No","Yes")</f>
      </c>
      <c r="AF76" s="12639">
        <f>IF(ISNA(VLOOKUP($D76,'Apr 23'!$F:$F,1,0)),"No","Yes")</f>
      </c>
      <c r="AG76" s="12638">
        <f>IF(ISNA(VLOOKUP($D76,'Apr 16'!$F:$F,1,0)),"No","Yes")</f>
      </c>
      <c r="AH76" s="12637">
        <f>IF(ISNA(VLOOKUP($D76,'Apr 9'!$F:$F,1,0)),"No","Yes")</f>
      </c>
      <c r="AI76" s="12636">
        <f>IF(ISNA(VLOOKUP($D76,'Apr 2'!$F:$F,1,0)),"No","Yes")</f>
      </c>
      <c r="AJ76" s="12635">
        <f>IF(ISNA(VLOOKUP($D76,'Mar 26'!$F:$F,1,0)),"No","Yes")</f>
      </c>
      <c r="AK76" s="12634">
        <f>IF(ISNA(VLOOKUP($D76,'Mar 19'!$F:$F,1,0)),"No","Yes")</f>
      </c>
      <c r="AL76" s="12633">
        <f>IF(ISNA(VLOOKUP($D76,'Mar 12'!$F:$F,1,0)),"No","Yes")</f>
      </c>
      <c r="AM76" s="12632">
        <f>IF(ISNA(VLOOKUP($D76,'Mar 5'!$F:$F,1,0)),"No","Yes")</f>
      </c>
      <c r="AN76" s="12631">
        <f>IF(ISNA(VLOOKUP($D76,'Feb 26'!$F:$F,1,0)),"No","Yes")</f>
      </c>
      <c r="AO76" s="12630">
        <f>IF(ISNA(VLOOKUP($D76,'Feb 26'!$F:$F,1,0)),"No","Yes")</f>
      </c>
      <c r="AP76" s="12629">
        <f>IF(ISNA(VLOOKUP($D76,'Feb 12'!$F:$F,1,0)),"No","Yes")</f>
      </c>
      <c r="AQ76" s="12628">
        <f>IF(ISNA(VLOOKUP($D76,'Feb 5'!$F:$F,1,0)),"No","Yes")</f>
      </c>
      <c r="AR76" s="12627">
        <f>IF(ISNA(VLOOKUP($D76,'Jan 29'!$F:$F,1,0)),"No","Yes")</f>
      </c>
      <c r="AS76" s="12626">
        <f>IF(ISNA(VLOOKUP(D76,'Jan 22'!F:F,1,0)),"No","Yes")</f>
      </c>
      <c r="AT76" s="12625"/>
      <c r="AU76" s="12624"/>
      <c r="AV76" s="12623"/>
      <c r="AW76" s="12622"/>
      <c r="AX76" s="12621"/>
      <c r="AY76" s="12620"/>
      <c r="AZ76" s="12619"/>
      <c r="BA76" s="12618"/>
      <c r="BB76" s="12617"/>
      <c r="BC76" s="12616"/>
      <c r="BD76" s="12615"/>
      <c r="BE76" s="12614"/>
      <c r="BF76" s="12613"/>
      <c r="BG76" s="12612"/>
      <c r="BH76" s="12611"/>
      <c r="BI76" s="12610"/>
      <c r="BJ76" s="12609"/>
      <c r="BK76" s="12608"/>
      <c r="BL76" s="12607"/>
      <c r="BM76" s="12606"/>
    </row>
    <row r="77" spans="1:64" x14ac:dyDescent="0.25">
      <c r="A77" s="9345"/>
      <c r="B77" s="101" t="s">
        <v>1318</v>
      </c>
      <c r="C77" s="107" t="s">
        <v>294</v>
      </c>
      <c r="D77" s="107" t="s">
        <v>314</v>
      </c>
      <c r="E77" s="213" t="s">
        <v>315</v>
      </c>
      <c r="F77" s="213" t="s">
        <v>289</v>
      </c>
      <c r="G77" s="235" t="s">
        <v>1019</v>
      </c>
      <c r="H77" s="115" t="str">
        <f>IF(ISNA(VLOOKUP($D77,'Oct 08'!$F:$F,1,0)),"No","Yes")</f>
      </c>
      <c r="I77" s="12719">
        <f>IF(ISNA(VLOOKUP($D77,'Oct 03'!$F:$F,1,0)),"No","Yes")</f>
      </c>
      <c r="J77" s="12718">
        <f>IF(ISNA(VLOOKUP($D77,'Sep 24'!$F:$F,1,0)),"No","Yes")</f>
      </c>
      <c r="K77" s="12717">
        <f>IF(ISNA(VLOOKUP($D77,'Sep 17'!$F:$F,1,0)),"No","Yes")</f>
      </c>
      <c r="L77" s="12716">
        <f>IF(ISNA(VLOOKUP($D77,'Sep 10'!$F:$F,1,0)),"No","Yes")</f>
      </c>
      <c r="M77" s="12715">
        <f>IF(ISNA(VLOOKUP($D77,'Sep 05'!$F:$F,1,0)),"No","Yes")</f>
      </c>
      <c r="N77" s="12714">
        <f>IF(ISNA(VLOOKUP($D77,'Aug 27'!$F:$F,1,0)),"No","Yes")</f>
      </c>
      <c r="O77" s="12713">
        <f>IF(ISNA(VLOOKUP($D77,'Aug 20'!$F:$F,1,0)),"No","Yes")</f>
      </c>
      <c r="P77" s="12712">
        <f>IF(ISNA(VLOOKUP($D77,'Aug 13'!$F:$F,1,0)),"No","Yes")</f>
      </c>
      <c r="Q77" s="12711">
        <f>IF(ISNA(VLOOKUP($D77,'Aug 07'!$F:$F,1,0)),"No","Yes")</f>
      </c>
      <c r="R77" s="12710">
        <f>IF(ISNA(VLOOKUP($D77,'Jul 30'!$F:$F,1,0)),"No","Yes")</f>
      </c>
      <c r="S77" s="12709">
        <f>IF(ISNA(VLOOKUP($D77,'Jul 23'!$F:$F,1,0)),"No","Yes")</f>
      </c>
      <c r="T77" s="12708">
        <f>IF(ISNA(VLOOKUP($D77,'Jul 16'!$F:$F,1,0)),"No","Yes")</f>
      </c>
      <c r="U77" s="12707">
        <f>IF(ISNA(VLOOKUP($D77,'Jul 9'!$F:$F,1,0)),"No","Yes")</f>
      </c>
      <c r="V77" s="12706">
        <f>IF(ISNA(VLOOKUP($D77,'Jul 2'!$F:$F,1,0)),"No","Yes")</f>
      </c>
      <c r="W77" s="12705">
        <f>IF(ISNA(VLOOKUP($D77,'Jun 25'!$F:$F,1,0)),"No","Yes")</f>
      </c>
      <c r="X77" s="12704">
        <f>IF(ISNA(VLOOKUP($D77,'Jun 18'!$F:$F,1,0)),"No","Yes")</f>
      </c>
      <c r="Y77" s="12703">
        <f>IF(ISNA(VLOOKUP($D77,'Jun 11'!$F:$F,1,0)),"No","Yes")</f>
      </c>
      <c r="Z77" s="12702">
        <f>IF(ISNA(VLOOKUP($D77,'Jun 4'!$F:$F,1,0)),"No","Yes")</f>
      </c>
      <c r="AA77" s="12701">
        <f>IF(ISNA(VLOOKUP($D77,'May 28'!$F:$F,1,0)),"No","Yes")</f>
      </c>
      <c r="AB77" s="12700">
        <f>IF(ISNA(VLOOKUP($D77,'May 21'!$F:$F,1,0)),"No","Yes")</f>
      </c>
      <c r="AC77" s="12699">
        <f>IF(ISNA(VLOOKUP($D77,'May 14'!$F:$F,1,0)),"No","Yes")</f>
      </c>
      <c r="AD77" s="12698">
        <f>IF(ISNA(VLOOKUP($D77,'May 9'!$F:$F,1,0)),"No","Yes")</f>
      </c>
      <c r="AE77" s="12697">
        <f>IF(ISNA(VLOOKUP($D77,'May 2'!$F:$F,1,0)),"No","Yes")</f>
      </c>
      <c r="AF77" s="12696">
        <f>IF(ISNA(VLOOKUP($D77,'Apr 23'!$F:$F,1,0)),"No","Yes")</f>
      </c>
      <c r="AG77" s="12695">
        <f>IF(ISNA(VLOOKUP($D77,'Apr 16'!$F:$F,1,0)),"No","Yes")</f>
      </c>
      <c r="AH77" s="12694">
        <f>IF(ISNA(VLOOKUP($D77,'Apr 9'!$F:$F,1,0)),"No","Yes")</f>
      </c>
      <c r="AI77" s="12693">
        <f>IF(ISNA(VLOOKUP($D77,'Apr 2'!$F:$F,1,0)),"No","Yes")</f>
      </c>
      <c r="AJ77" s="12692">
        <f>IF(ISNA(VLOOKUP($D77,'Mar 26'!$F:$F,1,0)),"No","Yes")</f>
      </c>
      <c r="AK77" s="12691">
        <f>IF(ISNA(VLOOKUP($D77,'Mar 19'!$F:$F,1,0)),"No","Yes")</f>
      </c>
      <c r="AL77" s="12690">
        <f>IF(ISNA(VLOOKUP($D77,'Mar 12'!$F:$F,1,0)),"No","Yes")</f>
      </c>
      <c r="AM77" s="12689">
        <f>IF(ISNA(VLOOKUP($D77,'Mar 5'!$F:$F,1,0)),"No","Yes")</f>
      </c>
      <c r="AN77" s="12688">
        <f>IF(ISNA(VLOOKUP($D77,'Feb 26'!$F:$F,1,0)),"No","Yes")</f>
      </c>
      <c r="AO77" s="12687">
        <f>IF(ISNA(VLOOKUP($D77,'Feb 26'!$F:$F,1,0)),"No","Yes")</f>
      </c>
      <c r="AP77" s="12686">
        <f>IF(ISNA(VLOOKUP($D77,'Feb 12'!$F:$F,1,0)),"No","Yes")</f>
      </c>
      <c r="AQ77" s="12685">
        <f>IF(ISNA(VLOOKUP($D77,'Feb 5'!$F:$F,1,0)),"No","Yes")</f>
      </c>
      <c r="AR77" s="12684">
        <f>IF(ISNA(VLOOKUP($D77,'Jan 29'!$F:$F,1,0)),"No","Yes")</f>
      </c>
      <c r="AS77" s="12683">
        <f>IF(ISNA(VLOOKUP(D77,'Jan 22'!F:F,1,0)),"No","Yes")</f>
      </c>
      <c r="AT77" s="12682"/>
      <c r="AU77" s="12681"/>
      <c r="AV77" s="12680"/>
      <c r="AW77" s="12679"/>
      <c r="AX77" s="12678"/>
      <c r="AY77" s="12677"/>
      <c r="AZ77" s="12676"/>
      <c r="BA77" s="12675"/>
      <c r="BB77" s="12674"/>
      <c r="BC77" s="12673"/>
      <c r="BD77" s="12672"/>
      <c r="BE77" s="12671"/>
      <c r="BF77" s="12670"/>
      <c r="BG77" s="12669"/>
      <c r="BH77" s="12668"/>
      <c r="BI77" s="12667"/>
      <c r="BJ77" s="12666"/>
      <c r="BK77" s="12665"/>
      <c r="BL77" s="12664"/>
      <c r="BM77" s="12663"/>
    </row>
    <row r="78" spans="1:64" x14ac:dyDescent="0.25">
      <c r="A78" s="9345"/>
      <c r="B78" s="101" t="s">
        <v>1319</v>
      </c>
      <c r="C78" s="107" t="s">
        <v>294</v>
      </c>
      <c r="D78" s="107" t="s">
        <v>293</v>
      </c>
      <c r="E78" s="213" t="s">
        <v>295</v>
      </c>
      <c r="F78" s="213" t="s">
        <v>289</v>
      </c>
      <c r="G78" s="235" t="s">
        <v>1019</v>
      </c>
      <c r="H78" s="115" t="str">
        <f>IF(ISNA(VLOOKUP($D78,'Oct 08'!$F:$F,1,0)),"No","Yes")</f>
      </c>
      <c r="I78" s="12776">
        <f>IF(ISNA(VLOOKUP($D78,'Oct 03'!$F:$F,1,0)),"No","Yes")</f>
      </c>
      <c r="J78" s="12775">
        <f>IF(ISNA(VLOOKUP($D78,'Sep 24'!$F:$F,1,0)),"No","Yes")</f>
      </c>
      <c r="K78" s="12774">
        <f>IF(ISNA(VLOOKUP($D78,'Sep 17'!$F:$F,1,0)),"No","Yes")</f>
      </c>
      <c r="L78" s="12773">
        <f>IF(ISNA(VLOOKUP($D78,'Sep 10'!$F:$F,1,0)),"No","Yes")</f>
      </c>
      <c r="M78" s="12772">
        <f>IF(ISNA(VLOOKUP($D78,'Sep 05'!$F:$F,1,0)),"No","Yes")</f>
      </c>
      <c r="N78" s="12771">
        <f>IF(ISNA(VLOOKUP($D78,'Aug 27'!$F:$F,1,0)),"No","Yes")</f>
      </c>
      <c r="O78" s="12770">
        <f>IF(ISNA(VLOOKUP($D78,'Aug 20'!$F:$F,1,0)),"No","Yes")</f>
      </c>
      <c r="P78" s="12769">
        <f>IF(ISNA(VLOOKUP($D78,'Aug 13'!$F:$F,1,0)),"No","Yes")</f>
      </c>
      <c r="Q78" s="12768">
        <f>IF(ISNA(VLOOKUP($D78,'Aug 07'!$F:$F,1,0)),"No","Yes")</f>
      </c>
      <c r="R78" s="12767">
        <f>IF(ISNA(VLOOKUP($D78,'Jul 30'!$F:$F,1,0)),"No","Yes")</f>
      </c>
      <c r="S78" s="12766">
        <f>IF(ISNA(VLOOKUP($D78,'Jul 23'!$F:$F,1,0)),"No","Yes")</f>
      </c>
      <c r="T78" s="12765">
        <f>IF(ISNA(VLOOKUP($D78,'Jul 16'!$F:$F,1,0)),"No","Yes")</f>
      </c>
      <c r="U78" s="12764">
        <f>IF(ISNA(VLOOKUP($D78,'Jul 9'!$F:$F,1,0)),"No","Yes")</f>
      </c>
      <c r="V78" s="12763">
        <f>IF(ISNA(VLOOKUP($D78,'Jul 2'!$F:$F,1,0)),"No","Yes")</f>
      </c>
      <c r="W78" s="12762">
        <f>IF(ISNA(VLOOKUP($D78,'Jun 25'!$F:$F,1,0)),"No","Yes")</f>
      </c>
      <c r="X78" s="12761">
        <f>IF(ISNA(VLOOKUP($D78,'Jun 18'!$F:$F,1,0)),"No","Yes")</f>
      </c>
      <c r="Y78" s="12760">
        <f>IF(ISNA(VLOOKUP($D78,'Jun 11'!$F:$F,1,0)),"No","Yes")</f>
      </c>
      <c r="Z78" s="12759">
        <f>IF(ISNA(VLOOKUP($D78,'Jun 4'!$F:$F,1,0)),"No","Yes")</f>
      </c>
      <c r="AA78" s="12758">
        <f>IF(ISNA(VLOOKUP($D78,'May 28'!$F:$F,1,0)),"No","Yes")</f>
      </c>
      <c r="AB78" s="12757">
        <f>IF(ISNA(VLOOKUP($D78,'May 21'!$F:$F,1,0)),"No","Yes")</f>
      </c>
      <c r="AC78" s="12756">
        <f>IF(ISNA(VLOOKUP($D78,'May 14'!$F:$F,1,0)),"No","Yes")</f>
      </c>
      <c r="AD78" s="12755">
        <f>IF(ISNA(VLOOKUP($D78,'May 9'!$F:$F,1,0)),"No","Yes")</f>
      </c>
      <c r="AE78" s="12754">
        <f>IF(ISNA(VLOOKUP($D78,'May 2'!$F:$F,1,0)),"No","Yes")</f>
      </c>
      <c r="AF78" s="12753">
        <f>IF(ISNA(VLOOKUP($D78,'Apr 23'!$F:$F,1,0)),"No","Yes")</f>
      </c>
      <c r="AG78" s="12752">
        <f>IF(ISNA(VLOOKUP($D78,'Apr 16'!$F:$F,1,0)),"No","Yes")</f>
      </c>
      <c r="AH78" s="12751">
        <f>IF(ISNA(VLOOKUP($D78,'Apr 9'!$F:$F,1,0)),"No","Yes")</f>
      </c>
      <c r="AI78" s="12750">
        <f>IF(ISNA(VLOOKUP($D78,'Apr 2'!$F:$F,1,0)),"No","Yes")</f>
      </c>
      <c r="AJ78" s="12749">
        <f>IF(ISNA(VLOOKUP($D78,'Mar 26'!$F:$F,1,0)),"No","Yes")</f>
      </c>
      <c r="AK78" s="12748">
        <f>IF(ISNA(VLOOKUP($D78,'Mar 19'!$F:$F,1,0)),"No","Yes")</f>
      </c>
      <c r="AL78" s="12747">
        <f>IF(ISNA(VLOOKUP($D78,'Mar 12'!$F:$F,1,0)),"No","Yes")</f>
      </c>
      <c r="AM78" s="12746">
        <f>IF(ISNA(VLOOKUP($D78,'Mar 5'!$F:$F,1,0)),"No","Yes")</f>
      </c>
      <c r="AN78" s="12745">
        <f>IF(ISNA(VLOOKUP($D78,'Feb 26'!$F:$F,1,0)),"No","Yes")</f>
      </c>
      <c r="AO78" s="12744">
        <f>IF(ISNA(VLOOKUP($D78,'Feb 26'!$F:$F,1,0)),"No","Yes")</f>
      </c>
      <c r="AP78" s="12743">
        <f>IF(ISNA(VLOOKUP($D78,'Feb 12'!$F:$F,1,0)),"No","Yes")</f>
      </c>
      <c r="AQ78" s="12742">
        <f>IF(ISNA(VLOOKUP($D78,'Feb 5'!$F:$F,1,0)),"No","Yes")</f>
      </c>
      <c r="AR78" s="12741">
        <f>IF(ISNA(VLOOKUP($D78,'Jan 29'!$F:$F,1,0)),"No","Yes")</f>
      </c>
      <c r="AS78" s="12740">
        <f>IF(ISNA(VLOOKUP(D78,'Jan 22'!F:F,1,0)),"No","Yes")</f>
      </c>
      <c r="AT78" s="12739"/>
      <c r="AU78" s="12738"/>
      <c r="AV78" s="12737"/>
      <c r="AW78" s="12736"/>
      <c r="AX78" s="12735"/>
      <c r="AY78" s="12734"/>
      <c r="AZ78" s="12733"/>
      <c r="BA78" s="12732"/>
      <c r="BB78" s="12731"/>
      <c r="BC78" s="12730"/>
      <c r="BD78" s="12729"/>
      <c r="BE78" s="12728"/>
      <c r="BF78" s="12727"/>
      <c r="BG78" s="12726"/>
      <c r="BH78" s="12725"/>
      <c r="BI78" s="12724"/>
      <c r="BJ78" s="12723"/>
      <c r="BK78" s="12722"/>
      <c r="BL78" s="12721"/>
      <c r="BM78" s="12720"/>
    </row>
    <row r="79" spans="1:64" x14ac:dyDescent="0.25">
      <c r="A79" s="9345"/>
      <c r="B79" s="196" t="s">
        <v>1320</v>
      </c>
      <c r="C79" s="107" t="s">
        <v>294</v>
      </c>
      <c r="D79" s="210" t="s">
        <v>357</v>
      </c>
      <c r="E79" s="213" t="s">
        <v>358</v>
      </c>
      <c r="F79" s="213" t="s">
        <v>1019</v>
      </c>
      <c r="G79" s="235" t="s">
        <v>1019</v>
      </c>
      <c r="H79" s="115" t="str">
        <f>IF(ISNA(VLOOKUP($D79,'Oct 08'!$F:$F,1,0)),"No","Yes")</f>
      </c>
      <c r="I79" s="12833">
        <f>IF(ISNA(VLOOKUP($D79,'Oct 03'!$F:$F,1,0)),"No","Yes")</f>
      </c>
      <c r="J79" s="12832">
        <f>IF(ISNA(VLOOKUP($D79,'Sep 24'!$F:$F,1,0)),"No","Yes")</f>
      </c>
      <c r="K79" s="12831">
        <f>IF(ISNA(VLOOKUP($D79,'Sep 17'!$F:$F,1,0)),"No","Yes")</f>
      </c>
      <c r="L79" s="12830">
        <f>IF(ISNA(VLOOKUP($D79,'Sep 10'!$F:$F,1,0)),"No","Yes")</f>
      </c>
      <c r="M79" s="12829">
        <f>IF(ISNA(VLOOKUP($D79,'Sep 05'!$F:$F,1,0)),"No","Yes")</f>
      </c>
      <c r="N79" s="12828">
        <f>IF(ISNA(VLOOKUP($D79,'Aug 27'!$F:$F,1,0)),"No","Yes")</f>
      </c>
      <c r="O79" s="12827">
        <f>IF(ISNA(VLOOKUP($D79,'Aug 20'!$F:$F,1,0)),"No","Yes")</f>
      </c>
      <c r="P79" s="12826">
        <f>IF(ISNA(VLOOKUP($D79,'Aug 13'!$F:$F,1,0)),"No","Yes")</f>
      </c>
      <c r="Q79" s="12825">
        <f>IF(ISNA(VLOOKUP($D79,'Aug 07'!$F:$F,1,0)),"No","Yes")</f>
      </c>
      <c r="R79" s="12824">
        <f>IF(ISNA(VLOOKUP($D79,'Jul 30'!$F:$F,1,0)),"No","Yes")</f>
      </c>
      <c r="S79" s="12823">
        <f>IF(ISNA(VLOOKUP($D79,'Jul 23'!$F:$F,1,0)),"No","Yes")</f>
      </c>
      <c r="T79" s="12822">
        <f>IF(ISNA(VLOOKUP($D79,'Jul 16'!$F:$F,1,0)),"No","Yes")</f>
      </c>
      <c r="U79" s="12821">
        <f>IF(ISNA(VLOOKUP($D79,'Jul 9'!$F:$F,1,0)),"No","Yes")</f>
      </c>
      <c r="V79" s="12820">
        <f>IF(ISNA(VLOOKUP($D79,'Jul 2'!$F:$F,1,0)),"No","Yes")</f>
      </c>
      <c r="W79" s="12819">
        <f>IF(ISNA(VLOOKUP($D79,'Jun 25'!$F:$F,1,0)),"No","Yes")</f>
      </c>
      <c r="X79" s="12818">
        <f>IF(ISNA(VLOOKUP($D79,'Jun 18'!$F:$F,1,0)),"No","Yes")</f>
      </c>
      <c r="Y79" s="12817">
        <f>IF(ISNA(VLOOKUP($D79,'Jun 11'!$F:$F,1,0)),"No","Yes")</f>
      </c>
      <c r="Z79" s="12816">
        <f>IF(ISNA(VLOOKUP($D79,'Jun 4'!$F:$F,1,0)),"No","Yes")</f>
      </c>
      <c r="AA79" s="12815">
        <f>IF(ISNA(VLOOKUP($D79,'May 28'!$F:$F,1,0)),"No","Yes")</f>
      </c>
      <c r="AB79" s="12814">
        <f>IF(ISNA(VLOOKUP($D79,'May 21'!$F:$F,1,0)),"No","Yes")</f>
      </c>
      <c r="AC79" s="12813">
        <f>IF(ISNA(VLOOKUP($D79,'May 14'!$F:$F,1,0)),"No","Yes")</f>
      </c>
      <c r="AD79" s="12812">
        <f>IF(ISNA(VLOOKUP($D79,'May 9'!$F:$F,1,0)),"No","Yes")</f>
      </c>
      <c r="AE79" s="12811">
        <f>IF(ISNA(VLOOKUP($D79,'May 2'!$F:$F,1,0)),"No","Yes")</f>
      </c>
      <c r="AF79" s="12810">
        <f>IF(ISNA(VLOOKUP($D79,'Apr 23'!$F:$F,1,0)),"No","Yes")</f>
      </c>
      <c r="AG79" s="12809">
        <f>IF(ISNA(VLOOKUP($D79,'Apr 16'!$F:$F,1,0)),"No","Yes")</f>
      </c>
      <c r="AH79" s="12808">
        <f>IF(ISNA(VLOOKUP($D79,'Apr 9'!$F:$F,1,0)),"No","Yes")</f>
      </c>
      <c r="AI79" s="12807">
        <f>IF(ISNA(VLOOKUP($D79,'Apr 2'!$F:$F,1,0)),"No","Yes")</f>
      </c>
      <c r="AJ79" s="12806">
        <f>IF(ISNA(VLOOKUP($D79,'Mar 26'!$F:$F,1,0)),"No","Yes")</f>
      </c>
      <c r="AK79" s="12805">
        <f>IF(ISNA(VLOOKUP($D79,'Mar 19'!$F:$F,1,0)),"No","Yes")</f>
      </c>
      <c r="AL79" s="12804">
        <f>IF(ISNA(VLOOKUP($D79,'Mar 12'!$F:$F,1,0)),"No","Yes")</f>
      </c>
      <c r="AM79" s="12803">
        <f>IF(ISNA(VLOOKUP($D79,'Mar 5'!$F:$F,1,0)),"No","Yes")</f>
      </c>
      <c r="AN79" s="12802">
        <f>IF(ISNA(VLOOKUP($D79,'Feb 26'!$F:$F,1,0)),"No","Yes")</f>
      </c>
      <c r="AO79" s="12801">
        <f>IF(ISNA(VLOOKUP($D79,'Feb 26'!$F:$F,1,0)),"No","Yes")</f>
      </c>
      <c r="AP79" s="12800">
        <f>IF(ISNA(VLOOKUP($D79,'Feb 12'!$F:$F,1,0)),"No","Yes")</f>
      </c>
      <c r="AQ79" s="12799">
        <f>IF(ISNA(VLOOKUP($D79,'Feb 5'!$F:$F,1,0)),"No","Yes")</f>
      </c>
      <c r="AR79" s="12798">
        <f>IF(ISNA(VLOOKUP($D79,'Jan 29'!$F:$F,1,0)),"No","Yes")</f>
      </c>
      <c r="AS79" s="12797">
        <f>IF(ISNA(VLOOKUP(D79,'Jan 22'!F:F,1,0)),"No","Yes")</f>
      </c>
      <c r="AT79" s="12796"/>
      <c r="AU79" s="12795"/>
      <c r="AV79" s="12794"/>
      <c r="AW79" s="12793"/>
      <c r="AX79" s="12792"/>
      <c r="AY79" s="12791"/>
      <c r="AZ79" s="12790"/>
      <c r="BA79" s="12789"/>
      <c r="BB79" s="12788"/>
      <c r="BC79" s="12787"/>
      <c r="BD79" s="12786"/>
      <c r="BE79" s="12785"/>
      <c r="BF79" s="12784"/>
      <c r="BG79" s="12783"/>
      <c r="BH79" s="12782"/>
      <c r="BI79" s="12781"/>
      <c r="BJ79" s="12780"/>
      <c r="BK79" s="12779"/>
      <c r="BL79" s="12778"/>
      <c r="BM79" s="12777"/>
    </row>
    <row r="80" spans="1:64" x14ac:dyDescent="0.25">
      <c r="A80" s="9345"/>
      <c r="B80" s="112" t="s">
        <v>1321</v>
      </c>
      <c r="C80" s="107" t="s">
        <v>294</v>
      </c>
      <c r="D80" s="107" t="s">
        <v>412</v>
      </c>
      <c r="E80" s="213"/>
      <c r="F80" s="110"/>
      <c r="G80" s="110"/>
      <c r="H80" s="115" t="str">
        <f>IF(ISNA(VLOOKUP($D80,'Oct 08'!$F:$F,1,0)),"No","Yes")</f>
      </c>
      <c r="I80" s="12890">
        <f>IF(ISNA(VLOOKUP($D80,'Oct 03'!$F:$F,1,0)),"No","Yes")</f>
      </c>
      <c r="J80" s="12889">
        <f>IF(ISNA(VLOOKUP($D80,'Sep 24'!$F:$F,1,0)),"No","Yes")</f>
      </c>
      <c r="K80" s="12888">
        <f>IF(ISNA(VLOOKUP($D80,'Sep 17'!$F:$F,1,0)),"No","Yes")</f>
      </c>
      <c r="L80" s="12887">
        <f>IF(ISNA(VLOOKUP($D80,'Sep 10'!$F:$F,1,0)),"No","Yes")</f>
      </c>
      <c r="M80" s="12886">
        <f>IF(ISNA(VLOOKUP($D80,'Sep 05'!$F:$F,1,0)),"No","Yes")</f>
      </c>
      <c r="N80" s="12885">
        <f>IF(ISNA(VLOOKUP($D80,'Aug 27'!$F:$F,1,0)),"No","Yes")</f>
      </c>
      <c r="O80" s="12884">
        <f>IF(ISNA(VLOOKUP($D80,'Aug 20'!$F:$F,1,0)),"No","Yes")</f>
      </c>
      <c r="P80" s="12883">
        <f>IF(ISNA(VLOOKUP($D80,'Aug 13'!$F:$F,1,0)),"No","Yes")</f>
      </c>
      <c r="Q80" s="12882">
        <f>IF(ISNA(VLOOKUP($D80,'Aug 07'!$F:$F,1,0)),"No","Yes")</f>
      </c>
      <c r="R80" s="12881">
        <f>IF(ISNA(VLOOKUP($D80,'Jul 30'!$F:$F,1,0)),"No","Yes")</f>
      </c>
      <c r="S80" s="12880">
        <f>IF(ISNA(VLOOKUP($D80,'Jul 23'!$F:$F,1,0)),"No","Yes")</f>
      </c>
      <c r="T80" s="12879">
        <f>IF(ISNA(VLOOKUP($D80,'Jul 16'!$F:$F,1,0)),"No","Yes")</f>
      </c>
      <c r="U80" s="12878">
        <f>IF(ISNA(VLOOKUP($D80,'Jul 9'!$F:$F,1,0)),"No","Yes")</f>
      </c>
      <c r="V80" s="12877">
        <f>IF(ISNA(VLOOKUP($D80,'Jul 2'!$F:$F,1,0)),"No","Yes")</f>
      </c>
      <c r="W80" s="12876">
        <f>IF(ISNA(VLOOKUP($D80,'Jun 25'!$F:$F,1,0)),"No","Yes")</f>
      </c>
      <c r="X80" s="12875">
        <f>IF(ISNA(VLOOKUP($D80,'Jun 18'!$F:$F,1,0)),"No","Yes")</f>
      </c>
      <c r="Y80" s="12874">
        <f>IF(ISNA(VLOOKUP($D80,'Jun 11'!$F:$F,1,0)),"No","Yes")</f>
      </c>
      <c r="Z80" s="12873">
        <f>IF(ISNA(VLOOKUP($D80,'Jun 4'!$F:$F,1,0)),"No","Yes")</f>
      </c>
      <c r="AA80" s="12872">
        <f>IF(ISNA(VLOOKUP($D80,'May 28'!$F:$F,1,0)),"No","Yes")</f>
      </c>
      <c r="AB80" s="12871">
        <f>IF(ISNA(VLOOKUP($D80,'May 21'!$F:$F,1,0)),"No","Yes")</f>
      </c>
      <c r="AC80" s="12870">
        <f>IF(ISNA(VLOOKUP($D80,'May 14'!$F:$F,1,0)),"No","Yes")</f>
      </c>
      <c r="AD80" s="12869">
        <f>IF(ISNA(VLOOKUP($D80,'May 9'!$F:$F,1,0)),"No","Yes")</f>
      </c>
      <c r="AE80" s="12868">
        <f>IF(ISNA(VLOOKUP($D80,'May 2'!$F:$F,1,0)),"No","Yes")</f>
      </c>
      <c r="AF80" s="12867">
        <f>IF(ISNA(VLOOKUP($D80,'Apr 23'!$F:$F,1,0)),"No","Yes")</f>
      </c>
      <c r="AG80" s="12866">
        <f>IF(ISNA(VLOOKUP($D80,'Apr 16'!$F:$F,1,0)),"No","Yes")</f>
      </c>
      <c r="AH80" s="12865">
        <f>IF(ISNA(VLOOKUP($D80,'Apr 9'!$F:$F,1,0)),"No","Yes")</f>
      </c>
      <c r="AI80" s="12864">
        <f>IF(ISNA(VLOOKUP($D80,'Apr 2'!$F:$F,1,0)),"No","Yes")</f>
      </c>
      <c r="AJ80" s="12863">
        <f>IF(ISNA(VLOOKUP($D80,'Mar 26'!$F:$F,1,0)),"No","Yes")</f>
      </c>
      <c r="AK80" s="12862">
        <f>IF(ISNA(VLOOKUP($D80,'Mar 19'!$F:$F,1,0)),"No","Yes")</f>
      </c>
      <c r="AL80" s="12861">
        <f>IF(ISNA(VLOOKUP($D80,'Mar 12'!$F:$F,1,0)),"No","Yes")</f>
      </c>
      <c r="AM80" s="12860">
        <f>IF(ISNA(VLOOKUP($D80,'Mar 5'!$F:$F,1,0)),"No","Yes")</f>
      </c>
      <c r="AN80" s="12859">
        <f>IF(ISNA(VLOOKUP($D80,'Feb 26'!$F:$F,1,0)),"No","Yes")</f>
      </c>
      <c r="AO80" s="12858">
        <f>IF(ISNA(VLOOKUP($D80,'Feb 26'!$F:$F,1,0)),"No","Yes")</f>
      </c>
      <c r="AP80" s="12857">
        <f>IF(ISNA(VLOOKUP($D80,'Feb 12'!$F:$F,1,0)),"No","Yes")</f>
      </c>
      <c r="AQ80" s="12856">
        <f>IF(ISNA(VLOOKUP($D80,'Feb 5'!$F:$F,1,0)),"No","Yes")</f>
      </c>
      <c r="AR80" s="12855">
        <f>IF(ISNA(VLOOKUP($D80,'Jan 29'!$F:$F,1,0)),"No","Yes")</f>
      </c>
      <c r="AS80" s="12854">
        <f>IF(ISNA(VLOOKUP(D80,'Jan 22'!F:F,1,0)),"No","Yes")</f>
      </c>
      <c r="AT80" s="12853"/>
      <c r="AU80" s="12852"/>
      <c r="AV80" s="12851"/>
      <c r="AW80" s="12850"/>
      <c r="AX80" s="12849"/>
      <c r="AY80" s="12848"/>
      <c r="AZ80" s="12847"/>
      <c r="BA80" s="12846"/>
      <c r="BB80" s="12845"/>
      <c r="BC80" s="12844"/>
      <c r="BD80" s="12843"/>
      <c r="BE80" s="12842"/>
      <c r="BF80" s="12841"/>
      <c r="BG80" s="12840"/>
      <c r="BH80" s="12839"/>
      <c r="BI80" s="12838"/>
      <c r="BJ80" s="12837"/>
      <c r="BK80" s="12836"/>
      <c r="BL80" s="12835"/>
      <c r="BM80" s="12834"/>
    </row>
    <row r="81" spans="1:64" x14ac:dyDescent="0.25">
      <c r="A81" s="9345"/>
      <c r="B81" s="3085" t="s">
        <v>1322</v>
      </c>
      <c r="C81" s="105" t="s">
        <v>294</v>
      </c>
      <c r="D81" s="108" t="s">
        <v>609</v>
      </c>
      <c r="E81" s="213" t="s">
        <v>610</v>
      </c>
      <c r="F81" s="213" t="s">
        <v>289</v>
      </c>
      <c r="G81" s="235" t="s">
        <v>1019</v>
      </c>
      <c r="H81" s="115" t="str">
        <f>IF(ISNA(VLOOKUP($D81,'Oct 08'!$F:$F,1,0)),"No","Yes")</f>
      </c>
      <c r="I81" s="12947">
        <f>IF(ISNA(VLOOKUP($D81,'Oct 03'!$F:$F,1,0)),"No","Yes")</f>
      </c>
      <c r="J81" s="12946">
        <f>IF(ISNA(VLOOKUP($D81,'Sep 24'!$F:$F,1,0)),"No","Yes")</f>
      </c>
      <c r="K81" s="12945">
        <f>IF(ISNA(VLOOKUP($D81,'Sep 17'!$F:$F,1,0)),"No","Yes")</f>
      </c>
      <c r="L81" s="12944">
        <f>IF(ISNA(VLOOKUP($D81,'Sep 10'!$F:$F,1,0)),"No","Yes")</f>
      </c>
      <c r="M81" s="12943">
        <f>IF(ISNA(VLOOKUP($D81,'Sep 05'!$F:$F,1,0)),"No","Yes")</f>
      </c>
      <c r="N81" s="12942">
        <f>IF(ISNA(VLOOKUP($D81,'Aug 27'!$F:$F,1,0)),"No","Yes")</f>
      </c>
      <c r="O81" s="12941">
        <f>IF(ISNA(VLOOKUP($D81,'Aug 20'!$F:$F,1,0)),"No","Yes")</f>
      </c>
      <c r="P81" s="12940">
        <f>IF(ISNA(VLOOKUP($D81,'Aug 13'!$F:$F,1,0)),"No","Yes")</f>
      </c>
      <c r="Q81" s="12939">
        <f>IF(ISNA(VLOOKUP($D81,'Aug 07'!$F:$F,1,0)),"No","Yes")</f>
      </c>
      <c r="R81" s="12938">
        <f>IF(ISNA(VLOOKUP($D81,'Jul 30'!$F:$F,1,0)),"No","Yes")</f>
      </c>
      <c r="S81" s="12937">
        <f>IF(ISNA(VLOOKUP($D81,'Jul 23'!$F:$F,1,0)),"No","Yes")</f>
      </c>
      <c r="T81" s="12936">
        <f>IF(ISNA(VLOOKUP($D81,'Jul 16'!$F:$F,1,0)),"No","Yes")</f>
      </c>
      <c r="U81" s="12935">
        <f>IF(ISNA(VLOOKUP($D81,'Jul 9'!$F:$F,1,0)),"No","Yes")</f>
      </c>
      <c r="V81" s="12934">
        <f>IF(ISNA(VLOOKUP($D81,'Jul 2'!$F:$F,1,0)),"No","Yes")</f>
      </c>
      <c r="W81" s="12933">
        <f>IF(ISNA(VLOOKUP($D81,'Jun 25'!$F:$F,1,0)),"No","Yes")</f>
      </c>
      <c r="X81" s="12932">
        <f>IF(ISNA(VLOOKUP($D81,'Jun 18'!$F:$F,1,0)),"No","Yes")</f>
      </c>
      <c r="Y81" s="12931">
        <f>IF(ISNA(VLOOKUP($D81,'Jun 11'!$F:$F,1,0)),"No","Yes")</f>
      </c>
      <c r="Z81" s="12930">
        <f>IF(ISNA(VLOOKUP($D81,'Jun 4'!$F:$F,1,0)),"No","Yes")</f>
      </c>
      <c r="AA81" s="12929">
        <f>IF(ISNA(VLOOKUP($D81,'May 28'!$F:$F,1,0)),"No","Yes")</f>
      </c>
      <c r="AB81" s="12928">
        <f>IF(ISNA(VLOOKUP($D81,'May 21'!$F:$F,1,0)),"No","Yes")</f>
      </c>
      <c r="AC81" s="12927">
        <f>IF(ISNA(VLOOKUP($D81,'May 14'!$F:$F,1,0)),"No","Yes")</f>
      </c>
      <c r="AD81" s="12926">
        <f>IF(ISNA(VLOOKUP($D81,'May 9'!$F:$F,1,0)),"No","Yes")</f>
      </c>
      <c r="AE81" s="12925">
        <f>IF(ISNA(VLOOKUP($D81,'May 2'!$F:$F,1,0)),"No","Yes")</f>
      </c>
      <c r="AF81" s="12924">
        <f>IF(ISNA(VLOOKUP($D81,'Apr 23'!$F:$F,1,0)),"No","Yes")</f>
      </c>
      <c r="AG81" s="12923">
        <f>IF(ISNA(VLOOKUP($D81,'Apr 16'!$F:$F,1,0)),"No","Yes")</f>
      </c>
      <c r="AH81" s="12922">
        <f>IF(ISNA(VLOOKUP($D81,'Apr 9'!$F:$F,1,0)),"No","Yes")</f>
      </c>
      <c r="AI81" s="12921">
        <f>IF(ISNA(VLOOKUP($D81,'Apr 2'!$F:$F,1,0)),"No","Yes")</f>
      </c>
      <c r="AJ81" s="12920">
        <f>IF(ISNA(VLOOKUP($D81,'Mar 26'!$F:$F,1,0)),"No","Yes")</f>
      </c>
      <c r="AK81" s="12919">
        <f>IF(ISNA(VLOOKUP($D81,'Mar 19'!$F:$F,1,0)),"No","Yes")</f>
      </c>
      <c r="AL81" s="12918">
        <f>IF(ISNA(VLOOKUP($D81,'Mar 12'!$F:$F,1,0)),"No","Yes")</f>
      </c>
      <c r="AM81" s="12917">
        <f>IF(ISNA(VLOOKUP($D81,'Mar 5'!$F:$F,1,0)),"No","Yes")</f>
      </c>
      <c r="AN81" s="12916">
        <f>IF(ISNA(VLOOKUP($D81,'Feb 26'!$F:$F,1,0)),"No","Yes")</f>
      </c>
      <c r="AO81" s="12915">
        <f>IF(ISNA(VLOOKUP($D81,'Feb 26'!$F:$F,1,0)),"No","Yes")</f>
      </c>
      <c r="AP81" s="12914">
        <f>IF(ISNA(VLOOKUP($D81,'Feb 12'!$F:$F,1,0)),"No","Yes")</f>
      </c>
      <c r="AQ81" s="12913">
        <f>IF(ISNA(VLOOKUP($D81,'Feb 5'!$F:$F,1,0)),"No","Yes")</f>
      </c>
      <c r="AR81" s="12912">
        <f>IF(ISNA(VLOOKUP($D81,'Jan 29'!$F:$F,1,0)),"No","Yes")</f>
      </c>
      <c r="AS81" s="12911">
        <f>IF(ISNA(VLOOKUP(D81,'Jan 22'!F:F,1,0)),"No","Yes")</f>
      </c>
      <c r="AT81" s="12910"/>
      <c r="AU81" s="12909"/>
      <c r="AV81" s="12908"/>
      <c r="AW81" s="12907"/>
      <c r="AX81" s="12906"/>
      <c r="AY81" s="12905"/>
      <c r="AZ81" s="12904"/>
      <c r="BA81" s="12903"/>
      <c r="BB81" s="12902"/>
      <c r="BC81" s="12901"/>
      <c r="BD81" s="12900"/>
      <c r="BE81" s="12899"/>
      <c r="BF81" s="12898"/>
      <c r="BG81" s="12897"/>
      <c r="BH81" s="12896"/>
      <c r="BI81" s="12895"/>
      <c r="BJ81" s="12894"/>
      <c r="BK81" s="12893"/>
      <c r="BL81" s="12892"/>
      <c r="BM81" s="12891"/>
    </row>
    <row r="82" spans="1:64" x14ac:dyDescent="0.25">
      <c r="A82" s="9345"/>
      <c r="B82" s="112" t="s">
        <v>1323</v>
      </c>
      <c r="C82" s="105" t="s">
        <v>294</v>
      </c>
      <c r="D82" s="108" t="s">
        <v>834</v>
      </c>
      <c r="E82" s="213"/>
      <c r="F82" s="110"/>
      <c r="G82" s="110"/>
      <c r="H82" s="115" t="str">
        <f>IF(ISNA(VLOOKUP($D82,'Oct 08'!$F:$F,1,0)),"No","Yes")</f>
      </c>
      <c r="I82" s="13004">
        <f>IF(ISNA(VLOOKUP($D82,'Oct 03'!$F:$F,1,0)),"No","Yes")</f>
      </c>
      <c r="J82" s="13003">
        <f>IF(ISNA(VLOOKUP($D82,'Sep 24'!$F:$F,1,0)),"No","Yes")</f>
      </c>
      <c r="K82" s="13002">
        <f>IF(ISNA(VLOOKUP($D82,'Sep 17'!$F:$F,1,0)),"No","Yes")</f>
      </c>
      <c r="L82" s="13001">
        <f>IF(ISNA(VLOOKUP($D82,'Sep 10'!$F:$F,1,0)),"No","Yes")</f>
      </c>
      <c r="M82" s="13000">
        <f>IF(ISNA(VLOOKUP($D82,'Sep 05'!$F:$F,1,0)),"No","Yes")</f>
      </c>
      <c r="N82" s="12999">
        <f>IF(ISNA(VLOOKUP($D82,'Aug 27'!$F:$F,1,0)),"No","Yes")</f>
      </c>
      <c r="O82" s="12998">
        <f>IF(ISNA(VLOOKUP($D82,'Aug 20'!$F:$F,1,0)),"No","Yes")</f>
      </c>
      <c r="P82" s="12997">
        <f>IF(ISNA(VLOOKUP($D82,'Aug 13'!$F:$F,1,0)),"No","Yes")</f>
      </c>
      <c r="Q82" s="12996">
        <f>IF(ISNA(VLOOKUP($D82,'Aug 07'!$F:$F,1,0)),"No","Yes")</f>
      </c>
      <c r="R82" s="12995">
        <f>IF(ISNA(VLOOKUP($D82,'Jul 30'!$F:$F,1,0)),"No","Yes")</f>
      </c>
      <c r="S82" s="12994">
        <f>IF(ISNA(VLOOKUP($D82,'Jul 23'!$F:$F,1,0)),"No","Yes")</f>
      </c>
      <c r="T82" s="12993">
        <f>IF(ISNA(VLOOKUP($D82,'Jul 16'!$F:$F,1,0)),"No","Yes")</f>
      </c>
      <c r="U82" s="12992">
        <f>IF(ISNA(VLOOKUP($D82,'Jul 9'!$F:$F,1,0)),"No","Yes")</f>
      </c>
      <c r="V82" s="12991">
        <f>IF(ISNA(VLOOKUP($D82,'Jul 2'!$F:$F,1,0)),"No","Yes")</f>
      </c>
      <c r="W82" s="12990">
        <f>IF(ISNA(VLOOKUP($D82,'Jun 25'!$F:$F,1,0)),"No","Yes")</f>
      </c>
      <c r="X82" s="12989">
        <f>IF(ISNA(VLOOKUP($D82,'Jun 18'!$F:$F,1,0)),"No","Yes")</f>
      </c>
      <c r="Y82" s="12988">
        <f>IF(ISNA(VLOOKUP($D82,'Jun 11'!$F:$F,1,0)),"No","Yes")</f>
      </c>
      <c r="Z82" s="12987">
        <f>IF(ISNA(VLOOKUP($D82,'Jun 4'!$F:$F,1,0)),"No","Yes")</f>
      </c>
      <c r="AA82" s="12986">
        <f>IF(ISNA(VLOOKUP($D82,'May 28'!$F:$F,1,0)),"No","Yes")</f>
      </c>
      <c r="AB82" s="12985">
        <f>IF(ISNA(VLOOKUP($D82,'May 21'!$F:$F,1,0)),"No","Yes")</f>
      </c>
      <c r="AC82" s="12984">
        <f>IF(ISNA(VLOOKUP($D82,'May 14'!$F:$F,1,0)),"No","Yes")</f>
      </c>
      <c r="AD82" s="12983">
        <f>IF(ISNA(VLOOKUP($D82,'May 9'!$F:$F,1,0)),"No","Yes")</f>
      </c>
      <c r="AE82" s="12982">
        <f>IF(ISNA(VLOOKUP($D82,'May 2'!$F:$F,1,0)),"No","Yes")</f>
      </c>
      <c r="AF82" s="12981">
        <f>IF(ISNA(VLOOKUP($D82,'Apr 23'!$F:$F,1,0)),"No","Yes")</f>
      </c>
      <c r="AG82" s="12980">
        <f>IF(ISNA(VLOOKUP($D82,'Apr 16'!$F:$F,1,0)),"No","Yes")</f>
      </c>
      <c r="AH82" s="12979">
        <f>IF(ISNA(VLOOKUP($D82,'Apr 9'!$F:$F,1,0)),"No","Yes")</f>
      </c>
      <c r="AI82" s="12978">
        <f>IF(ISNA(VLOOKUP($D82,'Apr 2'!$F:$F,1,0)),"No","Yes")</f>
      </c>
      <c r="AJ82" s="12977">
        <f>IF(ISNA(VLOOKUP($D82,'Mar 26'!$F:$F,1,0)),"No","Yes")</f>
      </c>
      <c r="AK82" s="12976">
        <f>IF(ISNA(VLOOKUP($D82,'Mar 19'!$F:$F,1,0)),"No","Yes")</f>
      </c>
      <c r="AL82" s="12975">
        <f>IF(ISNA(VLOOKUP($D82,'Mar 12'!$F:$F,1,0)),"No","Yes")</f>
      </c>
      <c r="AM82" s="12974">
        <f>IF(ISNA(VLOOKUP($D82,'Mar 5'!$F:$F,1,0)),"No","Yes")</f>
      </c>
      <c r="AN82" s="12973">
        <f>IF(ISNA(VLOOKUP($D82,'Feb 26'!$F:$F,1,0)),"No","Yes")</f>
      </c>
      <c r="AO82" s="12972">
        <f>IF(ISNA(VLOOKUP($D82,'Feb 26'!$F:$F,1,0)),"No","Yes")</f>
      </c>
      <c r="AP82" s="12971">
        <f>IF(ISNA(VLOOKUP($D82,'Feb 12'!$F:$F,1,0)),"No","Yes")</f>
      </c>
      <c r="AQ82" s="12970">
        <f>IF(ISNA(VLOOKUP($D82,'Feb 5'!$F:$F,1,0)),"No","Yes")</f>
      </c>
      <c r="AR82" s="12969">
        <f>IF(ISNA(VLOOKUP($D82,'Jan 29'!$F:$F,1,0)),"No","Yes")</f>
      </c>
      <c r="AS82" s="12968">
        <f>IF(ISNA(VLOOKUP(D82,'Jan 22'!F:F,1,0)),"No","Yes")</f>
      </c>
      <c r="AT82" s="12967"/>
      <c r="AU82" s="12966"/>
      <c r="AV82" s="12965"/>
      <c r="AW82" s="12964"/>
      <c r="AX82" s="12963"/>
      <c r="AY82" s="12962"/>
      <c r="AZ82" s="12961"/>
      <c r="BA82" s="12960"/>
      <c r="BB82" s="12959"/>
      <c r="BC82" s="12958"/>
      <c r="BD82" s="12957"/>
      <c r="BE82" s="12956"/>
      <c r="BF82" s="12955"/>
      <c r="BG82" s="12954"/>
      <c r="BH82" s="12953"/>
      <c r="BI82" s="12952"/>
      <c r="BJ82" s="12951"/>
      <c r="BK82" s="12950"/>
      <c r="BL82" s="12949"/>
      <c r="BM82" s="12948"/>
    </row>
    <row r="83" spans="1:64" x14ac:dyDescent="0.25">
      <c r="A83" s="9345"/>
      <c r="B83" s="3253" t="s">
        <v>1324</v>
      </c>
      <c r="C83" s="107" t="s">
        <v>294</v>
      </c>
      <c r="D83" s="107" t="s">
        <v>369</v>
      </c>
      <c r="E83" s="213" t="s">
        <v>370</v>
      </c>
      <c r="F83" s="213" t="s">
        <v>289</v>
      </c>
      <c r="G83" s="235" t="s">
        <v>1019</v>
      </c>
      <c r="H83" s="115" t="str">
        <f>IF(ISNA(VLOOKUP($D83,'Oct 08'!$F:$F,1,0)),"No","Yes")</f>
      </c>
      <c r="I83" s="13061">
        <f>IF(ISNA(VLOOKUP($D83,'Oct 03'!$F:$F,1,0)),"No","Yes")</f>
      </c>
      <c r="J83" s="13060">
        <f>IF(ISNA(VLOOKUP($D83,'Sep 24'!$F:$F,1,0)),"No","Yes")</f>
      </c>
      <c r="K83" s="13059">
        <f>IF(ISNA(VLOOKUP($D83,'Sep 17'!$F:$F,1,0)),"No","Yes")</f>
      </c>
      <c r="L83" s="13058">
        <f>IF(ISNA(VLOOKUP($D83,'Sep 10'!$F:$F,1,0)),"No","Yes")</f>
      </c>
      <c r="M83" s="13057">
        <f>IF(ISNA(VLOOKUP($D83,'Sep 05'!$F:$F,1,0)),"No","Yes")</f>
      </c>
      <c r="N83" s="13056">
        <f>IF(ISNA(VLOOKUP($D83,'Aug 27'!$F:$F,1,0)),"No","Yes")</f>
      </c>
      <c r="O83" s="13055">
        <f>IF(ISNA(VLOOKUP($D83,'Aug 20'!$F:$F,1,0)),"No","Yes")</f>
      </c>
      <c r="P83" s="13054">
        <f>IF(ISNA(VLOOKUP($D83,'Aug 13'!$F:$F,1,0)),"No","Yes")</f>
      </c>
      <c r="Q83" s="13053">
        <f>IF(ISNA(VLOOKUP($D83,'Aug 07'!$F:$F,1,0)),"No","Yes")</f>
      </c>
      <c r="R83" s="13052">
        <f>IF(ISNA(VLOOKUP($D83,'Jul 30'!$F:$F,1,0)),"No","Yes")</f>
      </c>
      <c r="S83" s="13051">
        <f>IF(ISNA(VLOOKUP($D83,'Jul 23'!$F:$F,1,0)),"No","Yes")</f>
      </c>
      <c r="T83" s="13050">
        <f>IF(ISNA(VLOOKUP($D83,'Jul 16'!$F:$F,1,0)),"No","Yes")</f>
      </c>
      <c r="U83" s="13049">
        <f>IF(ISNA(VLOOKUP($D83,'Jul 9'!$F:$F,1,0)),"No","Yes")</f>
      </c>
      <c r="V83" s="13048">
        <f>IF(ISNA(VLOOKUP($D83,'Jul 2'!$F:$F,1,0)),"No","Yes")</f>
      </c>
      <c r="W83" s="13047">
        <f>IF(ISNA(VLOOKUP($D83,'Jun 25'!$F:$F,1,0)),"No","Yes")</f>
      </c>
      <c r="X83" s="13046">
        <f>IF(ISNA(VLOOKUP($D83,'Jun 18'!$F:$F,1,0)),"No","Yes")</f>
      </c>
      <c r="Y83" s="13045">
        <f>IF(ISNA(VLOOKUP($D83,'Jun 11'!$F:$F,1,0)),"No","Yes")</f>
      </c>
      <c r="Z83" s="13044">
        <f>IF(ISNA(VLOOKUP($D83,'Jun 4'!$F:$F,1,0)),"No","Yes")</f>
      </c>
      <c r="AA83" s="13043">
        <f>IF(ISNA(VLOOKUP($D83,'May 28'!$F:$F,1,0)),"No","Yes")</f>
      </c>
      <c r="AB83" s="13042">
        <f>IF(ISNA(VLOOKUP($D83,'May 21'!$F:$F,1,0)),"No","Yes")</f>
      </c>
      <c r="AC83" s="13041">
        <f>IF(ISNA(VLOOKUP($D83,'May 14'!$F:$F,1,0)),"No","Yes")</f>
      </c>
      <c r="AD83" s="13040">
        <f>IF(ISNA(VLOOKUP($D83,'May 9'!$F:$F,1,0)),"No","Yes")</f>
      </c>
      <c r="AE83" s="13039">
        <f>IF(ISNA(VLOOKUP($D83,'May 2'!$F:$F,1,0)),"No","Yes")</f>
      </c>
      <c r="AF83" s="13038">
        <f>IF(ISNA(VLOOKUP($D83,'Apr 23'!$F:$F,1,0)),"No","Yes")</f>
      </c>
      <c r="AG83" s="13037">
        <f>IF(ISNA(VLOOKUP($D83,'Apr 16'!$F:$F,1,0)),"No","Yes")</f>
      </c>
      <c r="AH83" s="13036">
        <f>IF(ISNA(VLOOKUP($D83,'Apr 9'!$F:$F,1,0)),"No","Yes")</f>
      </c>
      <c r="AI83" s="13035">
        <f>IF(ISNA(VLOOKUP($D83,'Apr 2'!$F:$F,1,0)),"No","Yes")</f>
      </c>
      <c r="AJ83" s="13034">
        <f>IF(ISNA(VLOOKUP($D83,'Mar 26'!$F:$F,1,0)),"No","Yes")</f>
      </c>
      <c r="AK83" s="13033">
        <f>IF(ISNA(VLOOKUP($D83,'Mar 19'!$F:$F,1,0)),"No","Yes")</f>
      </c>
      <c r="AL83" s="13032">
        <f>IF(ISNA(VLOOKUP($D83,'Mar 12'!$F:$F,1,0)),"No","Yes")</f>
      </c>
      <c r="AM83" s="13031">
        <f>IF(ISNA(VLOOKUP($D83,'Mar 5'!$F:$F,1,0)),"No","Yes")</f>
      </c>
      <c r="AN83" s="13030">
        <f>IF(ISNA(VLOOKUP($D83,'Feb 26'!$F:$F,1,0)),"No","Yes")</f>
      </c>
      <c r="AO83" s="13029">
        <f>IF(ISNA(VLOOKUP($D83,'Feb 26'!$F:$F,1,0)),"No","Yes")</f>
      </c>
      <c r="AP83" s="13028">
        <f>IF(ISNA(VLOOKUP($D83,'Feb 12'!$F:$F,1,0)),"No","Yes")</f>
      </c>
      <c r="AQ83" s="13027">
        <f>IF(ISNA(VLOOKUP($D83,'Feb 5'!$F:$F,1,0)),"No","Yes")</f>
      </c>
      <c r="AR83" s="13026">
        <f>IF(ISNA(VLOOKUP($D83,'Jan 29'!$F:$F,1,0)),"No","Yes")</f>
      </c>
      <c r="AS83" s="13025">
        <f>IF(ISNA(VLOOKUP(D83,'Jan 22'!F:F,1,0)),"No","Yes")</f>
      </c>
      <c r="AT83" s="13024"/>
      <c r="AU83" s="13023"/>
      <c r="AV83" s="13022"/>
      <c r="AW83" s="13021"/>
      <c r="AX83" s="13020"/>
      <c r="AY83" s="13019"/>
      <c r="AZ83" s="13018"/>
      <c r="BA83" s="13017"/>
      <c r="BB83" s="13016"/>
      <c r="BC83" s="13015"/>
      <c r="BD83" s="13014"/>
      <c r="BE83" s="13013"/>
      <c r="BF83" s="13012"/>
      <c r="BG83" s="13011"/>
      <c r="BH83" s="13010"/>
      <c r="BI83" s="13009"/>
      <c r="BJ83" s="13008"/>
      <c r="BK83" s="13007"/>
      <c r="BL83" s="13006"/>
      <c r="BM83" s="13005"/>
    </row>
    <row r="84" spans="1:64" x14ac:dyDescent="0.25">
      <c r="A84" s="9345"/>
      <c r="B84" s="112" t="s">
        <v>1325</v>
      </c>
      <c r="C84" s="105" t="s">
        <v>294</v>
      </c>
      <c r="D84" s="108" t="s">
        <v>620</v>
      </c>
      <c r="E84" s="213"/>
      <c r="F84" s="110"/>
      <c r="G84" s="110"/>
      <c r="H84" s="115" t="str">
        <f>IF(ISNA(VLOOKUP($D84,'Oct 08'!$F:$F,1,0)),"No","Yes")</f>
      </c>
      <c r="I84" s="13118">
        <f>IF(ISNA(VLOOKUP($D84,'Oct 03'!$F:$F,1,0)),"No","Yes")</f>
      </c>
      <c r="J84" s="13117">
        <f>IF(ISNA(VLOOKUP($D84,'Sep 24'!$F:$F,1,0)),"No","Yes")</f>
      </c>
      <c r="K84" s="13116">
        <f>IF(ISNA(VLOOKUP($D84,'Sep 17'!$F:$F,1,0)),"No","Yes")</f>
      </c>
      <c r="L84" s="13115">
        <f>IF(ISNA(VLOOKUP($D84,'Sep 10'!$F:$F,1,0)),"No","Yes")</f>
      </c>
      <c r="M84" s="13114">
        <f>IF(ISNA(VLOOKUP($D84,'Sep 05'!$F:$F,1,0)),"No","Yes")</f>
      </c>
      <c r="N84" s="13113">
        <f>IF(ISNA(VLOOKUP($D84,'Aug 27'!$F:$F,1,0)),"No","Yes")</f>
      </c>
      <c r="O84" s="13112">
        <f>IF(ISNA(VLOOKUP($D84,'Aug 20'!$F:$F,1,0)),"No","Yes")</f>
      </c>
      <c r="P84" s="13111">
        <f>IF(ISNA(VLOOKUP($D84,'Aug 13'!$F:$F,1,0)),"No","Yes")</f>
      </c>
      <c r="Q84" s="13110">
        <f>IF(ISNA(VLOOKUP($D84,'Aug 07'!$F:$F,1,0)),"No","Yes")</f>
      </c>
      <c r="R84" s="13109">
        <f>IF(ISNA(VLOOKUP($D84,'Jul 30'!$F:$F,1,0)),"No","Yes")</f>
      </c>
      <c r="S84" s="13108">
        <f>IF(ISNA(VLOOKUP($D84,'Jul 23'!$F:$F,1,0)),"No","Yes")</f>
      </c>
      <c r="T84" s="13107">
        <f>IF(ISNA(VLOOKUP($D84,'Jul 16'!$F:$F,1,0)),"No","Yes")</f>
      </c>
      <c r="U84" s="13106">
        <f>IF(ISNA(VLOOKUP($D84,'Jul 9'!$F:$F,1,0)),"No","Yes")</f>
      </c>
      <c r="V84" s="13105">
        <f>IF(ISNA(VLOOKUP($D84,'Jul 2'!$F:$F,1,0)),"No","Yes")</f>
      </c>
      <c r="W84" s="13104">
        <f>IF(ISNA(VLOOKUP($D84,'Jun 25'!$F:$F,1,0)),"No","Yes")</f>
      </c>
      <c r="X84" s="13103">
        <f>IF(ISNA(VLOOKUP($D84,'Jun 18'!$F:$F,1,0)),"No","Yes")</f>
      </c>
      <c r="Y84" s="13102">
        <f>IF(ISNA(VLOOKUP($D84,'Jun 11'!$F:$F,1,0)),"No","Yes")</f>
      </c>
      <c r="Z84" s="13101">
        <f>IF(ISNA(VLOOKUP($D84,'Jun 4'!$F:$F,1,0)),"No","Yes")</f>
      </c>
      <c r="AA84" s="13100">
        <f>IF(ISNA(VLOOKUP($D84,'May 28'!$F:$F,1,0)),"No","Yes")</f>
      </c>
      <c r="AB84" s="13099">
        <f>IF(ISNA(VLOOKUP($D84,'May 21'!$F:$F,1,0)),"No","Yes")</f>
      </c>
      <c r="AC84" s="13098">
        <f>IF(ISNA(VLOOKUP($D84,'May 14'!$F:$F,1,0)),"No","Yes")</f>
      </c>
      <c r="AD84" s="13097">
        <f>IF(ISNA(VLOOKUP($D84,'May 9'!$F:$F,1,0)),"No","Yes")</f>
      </c>
      <c r="AE84" s="13096">
        <f>IF(ISNA(VLOOKUP($D84,'May 2'!$F:$F,1,0)),"No","Yes")</f>
      </c>
      <c r="AF84" s="13095">
        <f>IF(ISNA(VLOOKUP($D84,'Apr 23'!$F:$F,1,0)),"No","Yes")</f>
      </c>
      <c r="AG84" s="13094">
        <f>IF(ISNA(VLOOKUP($D84,'Apr 16'!$F:$F,1,0)),"No","Yes")</f>
      </c>
      <c r="AH84" s="13093">
        <f>IF(ISNA(VLOOKUP($D84,'Apr 9'!$F:$F,1,0)),"No","Yes")</f>
      </c>
      <c r="AI84" s="13092">
        <f>IF(ISNA(VLOOKUP($D84,'Apr 2'!$F:$F,1,0)),"No","Yes")</f>
      </c>
      <c r="AJ84" s="13091">
        <f>IF(ISNA(VLOOKUP($D84,'Mar 26'!$F:$F,1,0)),"No","Yes")</f>
      </c>
      <c r="AK84" s="13090">
        <f>IF(ISNA(VLOOKUP($D84,'Mar 19'!$F:$F,1,0)),"No","Yes")</f>
      </c>
      <c r="AL84" s="13089">
        <f>IF(ISNA(VLOOKUP($D84,'Mar 12'!$F:$F,1,0)),"No","Yes")</f>
      </c>
      <c r="AM84" s="13088">
        <f>IF(ISNA(VLOOKUP($D84,'Mar 5'!$F:$F,1,0)),"No","Yes")</f>
      </c>
      <c r="AN84" s="13087">
        <f>IF(ISNA(VLOOKUP($D84,'Feb 26'!$F:$F,1,0)),"No","Yes")</f>
      </c>
      <c r="AO84" s="13086">
        <f>IF(ISNA(VLOOKUP($D84,'Feb 26'!$F:$F,1,0)),"No","Yes")</f>
      </c>
      <c r="AP84" s="13085">
        <f>IF(ISNA(VLOOKUP($D84,'Feb 12'!$F:$F,1,0)),"No","Yes")</f>
      </c>
      <c r="AQ84" s="13084">
        <f>IF(ISNA(VLOOKUP($D84,'Feb 5'!$F:$F,1,0)),"No","Yes")</f>
      </c>
      <c r="AR84" s="13083">
        <f>IF(ISNA(VLOOKUP($D84,'Jan 29'!$F:$F,1,0)),"No","Yes")</f>
      </c>
      <c r="AS84" s="13082">
        <f>IF(ISNA(VLOOKUP(D84,'Jan 22'!F:F,1,0)),"No","Yes")</f>
      </c>
      <c r="AT84" s="13081"/>
      <c r="AU84" s="13080"/>
      <c r="AV84" s="13079"/>
      <c r="AW84" s="13078"/>
      <c r="AX84" s="13077"/>
      <c r="AY84" s="13076"/>
      <c r="AZ84" s="13075"/>
      <c r="BA84" s="13074"/>
      <c r="BB84" s="13073"/>
      <c r="BC84" s="13072"/>
      <c r="BD84" s="13071"/>
      <c r="BE84" s="13070"/>
      <c r="BF84" s="13069"/>
      <c r="BG84" s="13068"/>
      <c r="BH84" s="13067"/>
      <c r="BI84" s="13066"/>
      <c r="BJ84" s="13065"/>
      <c r="BK84" s="13064"/>
      <c r="BL84" s="13063"/>
      <c r="BM84" s="13062"/>
    </row>
    <row r="85" spans="1:64" x14ac:dyDescent="0.25">
      <c r="A85" s="9345"/>
      <c r="B85" s="3253" t="s">
        <v>1326</v>
      </c>
      <c r="C85" s="107" t="s">
        <v>287</v>
      </c>
      <c r="D85" s="107" t="s">
        <v>428</v>
      </c>
      <c r="E85" s="213" t="s">
        <v>429</v>
      </c>
      <c r="F85" s="213" t="s">
        <v>289</v>
      </c>
      <c r="G85" s="235" t="s">
        <v>1019</v>
      </c>
      <c r="H85" s="115" t="str">
        <f>IF(ISNA(VLOOKUP($D85,'Oct 08'!$F:$F,1,0)),"No","Yes")</f>
      </c>
      <c r="I85" s="13175">
        <f>IF(ISNA(VLOOKUP($D85,'Oct 03'!$F:$F,1,0)),"No","Yes")</f>
      </c>
      <c r="J85" s="13174">
        <f>IF(ISNA(VLOOKUP($D85,'Sep 24'!$F:$F,1,0)),"No","Yes")</f>
      </c>
      <c r="K85" s="13173">
        <f>IF(ISNA(VLOOKUP($D85,'Sep 17'!$F:$F,1,0)),"No","Yes")</f>
      </c>
      <c r="L85" s="13172">
        <f>IF(ISNA(VLOOKUP($D85,'Sep 10'!$F:$F,1,0)),"No","Yes")</f>
      </c>
      <c r="M85" s="13171">
        <f>IF(ISNA(VLOOKUP($D85,'Sep 05'!$F:$F,1,0)),"No","Yes")</f>
      </c>
      <c r="N85" s="13170">
        <f>IF(ISNA(VLOOKUP($D85,'Aug 27'!$F:$F,1,0)),"No","Yes")</f>
      </c>
      <c r="O85" s="13169">
        <f>IF(ISNA(VLOOKUP($D85,'Aug 20'!$F:$F,1,0)),"No","Yes")</f>
      </c>
      <c r="P85" s="13168">
        <f>IF(ISNA(VLOOKUP($D85,'Aug 13'!$F:$F,1,0)),"No","Yes")</f>
      </c>
      <c r="Q85" s="13167">
        <f>IF(ISNA(VLOOKUP($D85,'Aug 07'!$F:$F,1,0)),"No","Yes")</f>
      </c>
      <c r="R85" s="13166">
        <f>IF(ISNA(VLOOKUP($D85,'Jul 30'!$F:$F,1,0)),"No","Yes")</f>
      </c>
      <c r="S85" s="13165">
        <f>IF(ISNA(VLOOKUP($D85,'Jul 23'!$F:$F,1,0)),"No","Yes")</f>
      </c>
      <c r="T85" s="13164">
        <f>IF(ISNA(VLOOKUP($D85,'Jul 16'!$F:$F,1,0)),"No","Yes")</f>
      </c>
      <c r="U85" s="13163">
        <f>IF(ISNA(VLOOKUP($D85,'Jul 9'!$F:$F,1,0)),"No","Yes")</f>
      </c>
      <c r="V85" s="13162">
        <f>IF(ISNA(VLOOKUP($D85,'Jul 2'!$F:$F,1,0)),"No","Yes")</f>
      </c>
      <c r="W85" s="13161">
        <f>IF(ISNA(VLOOKUP($D85,'Jun 25'!$F:$F,1,0)),"No","Yes")</f>
      </c>
      <c r="X85" s="13160">
        <f>IF(ISNA(VLOOKUP($D85,'Jun 18'!$F:$F,1,0)),"No","Yes")</f>
      </c>
      <c r="Y85" s="13159">
        <f>IF(ISNA(VLOOKUP($D85,'Jun 11'!$F:$F,1,0)),"No","Yes")</f>
      </c>
      <c r="Z85" s="13158">
        <f>IF(ISNA(VLOOKUP($D85,'Jun 4'!$F:$F,1,0)),"No","Yes")</f>
      </c>
      <c r="AA85" s="13157">
        <f>IF(ISNA(VLOOKUP($D85,'May 28'!$F:$F,1,0)),"No","Yes")</f>
      </c>
      <c r="AB85" s="13156">
        <f>IF(ISNA(VLOOKUP($D85,'May 21'!$F:$F,1,0)),"No","Yes")</f>
      </c>
      <c r="AC85" s="13155">
        <f>IF(ISNA(VLOOKUP($D85,'May 14'!$F:$F,1,0)),"No","Yes")</f>
      </c>
      <c r="AD85" s="13154">
        <f>IF(ISNA(VLOOKUP($D85,'May 9'!$F:$F,1,0)),"No","Yes")</f>
      </c>
      <c r="AE85" s="13153">
        <f>IF(ISNA(VLOOKUP($D85,'May 2'!$F:$F,1,0)),"No","Yes")</f>
      </c>
      <c r="AF85" s="13152">
        <f>IF(ISNA(VLOOKUP($D85,'Apr 23'!$F:$F,1,0)),"No","Yes")</f>
      </c>
      <c r="AG85" s="13151">
        <f>IF(ISNA(VLOOKUP($D85,'Apr 16'!$F:$F,1,0)),"No","Yes")</f>
      </c>
      <c r="AH85" s="13150">
        <f>IF(ISNA(VLOOKUP($D85,'Apr 9'!$F:$F,1,0)),"No","Yes")</f>
      </c>
      <c r="AI85" s="13149">
        <f>IF(ISNA(VLOOKUP($D85,'Apr 2'!$F:$F,1,0)),"No","Yes")</f>
      </c>
      <c r="AJ85" s="13148">
        <f>IF(ISNA(VLOOKUP($D85,'Mar 26'!$F:$F,1,0)),"No","Yes")</f>
      </c>
      <c r="AK85" s="13147">
        <f>IF(ISNA(VLOOKUP($D85,'Mar 19'!$F:$F,1,0)),"No","Yes")</f>
      </c>
      <c r="AL85" s="13146">
        <f>IF(ISNA(VLOOKUP($D85,'Mar 12'!$F:$F,1,0)),"No","Yes")</f>
      </c>
      <c r="AM85" s="13145">
        <f>IF(ISNA(VLOOKUP($D85,'Mar 5'!$F:$F,1,0)),"No","Yes")</f>
      </c>
      <c r="AN85" s="13144">
        <f>IF(ISNA(VLOOKUP($D85,'Feb 26'!$F:$F,1,0)),"No","Yes")</f>
      </c>
      <c r="AO85" s="13143">
        <f>IF(ISNA(VLOOKUP($D85,'Feb 26'!$F:$F,1,0)),"No","Yes")</f>
      </c>
      <c r="AP85" s="13142">
        <f>IF(ISNA(VLOOKUP($D85,'Feb 12'!$F:$F,1,0)),"No","Yes")</f>
      </c>
      <c r="AQ85" s="13141">
        <f>IF(ISNA(VLOOKUP($D85,'Feb 5'!$F:$F,1,0)),"No","Yes")</f>
      </c>
      <c r="AR85" s="13140">
        <f>IF(ISNA(VLOOKUP($D85,'Jan 29'!$F:$F,1,0)),"No","Yes")</f>
      </c>
      <c r="AS85" s="13139">
        <f>IF(ISNA(VLOOKUP(D85,'Jan 22'!F:F,1,0)),"No","Yes")</f>
      </c>
      <c r="AT85" s="13138"/>
      <c r="AU85" s="13137"/>
      <c r="AV85" s="13136"/>
      <c r="AW85" s="13135"/>
      <c r="AX85" s="13134"/>
      <c r="AY85" s="13133"/>
      <c r="AZ85" s="13132"/>
      <c r="BA85" s="13131"/>
      <c r="BB85" s="13130"/>
      <c r="BC85" s="13129"/>
      <c r="BD85" s="13128"/>
      <c r="BE85" s="13127"/>
      <c r="BF85" s="13126"/>
      <c r="BG85" s="13125"/>
      <c r="BH85" s="13124"/>
      <c r="BI85" s="13123"/>
      <c r="BJ85" s="13122"/>
      <c r="BK85" s="13121"/>
      <c r="BL85" s="13120"/>
      <c r="BM85" s="13119"/>
    </row>
    <row r="86" spans="1:64" x14ac:dyDescent="0.25">
      <c r="A86" s="9345"/>
      <c r="B86" s="103" t="s">
        <v>1327</v>
      </c>
      <c r="C86" s="105" t="s">
        <v>287</v>
      </c>
      <c r="D86" s="107" t="s">
        <v>578</v>
      </c>
      <c r="E86" s="213"/>
      <c r="F86" s="110"/>
      <c r="G86" s="110"/>
      <c r="H86" s="115" t="str">
        <f>IF(ISNA(VLOOKUP($D86,'Oct 08'!$F:$F,1,0)),"No","Yes")</f>
      </c>
      <c r="I86" s="13232">
        <f>IF(ISNA(VLOOKUP($D86,'Oct 03'!$F:$F,1,0)),"No","Yes")</f>
      </c>
      <c r="J86" s="13231">
        <f>IF(ISNA(VLOOKUP($D86,'Sep 24'!$F:$F,1,0)),"No","Yes")</f>
      </c>
      <c r="K86" s="13230">
        <f>IF(ISNA(VLOOKUP($D86,'Sep 17'!$F:$F,1,0)),"No","Yes")</f>
      </c>
      <c r="L86" s="13229">
        <f>IF(ISNA(VLOOKUP($D86,'Sep 10'!$F:$F,1,0)),"No","Yes")</f>
      </c>
      <c r="M86" s="13228">
        <f>IF(ISNA(VLOOKUP($D86,'Sep 05'!$F:$F,1,0)),"No","Yes")</f>
      </c>
      <c r="N86" s="13227">
        <f>IF(ISNA(VLOOKUP($D86,'Aug 27'!$F:$F,1,0)),"No","Yes")</f>
      </c>
      <c r="O86" s="13226">
        <f>IF(ISNA(VLOOKUP($D86,'Aug 20'!$F:$F,1,0)),"No","Yes")</f>
      </c>
      <c r="P86" s="13225">
        <f>IF(ISNA(VLOOKUP($D86,'Aug 13'!$F:$F,1,0)),"No","Yes")</f>
      </c>
      <c r="Q86" s="13224">
        <f>IF(ISNA(VLOOKUP($D86,'Aug 07'!$F:$F,1,0)),"No","Yes")</f>
      </c>
      <c r="R86" s="13223">
        <f>IF(ISNA(VLOOKUP($D86,'Jul 30'!$F:$F,1,0)),"No","Yes")</f>
      </c>
      <c r="S86" s="13222">
        <f>IF(ISNA(VLOOKUP($D86,'Jul 23'!$F:$F,1,0)),"No","Yes")</f>
      </c>
      <c r="T86" s="13221">
        <f>IF(ISNA(VLOOKUP($D86,'Jul 16'!$F:$F,1,0)),"No","Yes")</f>
      </c>
      <c r="U86" s="13220">
        <f>IF(ISNA(VLOOKUP($D86,'Jul 9'!$F:$F,1,0)),"No","Yes")</f>
      </c>
      <c r="V86" s="13219">
        <f>IF(ISNA(VLOOKUP($D86,'Jul 2'!$F:$F,1,0)),"No","Yes")</f>
      </c>
      <c r="W86" s="13218">
        <f>IF(ISNA(VLOOKUP($D86,'Jun 25'!$F:$F,1,0)),"No","Yes")</f>
      </c>
      <c r="X86" s="13217">
        <f>IF(ISNA(VLOOKUP($D86,'Jun 18'!$F:$F,1,0)),"No","Yes")</f>
      </c>
      <c r="Y86" s="13216">
        <f>IF(ISNA(VLOOKUP($D86,'Jun 11'!$F:$F,1,0)),"No","Yes")</f>
      </c>
      <c r="Z86" s="13215">
        <f>IF(ISNA(VLOOKUP($D86,'Jun 4'!$F:$F,1,0)),"No","Yes")</f>
      </c>
      <c r="AA86" s="13214">
        <f>IF(ISNA(VLOOKUP($D86,'May 28'!$F:$F,1,0)),"No","Yes")</f>
      </c>
      <c r="AB86" s="13213">
        <f>IF(ISNA(VLOOKUP($D86,'May 21'!$F:$F,1,0)),"No","Yes")</f>
      </c>
      <c r="AC86" s="13212">
        <f>IF(ISNA(VLOOKUP($D86,'May 14'!$F:$F,1,0)),"No","Yes")</f>
      </c>
      <c r="AD86" s="13211">
        <f>IF(ISNA(VLOOKUP($D86,'May 9'!$F:$F,1,0)),"No","Yes")</f>
      </c>
      <c r="AE86" s="13210">
        <f>IF(ISNA(VLOOKUP($D86,'May 2'!$F:$F,1,0)),"No","Yes")</f>
      </c>
      <c r="AF86" s="13209">
        <f>IF(ISNA(VLOOKUP($D86,'Apr 23'!$F:$F,1,0)),"No","Yes")</f>
      </c>
      <c r="AG86" s="13208">
        <f>IF(ISNA(VLOOKUP($D86,'Apr 16'!$F:$F,1,0)),"No","Yes")</f>
      </c>
      <c r="AH86" s="13207">
        <f>IF(ISNA(VLOOKUP($D86,'Apr 9'!$F:$F,1,0)),"No","Yes")</f>
      </c>
      <c r="AI86" s="13206">
        <f>IF(ISNA(VLOOKUP($D86,'Apr 2'!$F:$F,1,0)),"No","Yes")</f>
      </c>
      <c r="AJ86" s="13205">
        <f>IF(ISNA(VLOOKUP($D86,'Mar 26'!$F:$F,1,0)),"No","Yes")</f>
      </c>
      <c r="AK86" s="13204">
        <f>IF(ISNA(VLOOKUP($D86,'Mar 19'!$F:$F,1,0)),"No","Yes")</f>
      </c>
      <c r="AL86" s="13203">
        <f>IF(ISNA(VLOOKUP($D86,'Mar 12'!$F:$F,1,0)),"No","Yes")</f>
      </c>
      <c r="AM86" s="13202">
        <f>IF(ISNA(VLOOKUP($D86,'Mar 5'!$F:$F,1,0)),"No","Yes")</f>
      </c>
      <c r="AN86" s="13201">
        <f>IF(ISNA(VLOOKUP($D86,'Feb 26'!$F:$F,1,0)),"No","Yes")</f>
      </c>
      <c r="AO86" s="13200">
        <f>IF(ISNA(VLOOKUP($D86,'Feb 26'!$F:$F,1,0)),"No","Yes")</f>
      </c>
      <c r="AP86" s="13199">
        <f>IF(ISNA(VLOOKUP($D86,'Feb 12'!$F:$F,1,0)),"No","Yes")</f>
      </c>
      <c r="AQ86" s="13198">
        <f>IF(ISNA(VLOOKUP($D86,'Feb 5'!$F:$F,1,0)),"No","Yes")</f>
      </c>
      <c r="AR86" s="13197">
        <f>IF(ISNA(VLOOKUP($D86,'Jan 29'!$F:$F,1,0)),"No","Yes")</f>
      </c>
      <c r="AS86" s="13196">
        <f>IF(ISNA(VLOOKUP(D86,'Jan 22'!F:F,1,0)),"No","Yes")</f>
      </c>
      <c r="AT86" s="13195"/>
      <c r="AU86" s="13194"/>
      <c r="AV86" s="13193"/>
      <c r="AW86" s="13192"/>
      <c r="AX86" s="13191"/>
      <c r="AY86" s="13190"/>
      <c r="AZ86" s="13189"/>
      <c r="BA86" s="13188"/>
      <c r="BB86" s="13187"/>
      <c r="BC86" s="13186"/>
      <c r="BD86" s="13185"/>
      <c r="BE86" s="13184"/>
      <c r="BF86" s="13183"/>
      <c r="BG86" s="13182"/>
      <c r="BH86" s="13181"/>
      <c r="BI86" s="13180"/>
      <c r="BJ86" s="13179"/>
      <c r="BK86" s="13178"/>
      <c r="BL86" s="13177"/>
      <c r="BM86" s="13176"/>
    </row>
    <row r="87" spans="1:64" x14ac:dyDescent="0.25">
      <c r="A87" s="9345"/>
      <c r="B87" s="3085" t="s">
        <v>1328</v>
      </c>
      <c r="C87" s="105" t="s">
        <v>287</v>
      </c>
      <c r="D87" s="210" t="s">
        <v>347</v>
      </c>
      <c r="E87" s="213"/>
      <c r="F87" s="110"/>
      <c r="G87" s="110"/>
      <c r="H87" s="115" t="str">
        <f>IF(ISNA(VLOOKUP($D87,'Oct 08'!$F:$F,1,0)),"No","Yes")</f>
      </c>
      <c r="I87" s="13289">
        <f>IF(ISNA(VLOOKUP($D87,'Oct 03'!$F:$F,1,0)),"No","Yes")</f>
      </c>
      <c r="J87" s="13288">
        <f>IF(ISNA(VLOOKUP($D87,'Sep 24'!$F:$F,1,0)),"No","Yes")</f>
      </c>
      <c r="K87" s="13287">
        <f>IF(ISNA(VLOOKUP($D87,'Sep 17'!$F:$F,1,0)),"No","Yes")</f>
      </c>
      <c r="L87" s="13286">
        <f>IF(ISNA(VLOOKUP($D87,'Sep 10'!$F:$F,1,0)),"No","Yes")</f>
      </c>
      <c r="M87" s="13285">
        <f>IF(ISNA(VLOOKUP($D87,'Sep 05'!$F:$F,1,0)),"No","Yes")</f>
      </c>
      <c r="N87" s="13284">
        <f>IF(ISNA(VLOOKUP($D87,'Aug 27'!$F:$F,1,0)),"No","Yes")</f>
      </c>
      <c r="O87" s="13283">
        <f>IF(ISNA(VLOOKUP($D87,'Aug 20'!$F:$F,1,0)),"No","Yes")</f>
      </c>
      <c r="P87" s="13282">
        <f>IF(ISNA(VLOOKUP($D87,'Aug 13'!$F:$F,1,0)),"No","Yes")</f>
      </c>
      <c r="Q87" s="13281">
        <f>IF(ISNA(VLOOKUP($D87,'Aug 07'!$F:$F,1,0)),"No","Yes")</f>
      </c>
      <c r="R87" s="13280">
        <f>IF(ISNA(VLOOKUP($D87,'Jul 30'!$F:$F,1,0)),"No","Yes")</f>
      </c>
      <c r="S87" s="13279">
        <f>IF(ISNA(VLOOKUP($D87,'Jul 23'!$F:$F,1,0)),"No","Yes")</f>
      </c>
      <c r="T87" s="13278">
        <f>IF(ISNA(VLOOKUP($D87,'Jul 16'!$F:$F,1,0)),"No","Yes")</f>
      </c>
      <c r="U87" s="13277">
        <f>IF(ISNA(VLOOKUP($D87,'Jul 9'!$F:$F,1,0)),"No","Yes")</f>
      </c>
      <c r="V87" s="13276">
        <f>IF(ISNA(VLOOKUP($D87,'Jul 2'!$F:$F,1,0)),"No","Yes")</f>
      </c>
      <c r="W87" s="13275">
        <f>IF(ISNA(VLOOKUP($D87,'Jun 25'!$F:$F,1,0)),"No","Yes")</f>
      </c>
      <c r="X87" s="13274">
        <f>IF(ISNA(VLOOKUP($D87,'Jun 18'!$F:$F,1,0)),"No","Yes")</f>
      </c>
      <c r="Y87" s="13273">
        <f>IF(ISNA(VLOOKUP($D87,'Jun 11'!$F:$F,1,0)),"No","Yes")</f>
      </c>
      <c r="Z87" s="13272">
        <f>IF(ISNA(VLOOKUP($D87,'Jun 4'!$F:$F,1,0)),"No","Yes")</f>
      </c>
      <c r="AA87" s="13271">
        <f>IF(ISNA(VLOOKUP($D87,'May 28'!$F:$F,1,0)),"No","Yes")</f>
      </c>
      <c r="AB87" s="13270">
        <f>IF(ISNA(VLOOKUP($D87,'May 21'!$F:$F,1,0)),"No","Yes")</f>
      </c>
      <c r="AC87" s="13269">
        <f>IF(ISNA(VLOOKUP($D87,'May 14'!$F:$F,1,0)),"No","Yes")</f>
      </c>
      <c r="AD87" s="13268">
        <f>IF(ISNA(VLOOKUP($D87,'May 9'!$F:$F,1,0)),"No","Yes")</f>
      </c>
      <c r="AE87" s="13267">
        <f>IF(ISNA(VLOOKUP($D87,'May 2'!$F:$F,1,0)),"No","Yes")</f>
      </c>
      <c r="AF87" s="13266">
        <f>IF(ISNA(VLOOKUP($D87,'Apr 23'!$F:$F,1,0)),"No","Yes")</f>
      </c>
      <c r="AG87" s="13265">
        <f>IF(ISNA(VLOOKUP($D87,'Apr 16'!$F:$F,1,0)),"No","Yes")</f>
      </c>
      <c r="AH87" s="13264">
        <f>IF(ISNA(VLOOKUP($D87,'Apr 9'!$F:$F,1,0)),"No","Yes")</f>
      </c>
      <c r="AI87" s="13263">
        <f>IF(ISNA(VLOOKUP($D87,'Apr 2'!$F:$F,1,0)),"No","Yes")</f>
      </c>
      <c r="AJ87" s="13262">
        <f>IF(ISNA(VLOOKUP($D87,'Mar 26'!$F:$F,1,0)),"No","Yes")</f>
      </c>
      <c r="AK87" s="13261">
        <f>IF(ISNA(VLOOKUP($D87,'Mar 19'!$F:$F,1,0)),"No","Yes")</f>
      </c>
      <c r="AL87" s="13260">
        <f>IF(ISNA(VLOOKUP($D87,'Mar 12'!$F:$F,1,0)),"No","Yes")</f>
      </c>
      <c r="AM87" s="13259">
        <f>IF(ISNA(VLOOKUP($D87,'Mar 5'!$F:$F,1,0)),"No","Yes")</f>
      </c>
      <c r="AN87" s="13258">
        <f>IF(ISNA(VLOOKUP($D87,'Feb 26'!$F:$F,1,0)),"No","Yes")</f>
      </c>
      <c r="AO87" s="13257">
        <f>IF(ISNA(VLOOKUP($D87,'Feb 26'!$F:$F,1,0)),"No","Yes")</f>
      </c>
      <c r="AP87" s="13256">
        <f>IF(ISNA(VLOOKUP($D87,'Feb 12'!$F:$F,1,0)),"No","Yes")</f>
      </c>
      <c r="AQ87" s="13255">
        <f>IF(ISNA(VLOOKUP($D87,'Feb 5'!$F:$F,1,0)),"No","Yes")</f>
      </c>
      <c r="AR87" s="13254">
        <f>IF(ISNA(VLOOKUP($D87,'Jan 29'!$F:$F,1,0)),"No","Yes")</f>
      </c>
      <c r="AS87" s="13253">
        <f>IF(ISNA(VLOOKUP(D87,'Jan 22'!F:F,1,0)),"No","Yes")</f>
      </c>
      <c r="AT87" s="13252"/>
      <c r="AU87" s="13251"/>
      <c r="AV87" s="13250"/>
      <c r="AW87" s="13249"/>
      <c r="AX87" s="13248"/>
      <c r="AY87" s="13247"/>
      <c r="AZ87" s="13246"/>
      <c r="BA87" s="13245"/>
      <c r="BB87" s="13244"/>
      <c r="BC87" s="13243"/>
      <c r="BD87" s="13242"/>
      <c r="BE87" s="13241"/>
      <c r="BF87" s="13240"/>
      <c r="BG87" s="13239"/>
      <c r="BH87" s="13238"/>
      <c r="BI87" s="13237"/>
      <c r="BJ87" s="13236"/>
      <c r="BK87" s="13235"/>
      <c r="BL87" s="13234"/>
      <c r="BM87" s="13233"/>
    </row>
    <row r="88" spans="1:64" x14ac:dyDescent="0.25">
      <c r="A88" s="9345"/>
      <c r="B88" s="101" t="s">
        <v>1329</v>
      </c>
      <c r="C88" s="105" t="s">
        <v>287</v>
      </c>
      <c r="D88" s="107" t="s">
        <v>329</v>
      </c>
      <c r="E88" s="213"/>
      <c r="F88" s="110"/>
      <c r="G88" s="110"/>
      <c r="H88" s="115" t="str">
        <f>IF(ISNA(VLOOKUP($D88,'Oct 08'!$F:$F,1,0)),"No","Yes")</f>
      </c>
      <c r="I88" s="13346">
        <f>IF(ISNA(VLOOKUP($D88,'Oct 03'!$F:$F,1,0)),"No","Yes")</f>
      </c>
      <c r="J88" s="13345">
        <f>IF(ISNA(VLOOKUP($D88,'Sep 24'!$F:$F,1,0)),"No","Yes")</f>
      </c>
      <c r="K88" s="13344">
        <f>IF(ISNA(VLOOKUP($D88,'Sep 17'!$F:$F,1,0)),"No","Yes")</f>
      </c>
      <c r="L88" s="13343">
        <f>IF(ISNA(VLOOKUP($D88,'Sep 10'!$F:$F,1,0)),"No","Yes")</f>
      </c>
      <c r="M88" s="13342">
        <f>IF(ISNA(VLOOKUP($D88,'Sep 05'!$F:$F,1,0)),"No","Yes")</f>
      </c>
      <c r="N88" s="13341">
        <f>IF(ISNA(VLOOKUP($D88,'Aug 27'!$F:$F,1,0)),"No","Yes")</f>
      </c>
      <c r="O88" s="13340">
        <f>IF(ISNA(VLOOKUP($D88,'Aug 20'!$F:$F,1,0)),"No","Yes")</f>
      </c>
      <c r="P88" s="13339">
        <f>IF(ISNA(VLOOKUP($D88,'Aug 13'!$F:$F,1,0)),"No","Yes")</f>
      </c>
      <c r="Q88" s="13338">
        <f>IF(ISNA(VLOOKUP($D88,'Aug 07'!$F:$F,1,0)),"No","Yes")</f>
      </c>
      <c r="R88" s="13337">
        <f>IF(ISNA(VLOOKUP($D88,'Jul 30'!$F:$F,1,0)),"No","Yes")</f>
      </c>
      <c r="S88" s="13336">
        <f>IF(ISNA(VLOOKUP($D88,'Jul 23'!$F:$F,1,0)),"No","Yes")</f>
      </c>
      <c r="T88" s="13335">
        <f>IF(ISNA(VLOOKUP($D88,'Jul 16'!$F:$F,1,0)),"No","Yes")</f>
      </c>
      <c r="U88" s="13334">
        <f>IF(ISNA(VLOOKUP($D88,'Jul 9'!$F:$F,1,0)),"No","Yes")</f>
      </c>
      <c r="V88" s="13333">
        <f>IF(ISNA(VLOOKUP($D88,'Jul 2'!$F:$F,1,0)),"No","Yes")</f>
      </c>
      <c r="W88" s="13332">
        <f>IF(ISNA(VLOOKUP($D88,'Jun 25'!$F:$F,1,0)),"No","Yes")</f>
      </c>
      <c r="X88" s="13331">
        <f>IF(ISNA(VLOOKUP($D88,'Jun 18'!$F:$F,1,0)),"No","Yes")</f>
      </c>
      <c r="Y88" s="13330">
        <f>IF(ISNA(VLOOKUP($D88,'Jun 11'!$F:$F,1,0)),"No","Yes")</f>
      </c>
      <c r="Z88" s="13329">
        <f>IF(ISNA(VLOOKUP($D88,'Jun 4'!$F:$F,1,0)),"No","Yes")</f>
      </c>
      <c r="AA88" s="13328">
        <f>IF(ISNA(VLOOKUP($D88,'May 28'!$F:$F,1,0)),"No","Yes")</f>
      </c>
      <c r="AB88" s="13327">
        <f>IF(ISNA(VLOOKUP($D88,'May 21'!$F:$F,1,0)),"No","Yes")</f>
      </c>
      <c r="AC88" s="13326">
        <f>IF(ISNA(VLOOKUP($D88,'May 14'!$F:$F,1,0)),"No","Yes")</f>
      </c>
      <c r="AD88" s="13325">
        <f>IF(ISNA(VLOOKUP($D88,'May 9'!$F:$F,1,0)),"No","Yes")</f>
      </c>
      <c r="AE88" s="13324">
        <f>IF(ISNA(VLOOKUP($D88,'May 2'!$F:$F,1,0)),"No","Yes")</f>
      </c>
      <c r="AF88" s="13323">
        <f>IF(ISNA(VLOOKUP($D88,'Apr 23'!$F:$F,1,0)),"No","Yes")</f>
      </c>
      <c r="AG88" s="13322">
        <f>IF(ISNA(VLOOKUP($D88,'Apr 16'!$F:$F,1,0)),"No","Yes")</f>
      </c>
      <c r="AH88" s="13321">
        <f>IF(ISNA(VLOOKUP($D88,'Apr 9'!$F:$F,1,0)),"No","Yes")</f>
      </c>
      <c r="AI88" s="13320">
        <f>IF(ISNA(VLOOKUP($D88,'Apr 2'!$F:$F,1,0)),"No","Yes")</f>
      </c>
      <c r="AJ88" s="13319">
        <f>IF(ISNA(VLOOKUP($D88,'Mar 26'!$F:$F,1,0)),"No","Yes")</f>
      </c>
      <c r="AK88" s="13318">
        <f>IF(ISNA(VLOOKUP($D88,'Mar 19'!$F:$F,1,0)),"No","Yes")</f>
      </c>
      <c r="AL88" s="13317">
        <f>IF(ISNA(VLOOKUP($D88,'Mar 12'!$F:$F,1,0)),"No","Yes")</f>
      </c>
      <c r="AM88" s="13316">
        <f>IF(ISNA(VLOOKUP($D88,'Mar 5'!$F:$F,1,0)),"No","Yes")</f>
      </c>
      <c r="AN88" s="13315">
        <f>IF(ISNA(VLOOKUP($D88,'Feb 26'!$F:$F,1,0)),"No","Yes")</f>
      </c>
      <c r="AO88" s="13314">
        <f>IF(ISNA(VLOOKUP($D88,'Feb 26'!$F:$F,1,0)),"No","Yes")</f>
      </c>
      <c r="AP88" s="13313">
        <f>IF(ISNA(VLOOKUP($D88,'Feb 12'!$F:$F,1,0)),"No","Yes")</f>
      </c>
      <c r="AQ88" s="13312">
        <f>IF(ISNA(VLOOKUP($D88,'Feb 5'!$F:$F,1,0)),"No","Yes")</f>
      </c>
      <c r="AR88" s="13311">
        <f>IF(ISNA(VLOOKUP($D88,'Jan 29'!$F:$F,1,0)),"No","Yes")</f>
      </c>
      <c r="AS88" s="13310">
        <f>IF(ISNA(VLOOKUP(D88,'Jan 22'!F:F,1,0)),"No","Yes")</f>
      </c>
      <c r="AT88" s="13309"/>
      <c r="AU88" s="13308"/>
      <c r="AV88" s="13307"/>
      <c r="AW88" s="13306"/>
      <c r="AX88" s="13305"/>
      <c r="AY88" s="13304"/>
      <c r="AZ88" s="13303"/>
      <c r="BA88" s="13302"/>
      <c r="BB88" s="13301"/>
      <c r="BC88" s="13300"/>
      <c r="BD88" s="13299"/>
      <c r="BE88" s="13298"/>
      <c r="BF88" s="13297"/>
      <c r="BG88" s="13296"/>
      <c r="BH88" s="13295"/>
      <c r="BI88" s="13294"/>
      <c r="BJ88" s="13293"/>
      <c r="BK88" s="13292"/>
      <c r="BL88" s="13291"/>
      <c r="BM88" s="13290"/>
    </row>
    <row r="89" spans="1:64" x14ac:dyDescent="0.25">
      <c r="A89" s="9345"/>
      <c r="B89" s="101" t="s">
        <v>1330</v>
      </c>
      <c r="C89" s="105" t="s">
        <v>287</v>
      </c>
      <c r="D89" s="107" t="s">
        <v>286</v>
      </c>
      <c r="E89" s="213"/>
      <c r="F89" s="110"/>
      <c r="G89" s="110"/>
      <c r="H89" s="115" t="str">
        <f>IF(ISNA(VLOOKUP($D89,'Oct 08'!$F:$F,1,0)),"No","Yes")</f>
      </c>
      <c r="I89" s="13403">
        <f>IF(ISNA(VLOOKUP($D89,'Oct 03'!$F:$F,1,0)),"No","Yes")</f>
      </c>
      <c r="J89" s="13402">
        <f>IF(ISNA(VLOOKUP($D89,'Sep 24'!$F:$F,1,0)),"No","Yes")</f>
      </c>
      <c r="K89" s="13401">
        <f>IF(ISNA(VLOOKUP($D89,'Sep 17'!$F:$F,1,0)),"No","Yes")</f>
      </c>
      <c r="L89" s="13400">
        <f>IF(ISNA(VLOOKUP($D89,'Sep 10'!$F:$F,1,0)),"No","Yes")</f>
      </c>
      <c r="M89" s="13399">
        <f>IF(ISNA(VLOOKUP($D89,'Sep 05'!$F:$F,1,0)),"No","Yes")</f>
      </c>
      <c r="N89" s="13398">
        <f>IF(ISNA(VLOOKUP($D89,'Aug 27'!$F:$F,1,0)),"No","Yes")</f>
      </c>
      <c r="O89" s="13397">
        <f>IF(ISNA(VLOOKUP($D89,'Aug 20'!$F:$F,1,0)),"No","Yes")</f>
      </c>
      <c r="P89" s="13396">
        <f>IF(ISNA(VLOOKUP($D89,'Aug 13'!$F:$F,1,0)),"No","Yes")</f>
      </c>
      <c r="Q89" s="13395">
        <f>IF(ISNA(VLOOKUP($D89,'Aug 07'!$F:$F,1,0)),"No","Yes")</f>
      </c>
      <c r="R89" s="13394">
        <f>IF(ISNA(VLOOKUP($D89,'Jul 30'!$F:$F,1,0)),"No","Yes")</f>
      </c>
      <c r="S89" s="13393">
        <f>IF(ISNA(VLOOKUP($D89,'Jul 23'!$F:$F,1,0)),"No","Yes")</f>
      </c>
      <c r="T89" s="13392">
        <f>IF(ISNA(VLOOKUP($D89,'Jul 16'!$F:$F,1,0)),"No","Yes")</f>
      </c>
      <c r="U89" s="13391">
        <f>IF(ISNA(VLOOKUP($D89,'Jul 9'!$F:$F,1,0)),"No","Yes")</f>
      </c>
      <c r="V89" s="13390">
        <f>IF(ISNA(VLOOKUP($D89,'Jul 2'!$F:$F,1,0)),"No","Yes")</f>
      </c>
      <c r="W89" s="13389">
        <f>IF(ISNA(VLOOKUP($D89,'Jun 25'!$F:$F,1,0)),"No","Yes")</f>
      </c>
      <c r="X89" s="13388">
        <f>IF(ISNA(VLOOKUP($D89,'Jun 18'!$F:$F,1,0)),"No","Yes")</f>
      </c>
      <c r="Y89" s="13387">
        <f>IF(ISNA(VLOOKUP($D89,'Jun 11'!$F:$F,1,0)),"No","Yes")</f>
      </c>
      <c r="Z89" s="13386">
        <f>IF(ISNA(VLOOKUP($D89,'Jun 4'!$F:$F,1,0)),"No","Yes")</f>
      </c>
      <c r="AA89" s="13385">
        <f>IF(ISNA(VLOOKUP($D89,'May 28'!$F:$F,1,0)),"No","Yes")</f>
      </c>
      <c r="AB89" s="13384">
        <f>IF(ISNA(VLOOKUP($D89,'May 21'!$F:$F,1,0)),"No","Yes")</f>
      </c>
      <c r="AC89" s="13383">
        <f>IF(ISNA(VLOOKUP($D89,'May 14'!$F:$F,1,0)),"No","Yes")</f>
      </c>
      <c r="AD89" s="13382">
        <f>IF(ISNA(VLOOKUP($D89,'May 9'!$F:$F,1,0)),"No","Yes")</f>
      </c>
      <c r="AE89" s="13381">
        <f>IF(ISNA(VLOOKUP($D89,'May 2'!$F:$F,1,0)),"No","Yes")</f>
      </c>
      <c r="AF89" s="13380">
        <f>IF(ISNA(VLOOKUP($D89,'Apr 23'!$F:$F,1,0)),"No","Yes")</f>
      </c>
      <c r="AG89" s="13379">
        <f>IF(ISNA(VLOOKUP($D89,'Apr 16'!$F:$F,1,0)),"No","Yes")</f>
      </c>
      <c r="AH89" s="13378">
        <f>IF(ISNA(VLOOKUP($D89,'Apr 9'!$F:$F,1,0)),"No","Yes")</f>
      </c>
      <c r="AI89" s="13377">
        <f>IF(ISNA(VLOOKUP($D89,'Apr 2'!$F:$F,1,0)),"No","Yes")</f>
      </c>
      <c r="AJ89" s="13376">
        <f>IF(ISNA(VLOOKUP($D89,'Mar 26'!$F:$F,1,0)),"No","Yes")</f>
      </c>
      <c r="AK89" s="13375">
        <f>IF(ISNA(VLOOKUP($D89,'Mar 19'!$F:$F,1,0)),"No","Yes")</f>
      </c>
      <c r="AL89" s="13374">
        <f>IF(ISNA(VLOOKUP($D89,'Mar 12'!$F:$F,1,0)),"No","Yes")</f>
      </c>
      <c r="AM89" s="13373">
        <f>IF(ISNA(VLOOKUP($D89,'Mar 5'!$F:$F,1,0)),"No","Yes")</f>
      </c>
      <c r="AN89" s="13372">
        <f>IF(ISNA(VLOOKUP($D89,'Feb 26'!$F:$F,1,0)),"No","Yes")</f>
      </c>
      <c r="AO89" s="13371">
        <f>IF(ISNA(VLOOKUP($D89,'Feb 26'!$F:$F,1,0)),"No","Yes")</f>
      </c>
      <c r="AP89" s="13370">
        <f>IF(ISNA(VLOOKUP($D89,'Feb 12'!$F:$F,1,0)),"No","Yes")</f>
      </c>
      <c r="AQ89" s="13369">
        <f>IF(ISNA(VLOOKUP($D89,'Feb 5'!$F:$F,1,0)),"No","Yes")</f>
      </c>
      <c r="AR89" s="13368">
        <f>IF(ISNA(VLOOKUP($D89,'Jan 29'!$F:$F,1,0)),"No","Yes")</f>
      </c>
      <c r="AS89" s="13367">
        <f>IF(ISNA(VLOOKUP(D89,'Jan 22'!F:F,1,0)),"No","Yes")</f>
      </c>
      <c r="AT89" s="13366"/>
      <c r="AU89" s="13365"/>
      <c r="AV89" s="13364"/>
      <c r="AW89" s="13363"/>
      <c r="AX89" s="13362"/>
      <c r="AY89" s="13361"/>
      <c r="AZ89" s="13360"/>
      <c r="BA89" s="13359"/>
      <c r="BB89" s="13358"/>
      <c r="BC89" s="13357"/>
      <c r="BD89" s="13356"/>
      <c r="BE89" s="13355"/>
      <c r="BF89" s="13354"/>
      <c r="BG89" s="13353"/>
      <c r="BH89" s="13352"/>
      <c r="BI89" s="13351"/>
      <c r="BJ89" s="13350"/>
      <c r="BK89" s="13349"/>
      <c r="BL89" s="13348"/>
      <c r="BM89" s="13347"/>
    </row>
    <row r="90" spans="1:64" x14ac:dyDescent="0.25">
      <c r="A90" s="9345"/>
      <c r="B90" s="103" t="s">
        <v>1331</v>
      </c>
      <c r="C90" s="105" t="s">
        <v>287</v>
      </c>
      <c r="D90" s="107" t="s">
        <v>308</v>
      </c>
      <c r="E90" s="213"/>
      <c r="F90" s="110"/>
      <c r="G90" s="110"/>
      <c r="H90" s="115" t="str">
        <f>IF(ISNA(VLOOKUP($D90,'Oct 08'!$F:$F,1,0)),"No","Yes")</f>
      </c>
      <c r="I90" s="13460">
        <f>IF(ISNA(VLOOKUP($D90,'Oct 03'!$F:$F,1,0)),"No","Yes")</f>
      </c>
      <c r="J90" s="13459">
        <f>IF(ISNA(VLOOKUP($D90,'Sep 24'!$F:$F,1,0)),"No","Yes")</f>
      </c>
      <c r="K90" s="13458">
        <f>IF(ISNA(VLOOKUP($D90,'Sep 17'!$F:$F,1,0)),"No","Yes")</f>
      </c>
      <c r="L90" s="13457">
        <f>IF(ISNA(VLOOKUP($D90,'Sep 10'!$F:$F,1,0)),"No","Yes")</f>
      </c>
      <c r="M90" s="13456">
        <f>IF(ISNA(VLOOKUP($D90,'Sep 05'!$F:$F,1,0)),"No","Yes")</f>
      </c>
      <c r="N90" s="13455">
        <f>IF(ISNA(VLOOKUP($D90,'Aug 27'!$F:$F,1,0)),"No","Yes")</f>
      </c>
      <c r="O90" s="13454">
        <f>IF(ISNA(VLOOKUP($D90,'Aug 20'!$F:$F,1,0)),"No","Yes")</f>
      </c>
      <c r="P90" s="13453">
        <f>IF(ISNA(VLOOKUP($D90,'Aug 13'!$F:$F,1,0)),"No","Yes")</f>
      </c>
      <c r="Q90" s="13452">
        <f>IF(ISNA(VLOOKUP($D90,'Aug 07'!$F:$F,1,0)),"No","Yes")</f>
      </c>
      <c r="R90" s="13451">
        <f>IF(ISNA(VLOOKUP($D90,'Jul 30'!$F:$F,1,0)),"No","Yes")</f>
      </c>
      <c r="S90" s="13450">
        <f>IF(ISNA(VLOOKUP($D90,'Jul 23'!$F:$F,1,0)),"No","Yes")</f>
      </c>
      <c r="T90" s="13449">
        <f>IF(ISNA(VLOOKUP($D90,'Jul 16'!$F:$F,1,0)),"No","Yes")</f>
      </c>
      <c r="U90" s="13448">
        <f>IF(ISNA(VLOOKUP($D90,'Jul 9'!$F:$F,1,0)),"No","Yes")</f>
      </c>
      <c r="V90" s="13447">
        <f>IF(ISNA(VLOOKUP($D90,'Jul 2'!$F:$F,1,0)),"No","Yes")</f>
      </c>
      <c r="W90" s="13446">
        <f>IF(ISNA(VLOOKUP($D90,'Jun 25'!$F:$F,1,0)),"No","Yes")</f>
      </c>
      <c r="X90" s="13445">
        <f>IF(ISNA(VLOOKUP($D90,'Jun 18'!$F:$F,1,0)),"No","Yes")</f>
      </c>
      <c r="Y90" s="13444">
        <f>IF(ISNA(VLOOKUP($D90,'Jun 11'!$F:$F,1,0)),"No","Yes")</f>
      </c>
      <c r="Z90" s="13443">
        <f>IF(ISNA(VLOOKUP($D90,'Jun 4'!$F:$F,1,0)),"No","Yes")</f>
      </c>
      <c r="AA90" s="13442">
        <f>IF(ISNA(VLOOKUP($D90,'May 28'!$F:$F,1,0)),"No","Yes")</f>
      </c>
      <c r="AB90" s="13441">
        <f>IF(ISNA(VLOOKUP($D90,'May 21'!$F:$F,1,0)),"No","Yes")</f>
      </c>
      <c r="AC90" s="13440">
        <f>IF(ISNA(VLOOKUP($D90,'May 14'!$F:$F,1,0)),"No","Yes")</f>
      </c>
      <c r="AD90" s="13439">
        <f>IF(ISNA(VLOOKUP($D90,'May 9'!$F:$F,1,0)),"No","Yes")</f>
      </c>
      <c r="AE90" s="13438">
        <f>IF(ISNA(VLOOKUP($D90,'May 2'!$F:$F,1,0)),"No","Yes")</f>
      </c>
      <c r="AF90" s="13437">
        <f>IF(ISNA(VLOOKUP($D90,'Apr 23'!$F:$F,1,0)),"No","Yes")</f>
      </c>
      <c r="AG90" s="13436">
        <f>IF(ISNA(VLOOKUP($D90,'Apr 16'!$F:$F,1,0)),"No","Yes")</f>
      </c>
      <c r="AH90" s="13435">
        <f>IF(ISNA(VLOOKUP($D90,'Apr 9'!$F:$F,1,0)),"No","Yes")</f>
      </c>
      <c r="AI90" s="13434">
        <f>IF(ISNA(VLOOKUP($D90,'Apr 2'!$F:$F,1,0)),"No","Yes")</f>
      </c>
      <c r="AJ90" s="13433">
        <f>IF(ISNA(VLOOKUP($D90,'Mar 26'!$F:$F,1,0)),"No","Yes")</f>
      </c>
      <c r="AK90" s="13432">
        <f>IF(ISNA(VLOOKUP($D90,'Mar 19'!$F:$F,1,0)),"No","Yes")</f>
      </c>
      <c r="AL90" s="13431">
        <f>IF(ISNA(VLOOKUP($D90,'Mar 12'!$F:$F,1,0)),"No","Yes")</f>
      </c>
      <c r="AM90" s="13430">
        <f>IF(ISNA(VLOOKUP($D90,'Mar 5'!$F:$F,1,0)),"No","Yes")</f>
      </c>
      <c r="AN90" s="13429">
        <f>IF(ISNA(VLOOKUP($D90,'Feb 26'!$F:$F,1,0)),"No","Yes")</f>
      </c>
      <c r="AO90" s="13428">
        <f>IF(ISNA(VLOOKUP($D90,'Feb 26'!$F:$F,1,0)),"No","Yes")</f>
      </c>
      <c r="AP90" s="13427">
        <f>IF(ISNA(VLOOKUP($D90,'Feb 12'!$F:$F,1,0)),"No","Yes")</f>
      </c>
      <c r="AQ90" s="13426">
        <f>IF(ISNA(VLOOKUP($D90,'Feb 5'!$F:$F,1,0)),"No","Yes")</f>
      </c>
      <c r="AR90" s="13425">
        <f>IF(ISNA(VLOOKUP($D90,'Jan 29'!$F:$F,1,0)),"No","Yes")</f>
      </c>
      <c r="AS90" s="13424">
        <f>IF(ISNA(VLOOKUP(D90,'Jan 22'!F:F,1,0)),"No","Yes")</f>
      </c>
      <c r="AT90" s="13423"/>
      <c r="AU90" s="13422"/>
      <c r="AV90" s="13421"/>
      <c r="AW90" s="13420"/>
      <c r="AX90" s="13419"/>
      <c r="AY90" s="13418"/>
      <c r="AZ90" s="13417"/>
      <c r="BA90" s="13416"/>
      <c r="BB90" s="13415"/>
      <c r="BC90" s="13414"/>
      <c r="BD90" s="13413"/>
      <c r="BE90" s="13412"/>
      <c r="BF90" s="13411"/>
      <c r="BG90" s="13410"/>
      <c r="BH90" s="13409"/>
      <c r="BI90" s="13408"/>
      <c r="BJ90" s="13407"/>
      <c r="BK90" s="13406"/>
      <c r="BL90" s="13405"/>
      <c r="BM90" s="13404"/>
    </row>
    <row r="91" spans="1:64" x14ac:dyDescent="0.25">
      <c r="A91" s="9345"/>
      <c r="B91" s="101" t="s">
        <v>1332</v>
      </c>
      <c r="C91" s="105" t="s">
        <v>287</v>
      </c>
      <c r="D91" s="107" t="s">
        <v>319</v>
      </c>
      <c r="E91" s="213" t="s">
        <v>320</v>
      </c>
      <c r="F91" s="213" t="s">
        <v>289</v>
      </c>
      <c r="G91" s="235" t="s">
        <v>1019</v>
      </c>
      <c r="H91" s="115" t="str">
        <f>IF(ISNA(VLOOKUP($D91,'Oct 08'!$F:$F,1,0)),"No","Yes")</f>
      </c>
      <c r="I91" s="13517">
        <f>IF(ISNA(VLOOKUP($D91,'Oct 03'!$F:$F,1,0)),"No","Yes")</f>
      </c>
      <c r="J91" s="13516">
        <f>IF(ISNA(VLOOKUP($D91,'Sep 24'!$F:$F,1,0)),"No","Yes")</f>
      </c>
      <c r="K91" s="13515">
        <f>IF(ISNA(VLOOKUP($D91,'Sep 17'!$F:$F,1,0)),"No","Yes")</f>
      </c>
      <c r="L91" s="13514">
        <f>IF(ISNA(VLOOKUP($D91,'Sep 10'!$F:$F,1,0)),"No","Yes")</f>
      </c>
      <c r="M91" s="13513">
        <f>IF(ISNA(VLOOKUP($D91,'Sep 05'!$F:$F,1,0)),"No","Yes")</f>
      </c>
      <c r="N91" s="13512">
        <f>IF(ISNA(VLOOKUP($D91,'Aug 27'!$F:$F,1,0)),"No","Yes")</f>
      </c>
      <c r="O91" s="13511">
        <f>IF(ISNA(VLOOKUP($D91,'Aug 20'!$F:$F,1,0)),"No","Yes")</f>
      </c>
      <c r="P91" s="13510">
        <f>IF(ISNA(VLOOKUP($D91,'Aug 13'!$F:$F,1,0)),"No","Yes")</f>
      </c>
      <c r="Q91" s="13509">
        <f>IF(ISNA(VLOOKUP($D91,'Aug 07'!$F:$F,1,0)),"No","Yes")</f>
      </c>
      <c r="R91" s="13508">
        <f>IF(ISNA(VLOOKUP($D91,'Jul 30'!$F:$F,1,0)),"No","Yes")</f>
      </c>
      <c r="S91" s="13507">
        <f>IF(ISNA(VLOOKUP($D91,'Jul 23'!$F:$F,1,0)),"No","Yes")</f>
      </c>
      <c r="T91" s="13506">
        <f>IF(ISNA(VLOOKUP($D91,'Jul 16'!$F:$F,1,0)),"No","Yes")</f>
      </c>
      <c r="U91" s="13505">
        <f>IF(ISNA(VLOOKUP($D91,'Jul 9'!$F:$F,1,0)),"No","Yes")</f>
      </c>
      <c r="V91" s="13504">
        <f>IF(ISNA(VLOOKUP($D91,'Jul 2'!$F:$F,1,0)),"No","Yes")</f>
      </c>
      <c r="W91" s="13503">
        <f>IF(ISNA(VLOOKUP($D91,'Jun 25'!$F:$F,1,0)),"No","Yes")</f>
      </c>
      <c r="X91" s="13502">
        <f>IF(ISNA(VLOOKUP($D91,'Jun 18'!$F:$F,1,0)),"No","Yes")</f>
      </c>
      <c r="Y91" s="13501">
        <f>IF(ISNA(VLOOKUP($D91,'Jun 11'!$F:$F,1,0)),"No","Yes")</f>
      </c>
      <c r="Z91" s="13500">
        <f>IF(ISNA(VLOOKUP($D91,'Jun 4'!$F:$F,1,0)),"No","Yes")</f>
      </c>
      <c r="AA91" s="13499">
        <f>IF(ISNA(VLOOKUP($D91,'May 28'!$F:$F,1,0)),"No","Yes")</f>
      </c>
      <c r="AB91" s="13498">
        <f>IF(ISNA(VLOOKUP($D91,'May 21'!$F:$F,1,0)),"No","Yes")</f>
      </c>
      <c r="AC91" s="13497">
        <f>IF(ISNA(VLOOKUP($D91,'May 14'!$F:$F,1,0)),"No","Yes")</f>
      </c>
      <c r="AD91" s="13496">
        <f>IF(ISNA(VLOOKUP($D91,'May 9'!$F:$F,1,0)),"No","Yes")</f>
      </c>
      <c r="AE91" s="13495">
        <f>IF(ISNA(VLOOKUP($D91,'May 2'!$F:$F,1,0)),"No","Yes")</f>
      </c>
      <c r="AF91" s="13494">
        <f>IF(ISNA(VLOOKUP($D91,'Apr 23'!$F:$F,1,0)),"No","Yes")</f>
      </c>
      <c r="AG91" s="13493">
        <f>IF(ISNA(VLOOKUP($D91,'Apr 16'!$F:$F,1,0)),"No","Yes")</f>
      </c>
      <c r="AH91" s="13492">
        <f>IF(ISNA(VLOOKUP($D91,'Apr 9'!$F:$F,1,0)),"No","Yes")</f>
      </c>
      <c r="AI91" s="13491">
        <f>IF(ISNA(VLOOKUP($D91,'Apr 2'!$F:$F,1,0)),"No","Yes")</f>
      </c>
      <c r="AJ91" s="13490">
        <f>IF(ISNA(VLOOKUP($D91,'Mar 26'!$F:$F,1,0)),"No","Yes")</f>
      </c>
      <c r="AK91" s="13489">
        <f>IF(ISNA(VLOOKUP($D91,'Mar 19'!$F:$F,1,0)),"No","Yes")</f>
      </c>
      <c r="AL91" s="13488">
        <f>IF(ISNA(VLOOKUP($D91,'Mar 12'!$F:$F,1,0)),"No","Yes")</f>
      </c>
      <c r="AM91" s="13487">
        <f>IF(ISNA(VLOOKUP($D91,'Mar 5'!$F:$F,1,0)),"No","Yes")</f>
      </c>
      <c r="AN91" s="13486">
        <f>IF(ISNA(VLOOKUP($D91,'Feb 26'!$F:$F,1,0)),"No","Yes")</f>
      </c>
      <c r="AO91" s="13485">
        <f>IF(ISNA(VLOOKUP($D91,'Feb 26'!$F:$F,1,0)),"No","Yes")</f>
      </c>
      <c r="AP91" s="13484">
        <f>IF(ISNA(VLOOKUP($D91,'Feb 12'!$F:$F,1,0)),"No","Yes")</f>
      </c>
      <c r="AQ91" s="13483">
        <f>IF(ISNA(VLOOKUP($D91,'Feb 5'!$F:$F,1,0)),"No","Yes")</f>
      </c>
      <c r="AR91" s="13482">
        <f>IF(ISNA(VLOOKUP($D91,'Jan 29'!$F:$F,1,0)),"No","Yes")</f>
      </c>
      <c r="AS91" s="13481">
        <f>IF(ISNA(VLOOKUP(D91,'Jan 22'!F:F,1,0)),"No","Yes")</f>
      </c>
      <c r="AT91" s="13480"/>
      <c r="AU91" s="13479"/>
      <c r="AV91" s="13478"/>
      <c r="AW91" s="13477"/>
      <c r="AX91" s="13476"/>
      <c r="AY91" s="13475"/>
      <c r="AZ91" s="13474"/>
      <c r="BA91" s="13473"/>
      <c r="BB91" s="13472"/>
      <c r="BC91" s="13471"/>
      <c r="BD91" s="13470"/>
      <c r="BE91" s="13469"/>
      <c r="BF91" s="13468"/>
      <c r="BG91" s="13467"/>
      <c r="BH91" s="13466"/>
      <c r="BI91" s="13465"/>
      <c r="BJ91" s="13464"/>
      <c r="BK91" s="13463"/>
      <c r="BL91" s="13462"/>
      <c r="BM91" s="13461"/>
    </row>
    <row r="92" spans="1:64" x14ac:dyDescent="0.25">
      <c r="A92" s="9345"/>
      <c r="B92" s="101" t="s">
        <v>1333</v>
      </c>
      <c r="C92" s="105" t="s">
        <v>287</v>
      </c>
      <c r="D92" s="210" t="s">
        <v>384</v>
      </c>
      <c r="E92" s="213"/>
      <c r="F92" s="110"/>
      <c r="G92" s="110"/>
      <c r="H92" s="115" t="str">
        <f>IF(ISNA(VLOOKUP($D92,'Oct 08'!$F:$F,1,0)),"No","Yes")</f>
      </c>
      <c r="I92" s="13574">
        <f>IF(ISNA(VLOOKUP($D92,'Oct 03'!$F:$F,1,0)),"No","Yes")</f>
      </c>
      <c r="J92" s="13573">
        <f>IF(ISNA(VLOOKUP($D92,'Sep 24'!$F:$F,1,0)),"No","Yes")</f>
      </c>
      <c r="K92" s="13572">
        <f>IF(ISNA(VLOOKUP($D92,'Sep 17'!$F:$F,1,0)),"No","Yes")</f>
      </c>
      <c r="L92" s="13571">
        <f>IF(ISNA(VLOOKUP($D92,'Sep 10'!$F:$F,1,0)),"No","Yes")</f>
      </c>
      <c r="M92" s="13570">
        <f>IF(ISNA(VLOOKUP($D92,'Sep 05'!$F:$F,1,0)),"No","Yes")</f>
      </c>
      <c r="N92" s="13569">
        <f>IF(ISNA(VLOOKUP($D92,'Aug 27'!$F:$F,1,0)),"No","Yes")</f>
      </c>
      <c r="O92" s="13568">
        <f>IF(ISNA(VLOOKUP($D92,'Aug 20'!$F:$F,1,0)),"No","Yes")</f>
      </c>
      <c r="P92" s="13567">
        <f>IF(ISNA(VLOOKUP($D92,'Aug 13'!$F:$F,1,0)),"No","Yes")</f>
      </c>
      <c r="Q92" s="13566">
        <f>IF(ISNA(VLOOKUP($D92,'Aug 07'!$F:$F,1,0)),"No","Yes")</f>
      </c>
      <c r="R92" s="13565">
        <f>IF(ISNA(VLOOKUP($D92,'Jul 30'!$F:$F,1,0)),"No","Yes")</f>
      </c>
      <c r="S92" s="13564">
        <f>IF(ISNA(VLOOKUP($D92,'Jul 23'!$F:$F,1,0)),"No","Yes")</f>
      </c>
      <c r="T92" s="13563">
        <f>IF(ISNA(VLOOKUP($D92,'Jul 16'!$F:$F,1,0)),"No","Yes")</f>
      </c>
      <c r="U92" s="13562">
        <f>IF(ISNA(VLOOKUP($D92,'Jul 9'!$F:$F,1,0)),"No","Yes")</f>
      </c>
      <c r="V92" s="13561">
        <f>IF(ISNA(VLOOKUP($D92,'Jul 2'!$F:$F,1,0)),"No","Yes")</f>
      </c>
      <c r="W92" s="13560">
        <f>IF(ISNA(VLOOKUP($D92,'Jun 25'!$F:$F,1,0)),"No","Yes")</f>
      </c>
      <c r="X92" s="13559">
        <f>IF(ISNA(VLOOKUP($D92,'Jun 18'!$F:$F,1,0)),"No","Yes")</f>
      </c>
      <c r="Y92" s="13558">
        <f>IF(ISNA(VLOOKUP($D92,'Jun 11'!$F:$F,1,0)),"No","Yes")</f>
      </c>
      <c r="Z92" s="13557">
        <f>IF(ISNA(VLOOKUP($D92,'Jun 4'!$F:$F,1,0)),"No","Yes")</f>
      </c>
      <c r="AA92" s="13556">
        <f>IF(ISNA(VLOOKUP($D92,'May 28'!$F:$F,1,0)),"No","Yes")</f>
      </c>
      <c r="AB92" s="13555">
        <f>IF(ISNA(VLOOKUP($D92,'May 21'!$F:$F,1,0)),"No","Yes")</f>
      </c>
      <c r="AC92" s="13554">
        <f>IF(ISNA(VLOOKUP($D92,'May 14'!$F:$F,1,0)),"No","Yes")</f>
      </c>
      <c r="AD92" s="13553">
        <f>IF(ISNA(VLOOKUP($D92,'May 9'!$F:$F,1,0)),"No","Yes")</f>
      </c>
      <c r="AE92" s="13552">
        <f>IF(ISNA(VLOOKUP($D92,'May 2'!$F:$F,1,0)),"No","Yes")</f>
      </c>
      <c r="AF92" s="13551">
        <f>IF(ISNA(VLOOKUP($D92,'Apr 23'!$F:$F,1,0)),"No","Yes")</f>
      </c>
      <c r="AG92" s="13550">
        <f>IF(ISNA(VLOOKUP($D92,'Apr 16'!$F:$F,1,0)),"No","Yes")</f>
      </c>
      <c r="AH92" s="13549">
        <f>IF(ISNA(VLOOKUP($D92,'Apr 9'!$F:$F,1,0)),"No","Yes")</f>
      </c>
      <c r="AI92" s="13548">
        <f>IF(ISNA(VLOOKUP($D92,'Apr 2'!$F:$F,1,0)),"No","Yes")</f>
      </c>
      <c r="AJ92" s="13547">
        <f>IF(ISNA(VLOOKUP($D92,'Mar 26'!$F:$F,1,0)),"No","Yes")</f>
      </c>
      <c r="AK92" s="13546">
        <f>IF(ISNA(VLOOKUP($D92,'Mar 19'!$F:$F,1,0)),"No","Yes")</f>
      </c>
      <c r="AL92" s="13545">
        <f>IF(ISNA(VLOOKUP($D92,'Mar 12'!$F:$F,1,0)),"No","Yes")</f>
      </c>
      <c r="AM92" s="13544">
        <f>IF(ISNA(VLOOKUP($D92,'Mar 5'!$F:$F,1,0)),"No","Yes")</f>
      </c>
      <c r="AN92" s="13543">
        <f>IF(ISNA(VLOOKUP($D92,'Feb 26'!$F:$F,1,0)),"No","Yes")</f>
      </c>
      <c r="AO92" s="13542">
        <f>IF(ISNA(VLOOKUP($D92,'Feb 26'!$F:$F,1,0)),"No","Yes")</f>
      </c>
      <c r="AP92" s="13541">
        <f>IF(ISNA(VLOOKUP($D92,'Feb 12'!$F:$F,1,0)),"No","Yes")</f>
      </c>
      <c r="AQ92" s="13540">
        <f>IF(ISNA(VLOOKUP($D92,'Feb 5'!$F:$F,1,0)),"No","Yes")</f>
      </c>
      <c r="AR92" s="13539">
        <f>IF(ISNA(VLOOKUP($D92,'Jan 29'!$F:$F,1,0)),"No","Yes")</f>
      </c>
      <c r="AS92" s="13538">
        <f>IF(ISNA(VLOOKUP(D92,'Jan 22'!F:F,1,0)),"No","Yes")</f>
      </c>
      <c r="AT92" s="13537"/>
      <c r="AU92" s="13536"/>
      <c r="AV92" s="13535"/>
      <c r="AW92" s="13534"/>
      <c r="AX92" s="13533"/>
      <c r="AY92" s="13532"/>
      <c r="AZ92" s="13531"/>
      <c r="BA92" s="13530"/>
      <c r="BB92" s="13529"/>
      <c r="BC92" s="13528"/>
      <c r="BD92" s="13527"/>
      <c r="BE92" s="13526"/>
      <c r="BF92" s="13525"/>
      <c r="BG92" s="13524"/>
      <c r="BH92" s="13523"/>
      <c r="BI92" s="13522"/>
      <c r="BJ92" s="13521"/>
      <c r="BK92" s="13520"/>
      <c r="BL92" s="13519"/>
      <c r="BM92" s="13518"/>
    </row>
    <row r="93" spans="1:64" x14ac:dyDescent="0.25">
      <c r="A93" s="9345"/>
      <c r="B93" s="3085" t="s">
        <v>1334</v>
      </c>
      <c r="C93" s="105" t="s">
        <v>287</v>
      </c>
      <c r="D93" s="210" t="s">
        <v>352</v>
      </c>
      <c r="E93" s="213"/>
      <c r="F93" s="110"/>
      <c r="G93" s="110"/>
      <c r="H93" s="115" t="str">
        <f>IF(ISNA(VLOOKUP($D93,'Oct 08'!$F:$F,1,0)),"No","Yes")</f>
      </c>
      <c r="I93" s="13631">
        <f>IF(ISNA(VLOOKUP($D93,'Oct 03'!$F:$F,1,0)),"No","Yes")</f>
      </c>
      <c r="J93" s="13630">
        <f>IF(ISNA(VLOOKUP($D93,'Sep 24'!$F:$F,1,0)),"No","Yes")</f>
      </c>
      <c r="K93" s="13629">
        <f>IF(ISNA(VLOOKUP($D93,'Sep 17'!$F:$F,1,0)),"No","Yes")</f>
      </c>
      <c r="L93" s="13628">
        <f>IF(ISNA(VLOOKUP($D93,'Sep 10'!$F:$F,1,0)),"No","Yes")</f>
      </c>
      <c r="M93" s="13627">
        <f>IF(ISNA(VLOOKUP($D93,'Sep 05'!$F:$F,1,0)),"No","Yes")</f>
      </c>
      <c r="N93" s="13626">
        <f>IF(ISNA(VLOOKUP($D93,'Aug 27'!$F:$F,1,0)),"No","Yes")</f>
      </c>
      <c r="O93" s="13625">
        <f>IF(ISNA(VLOOKUP($D93,'Aug 20'!$F:$F,1,0)),"No","Yes")</f>
      </c>
      <c r="P93" s="13624">
        <f>IF(ISNA(VLOOKUP($D93,'Aug 13'!$F:$F,1,0)),"No","Yes")</f>
      </c>
      <c r="Q93" s="13623">
        <f>IF(ISNA(VLOOKUP($D93,'Aug 07'!$F:$F,1,0)),"No","Yes")</f>
      </c>
      <c r="R93" s="13622">
        <f>IF(ISNA(VLOOKUP($D93,'Jul 30'!$F:$F,1,0)),"No","Yes")</f>
      </c>
      <c r="S93" s="13621">
        <f>IF(ISNA(VLOOKUP($D93,'Jul 23'!$F:$F,1,0)),"No","Yes")</f>
      </c>
      <c r="T93" s="13620">
        <f>IF(ISNA(VLOOKUP($D93,'Jul 16'!$F:$F,1,0)),"No","Yes")</f>
      </c>
      <c r="U93" s="13619">
        <f>IF(ISNA(VLOOKUP($D93,'Jul 9'!$F:$F,1,0)),"No","Yes")</f>
      </c>
      <c r="V93" s="13618">
        <f>IF(ISNA(VLOOKUP($D93,'Jul 2'!$F:$F,1,0)),"No","Yes")</f>
      </c>
      <c r="W93" s="13617">
        <f>IF(ISNA(VLOOKUP($D93,'Jun 25'!$F:$F,1,0)),"No","Yes")</f>
      </c>
      <c r="X93" s="13616">
        <f>IF(ISNA(VLOOKUP($D93,'Jun 18'!$F:$F,1,0)),"No","Yes")</f>
      </c>
      <c r="Y93" s="13615">
        <f>IF(ISNA(VLOOKUP($D93,'Jun 11'!$F:$F,1,0)),"No","Yes")</f>
      </c>
      <c r="Z93" s="13614">
        <f>IF(ISNA(VLOOKUP($D93,'Jun 4'!$F:$F,1,0)),"No","Yes")</f>
      </c>
      <c r="AA93" s="13613">
        <f>IF(ISNA(VLOOKUP($D93,'May 28'!$F:$F,1,0)),"No","Yes")</f>
      </c>
      <c r="AB93" s="13612">
        <f>IF(ISNA(VLOOKUP($D93,'May 21'!$F:$F,1,0)),"No","Yes")</f>
      </c>
      <c r="AC93" s="13611">
        <f>IF(ISNA(VLOOKUP($D93,'May 14'!$F:$F,1,0)),"No","Yes")</f>
      </c>
      <c r="AD93" s="13610">
        <f>IF(ISNA(VLOOKUP($D93,'May 9'!$F:$F,1,0)),"No","Yes")</f>
      </c>
      <c r="AE93" s="13609">
        <f>IF(ISNA(VLOOKUP($D93,'May 2'!$F:$F,1,0)),"No","Yes")</f>
      </c>
      <c r="AF93" s="13608">
        <f>IF(ISNA(VLOOKUP($D93,'Apr 23'!$F:$F,1,0)),"No","Yes")</f>
      </c>
      <c r="AG93" s="13607">
        <f>IF(ISNA(VLOOKUP($D93,'Apr 16'!$F:$F,1,0)),"No","Yes")</f>
      </c>
      <c r="AH93" s="13606">
        <f>IF(ISNA(VLOOKUP($D93,'Apr 9'!$F:$F,1,0)),"No","Yes")</f>
      </c>
      <c r="AI93" s="13605">
        <f>IF(ISNA(VLOOKUP($D93,'Apr 2'!$F:$F,1,0)),"No","Yes")</f>
      </c>
      <c r="AJ93" s="13604">
        <f>IF(ISNA(VLOOKUP($D93,'Mar 26'!$F:$F,1,0)),"No","Yes")</f>
      </c>
      <c r="AK93" s="13603">
        <f>IF(ISNA(VLOOKUP($D93,'Mar 19'!$F:$F,1,0)),"No","Yes")</f>
      </c>
      <c r="AL93" s="13602">
        <f>IF(ISNA(VLOOKUP($D93,'Mar 12'!$F:$F,1,0)),"No","Yes")</f>
      </c>
      <c r="AM93" s="13601">
        <f>IF(ISNA(VLOOKUP($D93,'Mar 5'!$F:$F,1,0)),"No","Yes")</f>
      </c>
      <c r="AN93" s="13600">
        <f>IF(ISNA(VLOOKUP($D93,'Feb 26'!$F:$F,1,0)),"No","Yes")</f>
      </c>
      <c r="AO93" s="13599">
        <f>IF(ISNA(VLOOKUP($D93,'Feb 26'!$F:$F,1,0)),"No","Yes")</f>
      </c>
      <c r="AP93" s="13598">
        <f>IF(ISNA(VLOOKUP($D93,'Feb 12'!$F:$F,1,0)),"No","Yes")</f>
      </c>
      <c r="AQ93" s="13597">
        <f>IF(ISNA(VLOOKUP($D93,'Feb 5'!$F:$F,1,0)),"No","Yes")</f>
      </c>
      <c r="AR93" s="13596">
        <f>IF(ISNA(VLOOKUP($D93,'Jan 29'!$F:$F,1,0)),"No","Yes")</f>
      </c>
      <c r="AS93" s="13595">
        <f>IF(ISNA(VLOOKUP(D93,'Jan 22'!F:F,1,0)),"No","Yes")</f>
      </c>
      <c r="AT93" s="13594"/>
      <c r="AU93" s="13593"/>
      <c r="AV93" s="13592"/>
      <c r="AW93" s="13591"/>
      <c r="AX93" s="13590"/>
      <c r="AY93" s="13589"/>
      <c r="AZ93" s="13588"/>
      <c r="BA93" s="13587"/>
      <c r="BB93" s="13586"/>
      <c r="BC93" s="13585"/>
      <c r="BD93" s="13584"/>
      <c r="BE93" s="13583"/>
      <c r="BF93" s="13582"/>
      <c r="BG93" s="13581"/>
      <c r="BH93" s="13580"/>
      <c r="BI93" s="13579"/>
      <c r="BJ93" s="13578"/>
      <c r="BK93" s="13577"/>
      <c r="BL93" s="13576"/>
      <c r="BM93" s="13575"/>
    </row>
    <row r="94" spans="1:64" x14ac:dyDescent="0.25">
      <c r="A94" s="9345"/>
      <c r="B94" s="237" t="s">
        <v>1335</v>
      </c>
      <c r="C94" s="105" t="s">
        <v>287</v>
      </c>
      <c r="D94" s="210" t="s">
        <v>336</v>
      </c>
      <c r="E94" s="111" t="s">
        <v>337</v>
      </c>
      <c r="F94" s="111" t="s">
        <v>289</v>
      </c>
      <c r="G94" s="111" t="s">
        <v>666</v>
      </c>
      <c r="H94" s="115" t="str">
        <f>IF(ISNA(VLOOKUP($D94,'Oct 08'!$F:$F,1,0)),"No","Yes")</f>
      </c>
      <c r="I94" s="13688">
        <f>IF(ISNA(VLOOKUP($D94,'Oct 03'!$F:$F,1,0)),"No","Yes")</f>
      </c>
      <c r="J94" s="13687">
        <f>IF(ISNA(VLOOKUP($D94,'Sep 24'!$F:$F,1,0)),"No","Yes")</f>
      </c>
      <c r="K94" s="13686">
        <f>IF(ISNA(VLOOKUP($D94,'Sep 17'!$F:$F,1,0)),"No","Yes")</f>
      </c>
      <c r="L94" s="13685">
        <f>IF(ISNA(VLOOKUP($D94,'Sep 10'!$F:$F,1,0)),"No","Yes")</f>
      </c>
      <c r="M94" s="13684">
        <f>IF(ISNA(VLOOKUP($D94,'Sep 05'!$F:$F,1,0)),"No","Yes")</f>
      </c>
      <c r="N94" s="13683">
        <f>IF(ISNA(VLOOKUP($D94,'Aug 27'!$F:$F,1,0)),"No","Yes")</f>
      </c>
      <c r="O94" s="13682">
        <f>IF(ISNA(VLOOKUP($D94,'Aug 20'!$F:$F,1,0)),"No","Yes")</f>
      </c>
      <c r="P94" s="13681">
        <f>IF(ISNA(VLOOKUP($D94,'Aug 13'!$F:$F,1,0)),"No","Yes")</f>
      </c>
      <c r="Q94" s="13680">
        <f>IF(ISNA(VLOOKUP($D94,'Aug 07'!$F:$F,1,0)),"No","Yes")</f>
      </c>
      <c r="R94" s="13679">
        <f>IF(ISNA(VLOOKUP($D94,'Jul 30'!$F:$F,1,0)),"No","Yes")</f>
      </c>
      <c r="S94" s="13678">
        <f>IF(ISNA(VLOOKUP($D94,'Jul 23'!$F:$F,1,0)),"No","Yes")</f>
      </c>
      <c r="T94" s="13677">
        <f>IF(ISNA(VLOOKUP($D94,'Jul 16'!$F:$F,1,0)),"No","Yes")</f>
      </c>
      <c r="U94" s="13676">
        <f>IF(ISNA(VLOOKUP($D94,'Jul 9'!$F:$F,1,0)),"No","Yes")</f>
      </c>
      <c r="V94" s="13675">
        <f>IF(ISNA(VLOOKUP($D94,'Jul 2'!$F:$F,1,0)),"No","Yes")</f>
      </c>
      <c r="W94" s="13674">
        <f>IF(ISNA(VLOOKUP($D94,'Jun 25'!$F:$F,1,0)),"No","Yes")</f>
      </c>
      <c r="X94" s="13673">
        <f>IF(ISNA(VLOOKUP($D94,'Jun 18'!$F:$F,1,0)),"No","Yes")</f>
      </c>
      <c r="Y94" s="13672">
        <f>IF(ISNA(VLOOKUP($D94,'Jun 11'!$F:$F,1,0)),"No","Yes")</f>
      </c>
      <c r="Z94" s="13671">
        <f>IF(ISNA(VLOOKUP($D94,'Jun 4'!$F:$F,1,0)),"No","Yes")</f>
      </c>
      <c r="AA94" s="13670">
        <f>IF(ISNA(VLOOKUP($D94,'May 28'!$F:$F,1,0)),"No","Yes")</f>
      </c>
      <c r="AB94" s="13669">
        <f>IF(ISNA(VLOOKUP($D94,'May 21'!$F:$F,1,0)),"No","Yes")</f>
      </c>
      <c r="AC94" s="13668">
        <f>IF(ISNA(VLOOKUP($D94,'May 14'!$F:$F,1,0)),"No","Yes")</f>
      </c>
      <c r="AD94" s="13667">
        <f>IF(ISNA(VLOOKUP($D94,'May 9'!$F:$F,1,0)),"No","Yes")</f>
      </c>
      <c r="AE94" s="13666">
        <f>IF(ISNA(VLOOKUP($D94,'May 2'!$F:$F,1,0)),"No","Yes")</f>
      </c>
      <c r="AF94" s="13665">
        <f>IF(ISNA(VLOOKUP($D94,'Apr 23'!$F:$F,1,0)),"No","Yes")</f>
      </c>
      <c r="AG94" s="13664">
        <f>IF(ISNA(VLOOKUP($D94,'Apr 16'!$F:$F,1,0)),"No","Yes")</f>
      </c>
      <c r="AH94" s="13663">
        <f>IF(ISNA(VLOOKUP($D94,'Apr 9'!$F:$F,1,0)),"No","Yes")</f>
      </c>
      <c r="AI94" s="13662">
        <f>IF(ISNA(VLOOKUP($D94,'Apr 2'!$F:$F,1,0)),"No","Yes")</f>
      </c>
      <c r="AJ94" s="13661">
        <f>IF(ISNA(VLOOKUP($D94,'Mar 26'!$F:$F,1,0)),"No","Yes")</f>
      </c>
      <c r="AK94" s="13660">
        <f>IF(ISNA(VLOOKUP($D94,'Mar 19'!$F:$F,1,0)),"No","Yes")</f>
      </c>
      <c r="AL94" s="13659">
        <f>IF(ISNA(VLOOKUP($D94,'Mar 12'!$F:$F,1,0)),"No","Yes")</f>
      </c>
      <c r="AM94" s="13658">
        <f>IF(ISNA(VLOOKUP($D94,'Mar 5'!$F:$F,1,0)),"No","Yes")</f>
      </c>
      <c r="AN94" s="13657">
        <f>IF(ISNA(VLOOKUP($D94,'Feb 26'!$F:$F,1,0)),"No","Yes")</f>
      </c>
      <c r="AO94" s="13656">
        <f>IF(ISNA(VLOOKUP($D94,'Feb 26'!$F:$F,1,0)),"No","Yes")</f>
      </c>
      <c r="AP94" s="13655">
        <f>IF(ISNA(VLOOKUP($D94,'Feb 12'!$F:$F,1,0)),"No","Yes")</f>
      </c>
      <c r="AQ94" s="13654">
        <f>IF(ISNA(VLOOKUP($D94,'Feb 5'!$F:$F,1,0)),"No","Yes")</f>
      </c>
      <c r="AR94" s="13653">
        <f>IF(ISNA(VLOOKUP($D94,'Jan 29'!$F:$F,1,0)),"No","Yes")</f>
      </c>
      <c r="AS94" s="13652">
        <f>IF(ISNA(VLOOKUP(D94,'Jan 22'!F:F,1,0)),"No","Yes")</f>
      </c>
      <c r="AT94" s="13651"/>
      <c r="AU94" s="13650"/>
      <c r="AV94" s="13649"/>
      <c r="AW94" s="13648"/>
      <c r="AX94" s="13647"/>
      <c r="AY94" s="13646"/>
      <c r="AZ94" s="13645"/>
      <c r="BA94" s="13644"/>
      <c r="BB94" s="13643"/>
      <c r="BC94" s="13642"/>
      <c r="BD94" s="13641"/>
      <c r="BE94" s="13640"/>
      <c r="BF94" s="13639"/>
      <c r="BG94" s="13638"/>
      <c r="BH94" s="13637"/>
      <c r="BI94" s="13636"/>
      <c r="BJ94" s="13635"/>
      <c r="BK94" s="13634"/>
      <c r="BL94" s="13633"/>
      <c r="BM94" s="13632"/>
    </row>
    <row r="95" spans="1:64" x14ac:dyDescent="0.25">
      <c r="A95" s="9345"/>
      <c r="B95" s="3085" t="s">
        <v>1336</v>
      </c>
      <c r="C95" s="105" t="s">
        <v>287</v>
      </c>
      <c r="D95" s="210" t="s">
        <v>404</v>
      </c>
      <c r="E95" s="213" t="s">
        <v>405</v>
      </c>
      <c r="F95" s="213" t="s">
        <v>289</v>
      </c>
      <c r="G95" s="235" t="s">
        <v>1019</v>
      </c>
      <c r="H95" s="115" t="str">
        <f>IF(ISNA(VLOOKUP($D95,'Oct 08'!$F:$F,1,0)),"No","Yes")</f>
      </c>
      <c r="I95" s="13745">
        <f>IF(ISNA(VLOOKUP($D95,'Oct 03'!$F:$F,1,0)),"No","Yes")</f>
      </c>
      <c r="J95" s="13744">
        <f>IF(ISNA(VLOOKUP($D95,'Sep 24'!$F:$F,1,0)),"No","Yes")</f>
      </c>
      <c r="K95" s="13743">
        <f>IF(ISNA(VLOOKUP($D95,'Sep 17'!$F:$F,1,0)),"No","Yes")</f>
      </c>
      <c r="L95" s="13742">
        <f>IF(ISNA(VLOOKUP($D95,'Sep 10'!$F:$F,1,0)),"No","Yes")</f>
      </c>
      <c r="M95" s="13741">
        <f>IF(ISNA(VLOOKUP($D95,'Sep 05'!$F:$F,1,0)),"No","Yes")</f>
      </c>
      <c r="N95" s="13740">
        <f>IF(ISNA(VLOOKUP($D95,'Aug 27'!$F:$F,1,0)),"No","Yes")</f>
      </c>
      <c r="O95" s="13739">
        <f>IF(ISNA(VLOOKUP($D95,'Aug 20'!$F:$F,1,0)),"No","Yes")</f>
      </c>
      <c r="P95" s="13738">
        <f>IF(ISNA(VLOOKUP($D95,'Aug 13'!$F:$F,1,0)),"No","Yes")</f>
      </c>
      <c r="Q95" s="13737">
        <f>IF(ISNA(VLOOKUP($D95,'Aug 07'!$F:$F,1,0)),"No","Yes")</f>
      </c>
      <c r="R95" s="13736">
        <f>IF(ISNA(VLOOKUP($D95,'Jul 30'!$F:$F,1,0)),"No","Yes")</f>
      </c>
      <c r="S95" s="13735">
        <f>IF(ISNA(VLOOKUP($D95,'Jul 23'!$F:$F,1,0)),"No","Yes")</f>
      </c>
      <c r="T95" s="13734">
        <f>IF(ISNA(VLOOKUP($D95,'Jul 16'!$F:$F,1,0)),"No","Yes")</f>
      </c>
      <c r="U95" s="13733">
        <f>IF(ISNA(VLOOKUP($D95,'Jul 9'!$F:$F,1,0)),"No","Yes")</f>
      </c>
      <c r="V95" s="13732">
        <f>IF(ISNA(VLOOKUP($D95,'Jul 2'!$F:$F,1,0)),"No","Yes")</f>
      </c>
      <c r="W95" s="13731">
        <f>IF(ISNA(VLOOKUP($D95,'Jun 25'!$F:$F,1,0)),"No","Yes")</f>
      </c>
      <c r="X95" s="13730">
        <f>IF(ISNA(VLOOKUP($D95,'Jun 18'!$F:$F,1,0)),"No","Yes")</f>
      </c>
      <c r="Y95" s="13729">
        <f>IF(ISNA(VLOOKUP($D95,'Jun 11'!$F:$F,1,0)),"No","Yes")</f>
      </c>
      <c r="Z95" s="13728">
        <f>IF(ISNA(VLOOKUP($D95,'Jun 4'!$F:$F,1,0)),"No","Yes")</f>
      </c>
      <c r="AA95" s="13727">
        <f>IF(ISNA(VLOOKUP($D95,'May 28'!$F:$F,1,0)),"No","Yes")</f>
      </c>
      <c r="AB95" s="13726">
        <f>IF(ISNA(VLOOKUP($D95,'May 21'!$F:$F,1,0)),"No","Yes")</f>
      </c>
      <c r="AC95" s="13725">
        <f>IF(ISNA(VLOOKUP($D95,'May 14'!$F:$F,1,0)),"No","Yes")</f>
      </c>
      <c r="AD95" s="13724">
        <f>IF(ISNA(VLOOKUP($D95,'May 9'!$F:$F,1,0)),"No","Yes")</f>
      </c>
      <c r="AE95" s="13723">
        <f>IF(ISNA(VLOOKUP($D95,'May 2'!$F:$F,1,0)),"No","Yes")</f>
      </c>
      <c r="AF95" s="13722">
        <f>IF(ISNA(VLOOKUP($D95,'Apr 23'!$F:$F,1,0)),"No","Yes")</f>
      </c>
      <c r="AG95" s="13721">
        <f>IF(ISNA(VLOOKUP($D95,'Apr 16'!$F:$F,1,0)),"No","Yes")</f>
      </c>
      <c r="AH95" s="13720">
        <f>IF(ISNA(VLOOKUP($D95,'Apr 9'!$F:$F,1,0)),"No","Yes")</f>
      </c>
      <c r="AI95" s="13719">
        <f>IF(ISNA(VLOOKUP($D95,'Apr 2'!$F:$F,1,0)),"No","Yes")</f>
      </c>
      <c r="AJ95" s="13718">
        <f>IF(ISNA(VLOOKUP($D95,'Mar 26'!$F:$F,1,0)),"No","Yes")</f>
      </c>
      <c r="AK95" s="13717">
        <f>IF(ISNA(VLOOKUP($D95,'Mar 19'!$F:$F,1,0)),"No","Yes")</f>
      </c>
      <c r="AL95" s="13716">
        <f>IF(ISNA(VLOOKUP($D95,'Mar 12'!$F:$F,1,0)),"No","Yes")</f>
      </c>
      <c r="AM95" s="13715">
        <f>IF(ISNA(VLOOKUP($D95,'Mar 5'!$F:$F,1,0)),"No","Yes")</f>
      </c>
      <c r="AN95" s="13714">
        <f>IF(ISNA(VLOOKUP($D95,'Feb 26'!$F:$F,1,0)),"No","Yes")</f>
      </c>
      <c r="AO95" s="13713">
        <f>IF(ISNA(VLOOKUP($D95,'Feb 26'!$F:$F,1,0)),"No","Yes")</f>
      </c>
      <c r="AP95" s="13712">
        <f>IF(ISNA(VLOOKUP($D95,'Feb 12'!$F:$F,1,0)),"No","Yes")</f>
      </c>
      <c r="AQ95" s="13711">
        <f>IF(ISNA(VLOOKUP($D95,'Feb 5'!$F:$F,1,0)),"No","Yes")</f>
      </c>
      <c r="AR95" s="13710">
        <f>IF(ISNA(VLOOKUP($D95,'Jan 29'!$F:$F,1,0)),"No","Yes")</f>
      </c>
      <c r="AS95" s="13709">
        <f>IF(ISNA(VLOOKUP(D95,'Jan 22'!F:F,1,0)),"No","Yes")</f>
      </c>
      <c r="AT95" s="13708"/>
      <c r="AU95" s="13707"/>
      <c r="AV95" s="13706"/>
      <c r="AW95" s="13705"/>
      <c r="AX95" s="13704"/>
      <c r="AY95" s="13703"/>
      <c r="AZ95" s="13702"/>
      <c r="BA95" s="13701"/>
      <c r="BB95" s="13700"/>
      <c r="BC95" s="13699"/>
      <c r="BD95" s="13698"/>
      <c r="BE95" s="13697"/>
      <c r="BF95" s="13696"/>
      <c r="BG95" s="13695"/>
      <c r="BH95" s="13694"/>
      <c r="BI95" s="13693"/>
      <c r="BJ95" s="13692"/>
      <c r="BK95" s="13691"/>
      <c r="BL95" s="13690"/>
      <c r="BM95" s="13689"/>
    </row>
    <row customFormat="1" r="96" s="142" spans="1:64" x14ac:dyDescent="0.25">
      <c r="A96" s="9345"/>
      <c r="B96" s="216" t="s">
        <v>1337</v>
      </c>
      <c r="C96" s="141" t="s">
        <v>287</v>
      </c>
      <c r="D96" s="140" t="s">
        <v>388</v>
      </c>
      <c r="E96" s="212" t="s">
        <v>389</v>
      </c>
      <c r="F96" s="212" t="s">
        <v>289</v>
      </c>
      <c r="G96" s="234" t="s">
        <v>666</v>
      </c>
      <c r="H96" s="115" t="str">
        <f>IF(ISNA(VLOOKUP($D96,'Oct 08'!$F:$F,1,0)),"No","Yes")</f>
      </c>
      <c r="I96" s="13802">
        <f>IF(ISNA(VLOOKUP($D96,'Oct 03'!$F:$F,1,0)),"No","Yes")</f>
      </c>
      <c r="J96" s="13801">
        <f>IF(ISNA(VLOOKUP($D96,'Sep 24'!$F:$F,1,0)),"No","Yes")</f>
      </c>
      <c r="K96" s="13800">
        <f>IF(ISNA(VLOOKUP($D96,'Sep 17'!$F:$F,1,0)),"No","Yes")</f>
      </c>
      <c r="L96" s="13799">
        <f>IF(ISNA(VLOOKUP($D96,'Sep 10'!$F:$F,1,0)),"No","Yes")</f>
      </c>
      <c r="M96" s="13798">
        <f>IF(ISNA(VLOOKUP($D96,'Sep 05'!$F:$F,1,0)),"No","Yes")</f>
      </c>
      <c r="N96" s="13797">
        <f>IF(ISNA(VLOOKUP($D96,'Aug 27'!$F:$F,1,0)),"No","Yes")</f>
      </c>
      <c r="O96" s="13796">
        <f>IF(ISNA(VLOOKUP($D96,'Aug 20'!$F:$F,1,0)),"No","Yes")</f>
      </c>
      <c r="P96" s="13795">
        <f>IF(ISNA(VLOOKUP($D96,'Aug 13'!$F:$F,1,0)),"No","Yes")</f>
      </c>
      <c r="Q96" s="13794">
        <f>IF(ISNA(VLOOKUP($D96,'Aug 07'!$F:$F,1,0)),"No","Yes")</f>
      </c>
      <c r="R96" s="13793">
        <f>IF(ISNA(VLOOKUP($D96,'Jul 30'!$F:$F,1,0)),"No","Yes")</f>
      </c>
      <c r="S96" s="13792">
        <f>IF(ISNA(VLOOKUP($D96,'Jul 23'!$F:$F,1,0)),"No","Yes")</f>
      </c>
      <c r="T96" s="13791">
        <f>IF(ISNA(VLOOKUP($D96,'Jul 16'!$F:$F,1,0)),"No","Yes")</f>
      </c>
      <c r="U96" s="13790">
        <f>IF(ISNA(VLOOKUP($D96,'Jul 9'!$F:$F,1,0)),"No","Yes")</f>
      </c>
      <c r="V96" s="13789">
        <f>IF(ISNA(VLOOKUP($D96,'Jul 2'!$F:$F,1,0)),"No","Yes")</f>
      </c>
      <c r="W96" s="13788">
        <f>IF(ISNA(VLOOKUP($D96,'Jun 25'!$F:$F,1,0)),"No","Yes")</f>
      </c>
      <c r="X96" s="13787">
        <f>IF(ISNA(VLOOKUP($D96,'Jun 18'!$F:$F,1,0)),"No","Yes")</f>
      </c>
      <c r="Y96" s="13786">
        <f>IF(ISNA(VLOOKUP($D96,'Jun 11'!$F:$F,1,0)),"No","Yes")</f>
      </c>
      <c r="Z96" s="13785">
        <f>IF(ISNA(VLOOKUP($D96,'Jun 4'!$F:$F,1,0)),"No","Yes")</f>
      </c>
      <c r="AA96" s="13784">
        <f>IF(ISNA(VLOOKUP($D96,'May 28'!$F:$F,1,0)),"No","Yes")</f>
      </c>
      <c r="AB96" s="13783">
        <f>IF(ISNA(VLOOKUP($D96,'May 21'!$F:$F,1,0)),"No","Yes")</f>
      </c>
      <c r="AC96" s="13782">
        <f>IF(ISNA(VLOOKUP($D96,'May 14'!$F:$F,1,0)),"No","Yes")</f>
      </c>
      <c r="AD96" s="13781">
        <f>IF(ISNA(VLOOKUP($D96,'May 9'!$F:$F,1,0)),"No","Yes")</f>
      </c>
      <c r="AE96" s="13780">
        <f>IF(ISNA(VLOOKUP($D96,'May 2'!$F:$F,1,0)),"No","Yes")</f>
      </c>
      <c r="AF96" s="13779">
        <f>IF(ISNA(VLOOKUP($D96,'Apr 23'!$F:$F,1,0)),"No","Yes")</f>
      </c>
      <c r="AG96" s="13778">
        <f>IF(ISNA(VLOOKUP($D96,'Apr 16'!$F:$F,1,0)),"No","Yes")</f>
      </c>
      <c r="AH96" s="13777">
        <f>IF(ISNA(VLOOKUP($D96,'Apr 9'!$F:$F,1,0)),"No","Yes")</f>
      </c>
      <c r="AI96" s="13776">
        <f>IF(ISNA(VLOOKUP($D96,'Apr 2'!$F:$F,1,0)),"No","Yes")</f>
      </c>
      <c r="AJ96" s="13775">
        <f>IF(ISNA(VLOOKUP($D96,'Mar 26'!$F:$F,1,0)),"No","Yes")</f>
      </c>
      <c r="AK96" s="13774">
        <f>IF(ISNA(VLOOKUP($D96,'Mar 19'!$F:$F,1,0)),"No","Yes")</f>
      </c>
      <c r="AL96" s="13773">
        <f>IF(ISNA(VLOOKUP($D96,'Mar 12'!$F:$F,1,0)),"No","Yes")</f>
      </c>
      <c r="AM96" s="13772">
        <f>IF(ISNA(VLOOKUP($D96,'Mar 5'!$F:$F,1,0)),"No","Yes")</f>
      </c>
      <c r="AN96" s="13771">
        <f>IF(ISNA(VLOOKUP($D96,'Feb 26'!$F:$F,1,0)),"No","Yes")</f>
      </c>
      <c r="AO96" s="13770">
        <f>IF(ISNA(VLOOKUP($D96,'Feb 26'!$F:$F,1,0)),"No","Yes")</f>
      </c>
      <c r="AP96" s="13769">
        <f>IF(ISNA(VLOOKUP($D96,'Feb 12'!$F:$F,1,0)),"No","Yes")</f>
      </c>
      <c r="AQ96" s="13768">
        <f>IF(ISNA(VLOOKUP($D96,'Feb 5'!$F:$F,1,0)),"No","Yes")</f>
      </c>
      <c r="AR96" s="13767">
        <f>IF(ISNA(VLOOKUP($D96,'Jan 29'!$F:$F,1,0)),"No","Yes")</f>
      </c>
      <c r="AS96" s="13766">
        <f>IF(ISNA(VLOOKUP(D96,'Jan 22'!F:F,1,0)),"No","Yes")</f>
      </c>
      <c r="AT96" s="13765"/>
      <c r="AU96" s="13764"/>
      <c r="AV96" s="13763"/>
      <c r="AW96" s="13762"/>
      <c r="AX96" s="13761"/>
      <c r="AY96" s="13760"/>
      <c r="AZ96" s="13759"/>
      <c r="BA96" s="13758"/>
      <c r="BB96" s="13757"/>
      <c r="BC96" s="13756"/>
      <c r="BD96" s="13755"/>
      <c r="BE96" s="13754"/>
      <c r="BF96" s="13753"/>
      <c r="BG96" s="13752"/>
      <c r="BH96" s="13751"/>
      <c r="BI96" s="13750"/>
      <c r="BJ96" s="13749"/>
      <c r="BK96" s="13748"/>
      <c r="BL96" s="13747"/>
      <c r="BM96" s="13746"/>
    </row>
    <row r="97" spans="1:64" x14ac:dyDescent="0.25">
      <c r="A97" s="9345"/>
      <c r="B97" s="3253" t="s">
        <v>1338</v>
      </c>
      <c r="C97" s="107" t="s">
        <v>287</v>
      </c>
      <c r="D97" s="109" t="s">
        <v>418</v>
      </c>
      <c r="E97" s="213"/>
      <c r="F97" s="110"/>
      <c r="G97" s="110"/>
      <c r="H97" s="115" t="str">
        <f>IF(ISNA(VLOOKUP($D97,'Oct 08'!$F:$F,1,0)),"No","Yes")</f>
      </c>
      <c r="I97" s="13859">
        <f>IF(ISNA(VLOOKUP($D97,'Oct 03'!$F:$F,1,0)),"No","Yes")</f>
      </c>
      <c r="J97" s="13858">
        <f>IF(ISNA(VLOOKUP($D97,'Sep 24'!$F:$F,1,0)),"No","Yes")</f>
      </c>
      <c r="K97" s="13857">
        <f>IF(ISNA(VLOOKUP($D97,'Sep 17'!$F:$F,1,0)),"No","Yes")</f>
      </c>
      <c r="L97" s="13856">
        <f>IF(ISNA(VLOOKUP($D97,'Sep 10'!$F:$F,1,0)),"No","Yes")</f>
      </c>
      <c r="M97" s="13855">
        <f>IF(ISNA(VLOOKUP($D97,'Sep 05'!$F:$F,1,0)),"No","Yes")</f>
      </c>
      <c r="N97" s="13854">
        <f>IF(ISNA(VLOOKUP($D97,'Aug 27'!$F:$F,1,0)),"No","Yes")</f>
      </c>
      <c r="O97" s="13853">
        <f>IF(ISNA(VLOOKUP($D97,'Aug 20'!$F:$F,1,0)),"No","Yes")</f>
      </c>
      <c r="P97" s="13852">
        <f>IF(ISNA(VLOOKUP($D97,'Aug 13'!$F:$F,1,0)),"No","Yes")</f>
      </c>
      <c r="Q97" s="13851">
        <f>IF(ISNA(VLOOKUP($D97,'Aug 07'!$F:$F,1,0)),"No","Yes")</f>
      </c>
      <c r="R97" s="13850">
        <f>IF(ISNA(VLOOKUP($D97,'Jul 30'!$F:$F,1,0)),"No","Yes")</f>
      </c>
      <c r="S97" s="13849">
        <f>IF(ISNA(VLOOKUP($D97,'Jul 23'!$F:$F,1,0)),"No","Yes")</f>
      </c>
      <c r="T97" s="13848">
        <f>IF(ISNA(VLOOKUP($D97,'Jul 16'!$F:$F,1,0)),"No","Yes")</f>
      </c>
      <c r="U97" s="13847">
        <f>IF(ISNA(VLOOKUP($D97,'Jul 9'!$F:$F,1,0)),"No","Yes")</f>
      </c>
      <c r="V97" s="13846">
        <f>IF(ISNA(VLOOKUP($D97,'Jul 2'!$F:$F,1,0)),"No","Yes")</f>
      </c>
      <c r="W97" s="13845">
        <f>IF(ISNA(VLOOKUP($D97,'Jun 25'!$F:$F,1,0)),"No","Yes")</f>
      </c>
      <c r="X97" s="13844">
        <f>IF(ISNA(VLOOKUP($D97,'Jun 18'!$F:$F,1,0)),"No","Yes")</f>
      </c>
      <c r="Y97" s="13843">
        <f>IF(ISNA(VLOOKUP($D97,'Jun 11'!$F:$F,1,0)),"No","Yes")</f>
      </c>
      <c r="Z97" s="13842">
        <f>IF(ISNA(VLOOKUP($D97,'Jun 4'!$F:$F,1,0)),"No","Yes")</f>
      </c>
      <c r="AA97" s="13841">
        <f>IF(ISNA(VLOOKUP($D97,'May 28'!$F:$F,1,0)),"No","Yes")</f>
      </c>
      <c r="AB97" s="13840">
        <f>IF(ISNA(VLOOKUP($D97,'May 21'!$F:$F,1,0)),"No","Yes")</f>
      </c>
      <c r="AC97" s="13839">
        <f>IF(ISNA(VLOOKUP($D97,'May 14'!$F:$F,1,0)),"No","Yes")</f>
      </c>
      <c r="AD97" s="13838">
        <f>IF(ISNA(VLOOKUP($D97,'May 9'!$F:$F,1,0)),"No","Yes")</f>
      </c>
      <c r="AE97" s="13837">
        <f>IF(ISNA(VLOOKUP($D97,'May 2'!$F:$F,1,0)),"No","Yes")</f>
      </c>
      <c r="AF97" s="13836">
        <f>IF(ISNA(VLOOKUP($D97,'Apr 23'!$F:$F,1,0)),"No","Yes")</f>
      </c>
      <c r="AG97" s="13835">
        <f>IF(ISNA(VLOOKUP($D97,'Apr 16'!$F:$F,1,0)),"No","Yes")</f>
      </c>
      <c r="AH97" s="13834">
        <f>IF(ISNA(VLOOKUP($D97,'Apr 9'!$F:$F,1,0)),"No","Yes")</f>
      </c>
      <c r="AI97" s="13833">
        <f>IF(ISNA(VLOOKUP($D97,'Apr 2'!$F:$F,1,0)),"No","Yes")</f>
      </c>
      <c r="AJ97" s="13832">
        <f>IF(ISNA(VLOOKUP($D97,'Mar 26'!$F:$F,1,0)),"No","Yes")</f>
      </c>
      <c r="AK97" s="13831">
        <f>IF(ISNA(VLOOKUP($D97,'Mar 19'!$F:$F,1,0)),"No","Yes")</f>
      </c>
      <c r="AL97" s="13830">
        <f>IF(ISNA(VLOOKUP($D97,'Mar 12'!$F:$F,1,0)),"No","Yes")</f>
      </c>
      <c r="AM97" s="13829">
        <f>IF(ISNA(VLOOKUP($D97,'Mar 5'!$F:$F,1,0)),"No","Yes")</f>
      </c>
      <c r="AN97" s="13828">
        <f>IF(ISNA(VLOOKUP($D97,'Feb 26'!$F:$F,1,0)),"No","Yes")</f>
      </c>
      <c r="AO97" s="13827">
        <f>IF(ISNA(VLOOKUP($D97,'Feb 26'!$F:$F,1,0)),"No","Yes")</f>
      </c>
      <c r="AP97" s="13826">
        <f>IF(ISNA(VLOOKUP($D97,'Feb 12'!$F:$F,1,0)),"No","Yes")</f>
      </c>
      <c r="AQ97" s="13825">
        <f>IF(ISNA(VLOOKUP($D97,'Feb 5'!$F:$F,1,0)),"No","Yes")</f>
      </c>
      <c r="AR97" s="13824">
        <f>IF(ISNA(VLOOKUP($D97,'Jan 29'!$F:$F,1,0)),"No","Yes")</f>
      </c>
      <c r="AS97" s="13823">
        <f>IF(ISNA(VLOOKUP(D97,'Jan 22'!F:F,1,0)),"No","Yes")</f>
      </c>
      <c r="AT97" s="13822"/>
      <c r="AU97" s="13821"/>
      <c r="AV97" s="13820"/>
      <c r="AW97" s="13819"/>
      <c r="AX97" s="13818"/>
      <c r="AY97" s="13817"/>
      <c r="AZ97" s="13816"/>
      <c r="BA97" s="13815"/>
      <c r="BB97" s="13814"/>
      <c r="BC97" s="13813"/>
      <c r="BD97" s="13812"/>
      <c r="BE97" s="13811"/>
      <c r="BF97" s="13810"/>
      <c r="BG97" s="13809"/>
      <c r="BH97" s="13808"/>
      <c r="BI97" s="13807"/>
      <c r="BJ97" s="13806"/>
      <c r="BK97" s="13805"/>
      <c r="BL97" s="13804"/>
      <c r="BM97" s="13803"/>
    </row>
    <row r="98" spans="1:64" x14ac:dyDescent="0.25">
      <c r="A98" s="9345"/>
      <c r="B98" s="3085" t="s">
        <v>1339</v>
      </c>
      <c r="C98" s="105" t="s">
        <v>287</v>
      </c>
      <c r="D98" s="210" t="s">
        <v>557</v>
      </c>
      <c r="E98" s="213" t="s">
        <v>558</v>
      </c>
      <c r="F98" s="213" t="s">
        <v>289</v>
      </c>
      <c r="G98" s="235" t="s">
        <v>1019</v>
      </c>
      <c r="H98" s="115" t="str">
        <f>IF(ISNA(VLOOKUP($D98,'Oct 08'!$F:$F,1,0)),"No","Yes")</f>
      </c>
      <c r="I98" s="13916">
        <f>IF(ISNA(VLOOKUP($D98,'Oct 03'!$F:$F,1,0)),"No","Yes")</f>
      </c>
      <c r="J98" s="13915">
        <f>IF(ISNA(VLOOKUP($D98,'Sep 24'!$F:$F,1,0)),"No","Yes")</f>
      </c>
      <c r="K98" s="13914">
        <f>IF(ISNA(VLOOKUP($D98,'Sep 17'!$F:$F,1,0)),"No","Yes")</f>
      </c>
      <c r="L98" s="13913">
        <f>IF(ISNA(VLOOKUP($D98,'Sep 10'!$F:$F,1,0)),"No","Yes")</f>
      </c>
      <c r="M98" s="13912">
        <f>IF(ISNA(VLOOKUP($D98,'Sep 05'!$F:$F,1,0)),"No","Yes")</f>
      </c>
      <c r="N98" s="13911">
        <f>IF(ISNA(VLOOKUP($D98,'Aug 27'!$F:$F,1,0)),"No","Yes")</f>
      </c>
      <c r="O98" s="13910">
        <f>IF(ISNA(VLOOKUP($D98,'Aug 20'!$F:$F,1,0)),"No","Yes")</f>
      </c>
      <c r="P98" s="13909">
        <f>IF(ISNA(VLOOKUP($D98,'Aug 13'!$F:$F,1,0)),"No","Yes")</f>
      </c>
      <c r="Q98" s="13908">
        <f>IF(ISNA(VLOOKUP($D98,'Aug 07'!$F:$F,1,0)),"No","Yes")</f>
      </c>
      <c r="R98" s="13907">
        <f>IF(ISNA(VLOOKUP($D98,'Jul 30'!$F:$F,1,0)),"No","Yes")</f>
      </c>
      <c r="S98" s="13906">
        <f>IF(ISNA(VLOOKUP($D98,'Jul 23'!$F:$F,1,0)),"No","Yes")</f>
      </c>
      <c r="T98" s="13905">
        <f>IF(ISNA(VLOOKUP($D98,'Jul 16'!$F:$F,1,0)),"No","Yes")</f>
      </c>
      <c r="U98" s="13904">
        <f>IF(ISNA(VLOOKUP($D98,'Jul 9'!$F:$F,1,0)),"No","Yes")</f>
      </c>
      <c r="V98" s="13903">
        <f>IF(ISNA(VLOOKUP($D98,'Jul 2'!$F:$F,1,0)),"No","Yes")</f>
      </c>
      <c r="W98" s="13902">
        <f>IF(ISNA(VLOOKUP($D98,'Jun 25'!$F:$F,1,0)),"No","Yes")</f>
      </c>
      <c r="X98" s="13901">
        <f>IF(ISNA(VLOOKUP($D98,'Jun 18'!$F:$F,1,0)),"No","Yes")</f>
      </c>
      <c r="Y98" s="13900">
        <f>IF(ISNA(VLOOKUP($D98,'Jun 11'!$F:$F,1,0)),"No","Yes")</f>
      </c>
      <c r="Z98" s="13899">
        <f>IF(ISNA(VLOOKUP($D98,'Jun 4'!$F:$F,1,0)),"No","Yes")</f>
      </c>
      <c r="AA98" s="13898">
        <f>IF(ISNA(VLOOKUP($D98,'May 28'!$F:$F,1,0)),"No","Yes")</f>
      </c>
      <c r="AB98" s="13897">
        <f>IF(ISNA(VLOOKUP($D98,'May 21'!$F:$F,1,0)),"No","Yes")</f>
      </c>
      <c r="AC98" s="13896">
        <f>IF(ISNA(VLOOKUP($D98,'May 14'!$F:$F,1,0)),"No","Yes")</f>
      </c>
      <c r="AD98" s="13895">
        <f>IF(ISNA(VLOOKUP($D98,'May 9'!$F:$F,1,0)),"No","Yes")</f>
      </c>
      <c r="AE98" s="13894">
        <f>IF(ISNA(VLOOKUP($D98,'May 2'!$F:$F,1,0)),"No","Yes")</f>
      </c>
      <c r="AF98" s="13893">
        <f>IF(ISNA(VLOOKUP($D98,'Apr 23'!$F:$F,1,0)),"No","Yes")</f>
      </c>
      <c r="AG98" s="13892">
        <f>IF(ISNA(VLOOKUP($D98,'Apr 16'!$F:$F,1,0)),"No","Yes")</f>
      </c>
      <c r="AH98" s="13891">
        <f>IF(ISNA(VLOOKUP($D98,'Apr 9'!$F:$F,1,0)),"No","Yes")</f>
      </c>
      <c r="AI98" s="13890">
        <f>IF(ISNA(VLOOKUP($D98,'Apr 2'!$F:$F,1,0)),"No","Yes")</f>
      </c>
      <c r="AJ98" s="13889">
        <f>IF(ISNA(VLOOKUP($D98,'Mar 26'!$F:$F,1,0)),"No","Yes")</f>
      </c>
      <c r="AK98" s="13888">
        <f>IF(ISNA(VLOOKUP($D98,'Mar 19'!$F:$F,1,0)),"No","Yes")</f>
      </c>
      <c r="AL98" s="13887">
        <f>IF(ISNA(VLOOKUP($D98,'Mar 12'!$F:$F,1,0)),"No","Yes")</f>
      </c>
      <c r="AM98" s="13886">
        <f>IF(ISNA(VLOOKUP($D98,'Mar 5'!$F:$F,1,0)),"No","Yes")</f>
      </c>
      <c r="AN98" s="13885">
        <f>IF(ISNA(VLOOKUP($D98,'Feb 26'!$F:$F,1,0)),"No","Yes")</f>
      </c>
      <c r="AO98" s="13884">
        <f>IF(ISNA(VLOOKUP($D98,'Feb 26'!$F:$F,1,0)),"No","Yes")</f>
      </c>
      <c r="AP98" s="13883">
        <f>IF(ISNA(VLOOKUP($D98,'Feb 12'!$F:$F,1,0)),"No","Yes")</f>
      </c>
      <c r="AQ98" s="13882">
        <f>IF(ISNA(VLOOKUP($D98,'Feb 5'!$F:$F,1,0)),"No","Yes")</f>
      </c>
      <c r="AR98" s="13881">
        <f>IF(ISNA(VLOOKUP($D98,'Jan 29'!$F:$F,1,0)),"No","Yes")</f>
      </c>
      <c r="AS98" s="13880">
        <f>IF(ISNA(VLOOKUP(D98,'Jan 22'!F:F,1,0)),"No","Yes")</f>
      </c>
      <c r="AT98" s="13879"/>
      <c r="AU98" s="13878"/>
      <c r="AV98" s="13877"/>
      <c r="AW98" s="13876"/>
      <c r="AX98" s="13875"/>
      <c r="AY98" s="13874"/>
      <c r="AZ98" s="13873"/>
      <c r="BA98" s="13872"/>
      <c r="BB98" s="13871"/>
      <c r="BC98" s="13870"/>
      <c r="BD98" s="13869"/>
      <c r="BE98" s="13868"/>
      <c r="BF98" s="13867"/>
      <c r="BG98" s="13866"/>
      <c r="BH98" s="13865"/>
      <c r="BI98" s="13864"/>
      <c r="BJ98" s="13863"/>
      <c r="BK98" s="13862"/>
      <c r="BL98" s="13861"/>
      <c r="BM98" s="13860"/>
    </row>
    <row r="99" spans="1:64" x14ac:dyDescent="0.25">
      <c r="A99" s="9345"/>
      <c r="B99" s="237" t="s">
        <v>1340</v>
      </c>
      <c r="C99" s="105" t="s">
        <v>287</v>
      </c>
      <c r="D99" s="135" t="s">
        <v>572</v>
      </c>
      <c r="E99" s="213" t="s">
        <v>573</v>
      </c>
      <c r="F99" s="213" t="s">
        <v>289</v>
      </c>
      <c r="G99" s="235" t="s">
        <v>1019</v>
      </c>
      <c r="H99" s="115" t="str">
        <f>IF(ISNA(VLOOKUP($D99,'Oct 08'!$F:$F,1,0)),"No","Yes")</f>
      </c>
      <c r="I99" s="13973">
        <f>IF(ISNA(VLOOKUP($D99,'Oct 03'!$F:$F,1,0)),"No","Yes")</f>
      </c>
      <c r="J99" s="13972">
        <f>IF(ISNA(VLOOKUP($D99,'Sep 24'!$F:$F,1,0)),"No","Yes")</f>
      </c>
      <c r="K99" s="13971">
        <f>IF(ISNA(VLOOKUP($D99,'Sep 17'!$F:$F,1,0)),"No","Yes")</f>
      </c>
      <c r="L99" s="13970">
        <f>IF(ISNA(VLOOKUP($D99,'Sep 10'!$F:$F,1,0)),"No","Yes")</f>
      </c>
      <c r="M99" s="13969">
        <f>IF(ISNA(VLOOKUP($D99,'Sep 05'!$F:$F,1,0)),"No","Yes")</f>
      </c>
      <c r="N99" s="13968">
        <f>IF(ISNA(VLOOKUP($D99,'Aug 27'!$F:$F,1,0)),"No","Yes")</f>
      </c>
      <c r="O99" s="13967">
        <f>IF(ISNA(VLOOKUP($D99,'Aug 20'!$F:$F,1,0)),"No","Yes")</f>
      </c>
      <c r="P99" s="13966">
        <f>IF(ISNA(VLOOKUP($D99,'Aug 13'!$F:$F,1,0)),"No","Yes")</f>
      </c>
      <c r="Q99" s="13965">
        <f>IF(ISNA(VLOOKUP($D99,'Aug 07'!$F:$F,1,0)),"No","Yes")</f>
      </c>
      <c r="R99" s="13964">
        <f>IF(ISNA(VLOOKUP($D99,'Jul 30'!$F:$F,1,0)),"No","Yes")</f>
      </c>
      <c r="S99" s="13963">
        <f>IF(ISNA(VLOOKUP($D99,'Jul 23'!$F:$F,1,0)),"No","Yes")</f>
      </c>
      <c r="T99" s="13962">
        <f>IF(ISNA(VLOOKUP($D99,'Jul 16'!$F:$F,1,0)),"No","Yes")</f>
      </c>
      <c r="U99" s="13961">
        <f>IF(ISNA(VLOOKUP($D99,'Jul 9'!$F:$F,1,0)),"No","Yes")</f>
      </c>
      <c r="V99" s="13960">
        <f>IF(ISNA(VLOOKUP($D99,'Jul 2'!$F:$F,1,0)),"No","Yes")</f>
      </c>
      <c r="W99" s="13959">
        <f>IF(ISNA(VLOOKUP($D99,'Jun 25'!$F:$F,1,0)),"No","Yes")</f>
      </c>
      <c r="X99" s="13958">
        <f>IF(ISNA(VLOOKUP($D99,'Jun 18'!$F:$F,1,0)),"No","Yes")</f>
      </c>
      <c r="Y99" s="13957">
        <f>IF(ISNA(VLOOKUP($D99,'Jun 11'!$F:$F,1,0)),"No","Yes")</f>
      </c>
      <c r="Z99" s="13956">
        <f>IF(ISNA(VLOOKUP($D99,'Jun 4'!$F:$F,1,0)),"No","Yes")</f>
      </c>
      <c r="AA99" s="13955">
        <f>IF(ISNA(VLOOKUP($D99,'May 28'!$F:$F,1,0)),"No","Yes")</f>
      </c>
      <c r="AB99" s="13954">
        <f>IF(ISNA(VLOOKUP($D99,'May 21'!$F:$F,1,0)),"No","Yes")</f>
      </c>
      <c r="AC99" s="13953">
        <f>IF(ISNA(VLOOKUP($D99,'May 14'!$F:$F,1,0)),"No","Yes")</f>
      </c>
      <c r="AD99" s="13952">
        <f>IF(ISNA(VLOOKUP($D99,'May 9'!$F:$F,1,0)),"No","Yes")</f>
      </c>
      <c r="AE99" s="13951">
        <f>IF(ISNA(VLOOKUP($D99,'May 2'!$F:$F,1,0)),"No","Yes")</f>
      </c>
      <c r="AF99" s="13950">
        <f>IF(ISNA(VLOOKUP($D99,'Apr 23'!$F:$F,1,0)),"No","Yes")</f>
      </c>
      <c r="AG99" s="13949">
        <f>IF(ISNA(VLOOKUP($D99,'Apr 16'!$F:$F,1,0)),"No","Yes")</f>
      </c>
      <c r="AH99" s="13948">
        <f>IF(ISNA(VLOOKUP($D99,'Apr 9'!$F:$F,1,0)),"No","Yes")</f>
      </c>
      <c r="AI99" s="13947">
        <f>IF(ISNA(VLOOKUP($D99,'Apr 2'!$F:$F,1,0)),"No","Yes")</f>
      </c>
      <c r="AJ99" s="13946">
        <f>IF(ISNA(VLOOKUP($D99,'Mar 26'!$F:$F,1,0)),"No","Yes")</f>
      </c>
      <c r="AK99" s="13945">
        <f>IF(ISNA(VLOOKUP($D99,'Mar 19'!$F:$F,1,0)),"No","Yes")</f>
      </c>
      <c r="AL99" s="13944">
        <f>IF(ISNA(VLOOKUP($D99,'Mar 12'!$F:$F,1,0)),"No","Yes")</f>
      </c>
      <c r="AM99" s="13943">
        <f>IF(ISNA(VLOOKUP($D99,'Mar 5'!$F:$F,1,0)),"No","Yes")</f>
      </c>
      <c r="AN99" s="13942">
        <f>IF(ISNA(VLOOKUP($D99,'Feb 26'!$F:$F,1,0)),"No","Yes")</f>
      </c>
      <c r="AO99" s="13941">
        <f>IF(ISNA(VLOOKUP($D99,'Feb 26'!$F:$F,1,0)),"No","Yes")</f>
      </c>
      <c r="AP99" s="13940">
        <f>IF(ISNA(VLOOKUP($D99,'Feb 12'!$F:$F,1,0)),"No","Yes")</f>
      </c>
      <c r="AQ99" s="13939">
        <f>IF(ISNA(VLOOKUP($D99,'Feb 5'!$F:$F,1,0)),"No","Yes")</f>
      </c>
      <c r="AR99" s="13938">
        <f>IF(ISNA(VLOOKUP($D99,'Jan 29'!$F:$F,1,0)),"No","Yes")</f>
      </c>
      <c r="AS99" s="13937">
        <f>IF(ISNA(VLOOKUP(D99,'Jan 22'!F:F,1,0)),"No","Yes")</f>
      </c>
      <c r="AT99" s="13936"/>
      <c r="AU99" s="13935"/>
      <c r="AV99" s="13934"/>
      <c r="AW99" s="13933"/>
      <c r="AX99" s="13932"/>
      <c r="AY99" s="13931"/>
      <c r="AZ99" s="13930"/>
      <c r="BA99" s="13929"/>
      <c r="BB99" s="13928"/>
      <c r="BC99" s="13927"/>
      <c r="BD99" s="13926"/>
      <c r="BE99" s="13925"/>
      <c r="BF99" s="13924"/>
      <c r="BG99" s="13923"/>
      <c r="BH99" s="13922"/>
      <c r="BI99" s="13921"/>
      <c r="BJ99" s="13920"/>
      <c r="BK99" s="13919"/>
      <c r="BL99" s="13918"/>
      <c r="BM99" s="13917"/>
    </row>
    <row r="100" spans="1:64" x14ac:dyDescent="0.25">
      <c r="A100" s="9345"/>
      <c r="B100" s="3085" t="s">
        <v>1341</v>
      </c>
      <c r="C100" s="105" t="s">
        <v>287</v>
      </c>
      <c r="D100" s="210" t="s">
        <v>324</v>
      </c>
      <c r="E100" s="213" t="s">
        <v>325</v>
      </c>
      <c r="F100" s="213" t="s">
        <v>289</v>
      </c>
      <c r="G100" s="235" t="s">
        <v>1019</v>
      </c>
      <c r="H100" s="115" t="str">
        <f>IF(ISNA(VLOOKUP($D100,'Oct 08'!$F:$F,1,0)),"No","Yes")</f>
      </c>
      <c r="I100" s="14030">
        <f>IF(ISNA(VLOOKUP($D100,'Oct 03'!$F:$F,1,0)),"No","Yes")</f>
      </c>
      <c r="J100" s="14029">
        <f>IF(ISNA(VLOOKUP($D100,'Sep 24'!$F:$F,1,0)),"No","Yes")</f>
      </c>
      <c r="K100" s="14028">
        <f>IF(ISNA(VLOOKUP($D100,'Sep 17'!$F:$F,1,0)),"No","Yes")</f>
      </c>
      <c r="L100" s="14027">
        <f>IF(ISNA(VLOOKUP($D100,'Sep 10'!$F:$F,1,0)),"No","Yes")</f>
      </c>
      <c r="M100" s="14026">
        <f>IF(ISNA(VLOOKUP($D100,'Sep 05'!$F:$F,1,0)),"No","Yes")</f>
      </c>
      <c r="N100" s="14025">
        <f>IF(ISNA(VLOOKUP($D100,'Aug 27'!$F:$F,1,0)),"No","Yes")</f>
      </c>
      <c r="O100" s="14024">
        <f>IF(ISNA(VLOOKUP($D100,'Aug 20'!$F:$F,1,0)),"No","Yes")</f>
      </c>
      <c r="P100" s="14023">
        <f>IF(ISNA(VLOOKUP($D100,'Aug 13'!$F:$F,1,0)),"No","Yes")</f>
      </c>
      <c r="Q100" s="14022">
        <f>IF(ISNA(VLOOKUP($D100,'Aug 07'!$F:$F,1,0)),"No","Yes")</f>
      </c>
      <c r="R100" s="14021">
        <f>IF(ISNA(VLOOKUP($D100,'Jul 30'!$F:$F,1,0)),"No","Yes")</f>
      </c>
      <c r="S100" s="14020">
        <f>IF(ISNA(VLOOKUP($D100,'Jul 23'!$F:$F,1,0)),"No","Yes")</f>
      </c>
      <c r="T100" s="14019">
        <f>IF(ISNA(VLOOKUP($D100,'Jul 16'!$F:$F,1,0)),"No","Yes")</f>
      </c>
      <c r="U100" s="14018">
        <f>IF(ISNA(VLOOKUP($D100,'Jul 9'!$F:$F,1,0)),"No","Yes")</f>
      </c>
      <c r="V100" s="14017">
        <f>IF(ISNA(VLOOKUP($D100,'Jul 2'!$F:$F,1,0)),"No","Yes")</f>
      </c>
      <c r="W100" s="14016">
        <f>IF(ISNA(VLOOKUP($D100,'Jun 25'!$F:$F,1,0)),"No","Yes")</f>
      </c>
      <c r="X100" s="14015">
        <f>IF(ISNA(VLOOKUP($D100,'Jun 18'!$F:$F,1,0)),"No","Yes")</f>
      </c>
      <c r="Y100" s="14014">
        <f>IF(ISNA(VLOOKUP($D100,'Jun 11'!$F:$F,1,0)),"No","Yes")</f>
      </c>
      <c r="Z100" s="14013">
        <f>IF(ISNA(VLOOKUP($D100,'Jun 4'!$F:$F,1,0)),"No","Yes")</f>
      </c>
      <c r="AA100" s="14012">
        <f>IF(ISNA(VLOOKUP($D100,'May 28'!$F:$F,1,0)),"No","Yes")</f>
      </c>
      <c r="AB100" s="14011">
        <f>IF(ISNA(VLOOKUP($D100,'May 21'!$F:$F,1,0)),"No","Yes")</f>
      </c>
      <c r="AC100" s="14010">
        <f>IF(ISNA(VLOOKUP($D100,'May 14'!$F:$F,1,0)),"No","Yes")</f>
      </c>
      <c r="AD100" s="14009">
        <f>IF(ISNA(VLOOKUP($D100,'May 9'!$F:$F,1,0)),"No","Yes")</f>
      </c>
      <c r="AE100" s="14008">
        <f>IF(ISNA(VLOOKUP($D100,'May 2'!$F:$F,1,0)),"No","Yes")</f>
      </c>
      <c r="AF100" s="14007">
        <f>IF(ISNA(VLOOKUP($D100,'Apr 23'!$F:$F,1,0)),"No","Yes")</f>
      </c>
      <c r="AG100" s="14006">
        <f>IF(ISNA(VLOOKUP($D100,'Apr 16'!$F:$F,1,0)),"No","Yes")</f>
      </c>
      <c r="AH100" s="14005">
        <f>IF(ISNA(VLOOKUP($D100,'Apr 9'!$F:$F,1,0)),"No","Yes")</f>
      </c>
      <c r="AI100" s="14004">
        <f>IF(ISNA(VLOOKUP($D100,'Apr 2'!$F:$F,1,0)),"No","Yes")</f>
      </c>
      <c r="AJ100" s="14003">
        <f>IF(ISNA(VLOOKUP($D100,'Mar 26'!$F:$F,1,0)),"No","Yes")</f>
      </c>
      <c r="AK100" s="14002">
        <f>IF(ISNA(VLOOKUP($D100,'Mar 19'!$F:$F,1,0)),"No","Yes")</f>
      </c>
      <c r="AL100" s="14001">
        <f>IF(ISNA(VLOOKUP($D100,'Mar 12'!$F:$F,1,0)),"No","Yes")</f>
      </c>
      <c r="AM100" s="14000">
        <f>IF(ISNA(VLOOKUP($D100,'Mar 5'!$F:$F,1,0)),"No","Yes")</f>
      </c>
      <c r="AN100" s="13999">
        <f>IF(ISNA(VLOOKUP($D100,'Feb 26'!$F:$F,1,0)),"No","Yes")</f>
      </c>
      <c r="AO100" s="13998">
        <f>IF(ISNA(VLOOKUP($D100,'Feb 26'!$F:$F,1,0)),"No","Yes")</f>
      </c>
      <c r="AP100" s="13997">
        <f>IF(ISNA(VLOOKUP($D100,'Feb 12'!$F:$F,1,0)),"No","Yes")</f>
      </c>
      <c r="AQ100" s="13996">
        <f>IF(ISNA(VLOOKUP($D100,'Feb 5'!$F:$F,1,0)),"No","Yes")</f>
      </c>
      <c r="AR100" s="13995">
        <f>IF(ISNA(VLOOKUP($D100,'Jan 29'!$F:$F,1,0)),"No","Yes")</f>
      </c>
      <c r="AS100" s="13994">
        <f>IF(ISNA(VLOOKUP(D100,'Jan 22'!F:F,1,0)),"No","Yes")</f>
      </c>
      <c r="AT100" s="13993"/>
      <c r="AU100" s="13992"/>
      <c r="AV100" s="13991"/>
      <c r="AW100" s="13990"/>
      <c r="AX100" s="13989"/>
      <c r="AY100" s="13988"/>
      <c r="AZ100" s="13987"/>
      <c r="BA100" s="13986"/>
      <c r="BB100" s="13985"/>
      <c r="BC100" s="13984"/>
      <c r="BD100" s="13983"/>
      <c r="BE100" s="13982"/>
      <c r="BF100" s="13981"/>
      <c r="BG100" s="13980"/>
      <c r="BH100" s="13979"/>
      <c r="BI100" s="13978"/>
      <c r="BJ100" s="13977"/>
      <c r="BK100" s="13976"/>
      <c r="BL100" s="13975"/>
      <c r="BM100" s="13974"/>
    </row>
    <row r="101" spans="1:64" x14ac:dyDescent="0.25">
      <c r="A101" s="9345"/>
      <c r="B101" s="3085" t="s">
        <v>1342</v>
      </c>
      <c r="C101" s="105" t="s">
        <v>287</v>
      </c>
      <c r="D101" s="210" t="s">
        <v>866</v>
      </c>
      <c r="E101" s="213"/>
      <c r="F101" s="110"/>
      <c r="G101" s="110"/>
      <c r="H101" s="115" t="str">
        <f>IF(ISNA(VLOOKUP($D101,'Oct 08'!$F:$F,1,0)),"No","Yes")</f>
      </c>
      <c r="I101" s="14087">
        <f>IF(ISNA(VLOOKUP($D101,'Oct 03'!$F:$F,1,0)),"No","Yes")</f>
      </c>
      <c r="J101" s="14086">
        <f>IF(ISNA(VLOOKUP($D101,'Sep 24'!$F:$F,1,0)),"No","Yes")</f>
      </c>
      <c r="K101" s="14085">
        <f>IF(ISNA(VLOOKUP($D101,'Sep 17'!$F:$F,1,0)),"No","Yes")</f>
      </c>
      <c r="L101" s="14084">
        <f>IF(ISNA(VLOOKUP($D101,'Sep 10'!$F:$F,1,0)),"No","Yes")</f>
      </c>
      <c r="M101" s="14083">
        <f>IF(ISNA(VLOOKUP($D101,'Sep 05'!$F:$F,1,0)),"No","Yes")</f>
      </c>
      <c r="N101" s="14082">
        <f>IF(ISNA(VLOOKUP($D101,'Aug 27'!$F:$F,1,0)),"No","Yes")</f>
      </c>
      <c r="O101" s="14081">
        <f>IF(ISNA(VLOOKUP($D101,'Aug 20'!$F:$F,1,0)),"No","Yes")</f>
      </c>
      <c r="P101" s="14080">
        <f>IF(ISNA(VLOOKUP($D101,'Aug 13'!$F:$F,1,0)),"No","Yes")</f>
      </c>
      <c r="Q101" s="14079">
        <f>IF(ISNA(VLOOKUP($D101,'Aug 07'!$F:$F,1,0)),"No","Yes")</f>
      </c>
      <c r="R101" s="14078">
        <f>IF(ISNA(VLOOKUP($D101,'Jul 30'!$F:$F,1,0)),"No","Yes")</f>
      </c>
      <c r="S101" s="14077">
        <f>IF(ISNA(VLOOKUP($D101,'Jul 23'!$F:$F,1,0)),"No","Yes")</f>
      </c>
      <c r="T101" s="14076">
        <f>IF(ISNA(VLOOKUP($D101,'Jul 16'!$F:$F,1,0)),"No","Yes")</f>
      </c>
      <c r="U101" s="14075">
        <f>IF(ISNA(VLOOKUP($D101,'Jul 9'!$F:$F,1,0)),"No","Yes")</f>
      </c>
      <c r="V101" s="14074">
        <f>IF(ISNA(VLOOKUP($D101,'Jul 2'!$F:$F,1,0)),"No","Yes")</f>
      </c>
      <c r="W101" s="14073">
        <f>IF(ISNA(VLOOKUP($D101,'Jun 25'!$F:$F,1,0)),"No","Yes")</f>
      </c>
      <c r="X101" s="14072">
        <f>IF(ISNA(VLOOKUP($D101,'Jun 18'!$F:$F,1,0)),"No","Yes")</f>
      </c>
      <c r="Y101" s="14071">
        <f>IF(ISNA(VLOOKUP($D101,'Jun 11'!$F:$F,1,0)),"No","Yes")</f>
      </c>
      <c r="Z101" s="14070">
        <f>IF(ISNA(VLOOKUP($D101,'Jun 4'!$F:$F,1,0)),"No","Yes")</f>
      </c>
      <c r="AA101" s="14069">
        <f>IF(ISNA(VLOOKUP($D101,'May 28'!$F:$F,1,0)),"No","Yes")</f>
      </c>
      <c r="AB101" s="14068">
        <f>IF(ISNA(VLOOKUP($D101,'May 21'!$F:$F,1,0)),"No","Yes")</f>
      </c>
      <c r="AC101" s="14067">
        <f>IF(ISNA(VLOOKUP($D101,'May 14'!$F:$F,1,0)),"No","Yes")</f>
      </c>
      <c r="AD101" s="14066">
        <f>IF(ISNA(VLOOKUP($D101,'May 9'!$F:$F,1,0)),"No","Yes")</f>
      </c>
      <c r="AE101" s="14065">
        <f>IF(ISNA(VLOOKUP($D101,'May 2'!$F:$F,1,0)),"No","Yes")</f>
      </c>
      <c r="AF101" s="14064">
        <f>IF(ISNA(VLOOKUP($D101,'Apr 23'!$F:$F,1,0)),"No","Yes")</f>
      </c>
      <c r="AG101" s="14063">
        <f>IF(ISNA(VLOOKUP($D101,'Apr 16'!$F:$F,1,0)),"No","Yes")</f>
      </c>
      <c r="AH101" s="14062">
        <f>IF(ISNA(VLOOKUP($D101,'Apr 9'!$F:$F,1,0)),"No","Yes")</f>
      </c>
      <c r="AI101" s="14061">
        <f>IF(ISNA(VLOOKUP($D101,'Apr 2'!$F:$F,1,0)),"No","Yes")</f>
      </c>
      <c r="AJ101" s="14060">
        <f>IF(ISNA(VLOOKUP($D101,'Mar 26'!$F:$F,1,0)),"No","Yes")</f>
      </c>
      <c r="AK101" s="14059">
        <f>IF(ISNA(VLOOKUP($D101,'Mar 19'!$F:$F,1,0)),"No","Yes")</f>
      </c>
      <c r="AL101" s="14058">
        <f>IF(ISNA(VLOOKUP($D101,'Mar 12'!$F:$F,1,0)),"No","Yes")</f>
      </c>
      <c r="AM101" s="14057">
        <f>IF(ISNA(VLOOKUP($D101,'Mar 5'!$F:$F,1,0)),"No","Yes")</f>
      </c>
      <c r="AN101" s="14056">
        <f>IF(ISNA(VLOOKUP($D101,'Feb 26'!$F:$F,1,0)),"No","Yes")</f>
      </c>
      <c r="AO101" s="14055">
        <f>IF(ISNA(VLOOKUP($D101,'Feb 26'!$F:$F,1,0)),"No","Yes")</f>
      </c>
      <c r="AP101" s="14054">
        <f>IF(ISNA(VLOOKUP($D101,'Feb 12'!$F:$F,1,0)),"No","Yes")</f>
      </c>
      <c r="AQ101" s="14053">
        <f>IF(ISNA(VLOOKUP($D101,'Feb 5'!$F:$F,1,0)),"No","Yes")</f>
      </c>
      <c r="AR101" s="14052">
        <f>IF(ISNA(VLOOKUP($D101,'Jan 29'!$F:$F,1,0)),"No","Yes")</f>
      </c>
      <c r="AS101" s="14051">
        <f>IF(ISNA(VLOOKUP(D101,'Jan 22'!F:F,1,0)),"No","Yes")</f>
      </c>
      <c r="AT101" s="14050"/>
      <c r="AU101" s="14049"/>
      <c r="AV101" s="14048"/>
      <c r="AW101" s="14047"/>
      <c r="AX101" s="14046"/>
      <c r="AY101" s="14045"/>
      <c r="AZ101" s="14044"/>
      <c r="BA101" s="14043"/>
      <c r="BB101" s="14042"/>
      <c r="BC101" s="14041"/>
      <c r="BD101" s="14040"/>
      <c r="BE101" s="14039"/>
      <c r="BF101" s="14038"/>
      <c r="BG101" s="14037"/>
      <c r="BH101" s="14036"/>
      <c r="BI101" s="14035"/>
      <c r="BJ101" s="14034"/>
      <c r="BK101" s="14033"/>
      <c r="BL101" s="14032"/>
      <c r="BM101" s="14031"/>
    </row>
    <row r="102" spans="1:64" x14ac:dyDescent="0.25">
      <c r="A102" s="9345"/>
      <c r="B102" s="3085" t="s">
        <v>1343</v>
      </c>
      <c r="C102" s="105" t="s">
        <v>287</v>
      </c>
      <c r="D102" s="210" t="s">
        <v>342</v>
      </c>
      <c r="E102" s="213"/>
      <c r="F102" s="110"/>
      <c r="G102" s="110"/>
      <c r="H102" s="115" t="str">
        <f>IF(ISNA(VLOOKUP($D102,'Oct 08'!$F:$F,1,0)),"No","Yes")</f>
      </c>
      <c r="I102" s="14144">
        <f>IF(ISNA(VLOOKUP($D102,'Oct 03'!$F:$F,1,0)),"No","Yes")</f>
      </c>
      <c r="J102" s="14143">
        <f>IF(ISNA(VLOOKUP($D102,'Sep 24'!$F:$F,1,0)),"No","Yes")</f>
      </c>
      <c r="K102" s="14142">
        <f>IF(ISNA(VLOOKUP($D102,'Sep 17'!$F:$F,1,0)),"No","Yes")</f>
      </c>
      <c r="L102" s="14141">
        <f>IF(ISNA(VLOOKUP($D102,'Sep 10'!$F:$F,1,0)),"No","Yes")</f>
      </c>
      <c r="M102" s="14140">
        <f>IF(ISNA(VLOOKUP($D102,'Sep 05'!$F:$F,1,0)),"No","Yes")</f>
      </c>
      <c r="N102" s="14139">
        <f>IF(ISNA(VLOOKUP($D102,'Aug 27'!$F:$F,1,0)),"No","Yes")</f>
      </c>
      <c r="O102" s="14138">
        <f>IF(ISNA(VLOOKUP($D102,'Aug 20'!$F:$F,1,0)),"No","Yes")</f>
      </c>
      <c r="P102" s="14137">
        <f>IF(ISNA(VLOOKUP($D102,'Aug 13'!$F:$F,1,0)),"No","Yes")</f>
      </c>
      <c r="Q102" s="14136">
        <f>IF(ISNA(VLOOKUP($D102,'Aug 07'!$F:$F,1,0)),"No","Yes")</f>
      </c>
      <c r="R102" s="14135">
        <f>IF(ISNA(VLOOKUP($D102,'Jul 30'!$F:$F,1,0)),"No","Yes")</f>
      </c>
      <c r="S102" s="14134">
        <f>IF(ISNA(VLOOKUP($D102,'Jul 23'!$F:$F,1,0)),"No","Yes")</f>
      </c>
      <c r="T102" s="14133">
        <f>IF(ISNA(VLOOKUP($D102,'Jul 16'!$F:$F,1,0)),"No","Yes")</f>
      </c>
      <c r="U102" s="14132">
        <f>IF(ISNA(VLOOKUP($D102,'Jul 9'!$F:$F,1,0)),"No","Yes")</f>
      </c>
      <c r="V102" s="14131">
        <f>IF(ISNA(VLOOKUP($D102,'Jul 2'!$F:$F,1,0)),"No","Yes")</f>
      </c>
      <c r="W102" s="14130">
        <f>IF(ISNA(VLOOKUP($D102,'Jun 25'!$F:$F,1,0)),"No","Yes")</f>
      </c>
      <c r="X102" s="14129">
        <f>IF(ISNA(VLOOKUP($D102,'Jun 18'!$F:$F,1,0)),"No","Yes")</f>
      </c>
      <c r="Y102" s="14128">
        <f>IF(ISNA(VLOOKUP($D102,'Jun 11'!$F:$F,1,0)),"No","Yes")</f>
      </c>
      <c r="Z102" s="14127">
        <f>IF(ISNA(VLOOKUP($D102,'Jun 4'!$F:$F,1,0)),"No","Yes")</f>
      </c>
      <c r="AA102" s="14126">
        <f>IF(ISNA(VLOOKUP($D102,'May 28'!$F:$F,1,0)),"No","Yes")</f>
      </c>
      <c r="AB102" s="14125">
        <f>IF(ISNA(VLOOKUP($D102,'May 21'!$F:$F,1,0)),"No","Yes")</f>
      </c>
      <c r="AC102" s="14124">
        <f>IF(ISNA(VLOOKUP($D102,'May 14'!$F:$F,1,0)),"No","Yes")</f>
      </c>
      <c r="AD102" s="14123">
        <f>IF(ISNA(VLOOKUP($D102,'May 9'!$F:$F,1,0)),"No","Yes")</f>
      </c>
      <c r="AE102" s="14122">
        <f>IF(ISNA(VLOOKUP($D102,'May 2'!$F:$F,1,0)),"No","Yes")</f>
      </c>
      <c r="AF102" s="14121">
        <f>IF(ISNA(VLOOKUP($D102,'Apr 23'!$F:$F,1,0)),"No","Yes")</f>
      </c>
      <c r="AG102" s="14120">
        <f>IF(ISNA(VLOOKUP($D102,'Apr 16'!$F:$F,1,0)),"No","Yes")</f>
      </c>
      <c r="AH102" s="14119">
        <f>IF(ISNA(VLOOKUP($D102,'Apr 9'!$F:$F,1,0)),"No","Yes")</f>
      </c>
      <c r="AI102" s="14118">
        <f>IF(ISNA(VLOOKUP($D102,'Apr 2'!$F:$F,1,0)),"No","Yes")</f>
      </c>
      <c r="AJ102" s="14117">
        <f>IF(ISNA(VLOOKUP($D102,'Mar 26'!$F:$F,1,0)),"No","Yes")</f>
      </c>
      <c r="AK102" s="14116">
        <f>IF(ISNA(VLOOKUP($D102,'Mar 19'!$F:$F,1,0)),"No","Yes")</f>
      </c>
      <c r="AL102" s="14115">
        <f>IF(ISNA(VLOOKUP($D102,'Mar 12'!$F:$F,1,0)),"No","Yes")</f>
      </c>
      <c r="AM102" s="14114">
        <f>IF(ISNA(VLOOKUP($D102,'Mar 5'!$F:$F,1,0)),"No","Yes")</f>
      </c>
      <c r="AN102" s="14113">
        <f>IF(ISNA(VLOOKUP($D102,'Feb 26'!$F:$F,1,0)),"No","Yes")</f>
      </c>
      <c r="AO102" s="14112">
        <f>IF(ISNA(VLOOKUP($D102,'Feb 26'!$F:$F,1,0)),"No","Yes")</f>
      </c>
      <c r="AP102" s="14111">
        <f>IF(ISNA(VLOOKUP($D102,'Feb 12'!$F:$F,1,0)),"No","Yes")</f>
      </c>
      <c r="AQ102" s="14110">
        <f>IF(ISNA(VLOOKUP($D102,'Feb 5'!$F:$F,1,0)),"No","Yes")</f>
      </c>
      <c r="AR102" s="14109">
        <f>IF(ISNA(VLOOKUP($D102,'Jan 29'!$F:$F,1,0)),"No","Yes")</f>
      </c>
      <c r="AS102" s="14108">
        <f>IF(ISNA(VLOOKUP(D102,'Jan 22'!F:F,1,0)),"No","Yes")</f>
      </c>
      <c r="AT102" s="14107"/>
      <c r="AU102" s="14106"/>
      <c r="AV102" s="14105"/>
      <c r="AW102" s="14104"/>
      <c r="AX102" s="14103"/>
      <c r="AY102" s="14102"/>
      <c r="AZ102" s="14101"/>
      <c r="BA102" s="14100"/>
      <c r="BB102" s="14099"/>
      <c r="BC102" s="14098"/>
      <c r="BD102" s="14097"/>
      <c r="BE102" s="14096"/>
      <c r="BF102" s="14095"/>
      <c r="BG102" s="14094"/>
      <c r="BH102" s="14093"/>
      <c r="BI102" s="14092"/>
      <c r="BJ102" s="14091"/>
      <c r="BK102" s="14090"/>
      <c r="BL102" s="14089"/>
      <c r="BM102" s="14088"/>
    </row>
    <row r="103" spans="1:64" x14ac:dyDescent="0.25">
      <c r="A103" s="9345"/>
      <c r="B103" s="3085" t="s">
        <v>1344</v>
      </c>
      <c r="C103" s="105" t="s">
        <v>287</v>
      </c>
      <c r="D103" s="210" t="s">
        <v>654</v>
      </c>
      <c r="E103" s="213" t="s">
        <v>655</v>
      </c>
      <c r="F103" s="213" t="s">
        <v>289</v>
      </c>
      <c r="G103" s="235" t="s">
        <v>1019</v>
      </c>
      <c r="H103" s="115" t="str">
        <f>IF(ISNA(VLOOKUP($D103,'Oct 08'!$F:$F,1,0)),"No","Yes")</f>
      </c>
      <c r="I103" s="14201">
        <f>IF(ISNA(VLOOKUP($D103,'Oct 03'!$F:$F,1,0)),"No","Yes")</f>
      </c>
      <c r="J103" s="14200">
        <f>IF(ISNA(VLOOKUP($D103,'Sep 24'!$F:$F,1,0)),"No","Yes")</f>
      </c>
      <c r="K103" s="14199">
        <f>IF(ISNA(VLOOKUP($D103,'Sep 17'!$F:$F,1,0)),"No","Yes")</f>
      </c>
      <c r="L103" s="14198">
        <f>IF(ISNA(VLOOKUP($D103,'Sep 10'!$F:$F,1,0)),"No","Yes")</f>
      </c>
      <c r="M103" s="14197">
        <f>IF(ISNA(VLOOKUP($D103,'Sep 05'!$F:$F,1,0)),"No","Yes")</f>
      </c>
      <c r="N103" s="14196">
        <f>IF(ISNA(VLOOKUP($D103,'Aug 27'!$F:$F,1,0)),"No","Yes")</f>
      </c>
      <c r="O103" s="14195">
        <f>IF(ISNA(VLOOKUP($D103,'Aug 20'!$F:$F,1,0)),"No","Yes")</f>
      </c>
      <c r="P103" s="14194">
        <f>IF(ISNA(VLOOKUP($D103,'Aug 13'!$F:$F,1,0)),"No","Yes")</f>
      </c>
      <c r="Q103" s="14193">
        <f>IF(ISNA(VLOOKUP($D103,'Aug 07'!$F:$F,1,0)),"No","Yes")</f>
      </c>
      <c r="R103" s="14192">
        <f>IF(ISNA(VLOOKUP($D103,'Jul 30'!$F:$F,1,0)),"No","Yes")</f>
      </c>
      <c r="S103" s="14191">
        <f>IF(ISNA(VLOOKUP($D103,'Jul 23'!$F:$F,1,0)),"No","Yes")</f>
      </c>
      <c r="T103" s="14190">
        <f>IF(ISNA(VLOOKUP($D103,'Jul 16'!$F:$F,1,0)),"No","Yes")</f>
      </c>
      <c r="U103" s="14189">
        <f>IF(ISNA(VLOOKUP($D103,'Jul 9'!$F:$F,1,0)),"No","Yes")</f>
      </c>
      <c r="V103" s="14188">
        <f>IF(ISNA(VLOOKUP($D103,'Jul 2'!$F:$F,1,0)),"No","Yes")</f>
      </c>
      <c r="W103" s="14187">
        <f>IF(ISNA(VLOOKUP($D103,'Jun 25'!$F:$F,1,0)),"No","Yes")</f>
      </c>
      <c r="X103" s="14186">
        <f>IF(ISNA(VLOOKUP($D103,'Jun 18'!$F:$F,1,0)),"No","Yes")</f>
      </c>
      <c r="Y103" s="14185">
        <f>IF(ISNA(VLOOKUP($D103,'Jun 11'!$F:$F,1,0)),"No","Yes")</f>
      </c>
      <c r="Z103" s="14184">
        <f>IF(ISNA(VLOOKUP($D103,'Jun 4'!$F:$F,1,0)),"No","Yes")</f>
      </c>
      <c r="AA103" s="14183">
        <f>IF(ISNA(VLOOKUP($D103,'May 28'!$F:$F,1,0)),"No","Yes")</f>
      </c>
      <c r="AB103" s="14182">
        <f>IF(ISNA(VLOOKUP($D103,'May 21'!$F:$F,1,0)),"No","Yes")</f>
      </c>
      <c r="AC103" s="14181">
        <f>IF(ISNA(VLOOKUP($D103,'May 14'!$F:$F,1,0)),"No","Yes")</f>
      </c>
      <c r="AD103" s="14180">
        <f>IF(ISNA(VLOOKUP($D103,'May 9'!$F:$F,1,0)),"No","Yes")</f>
      </c>
      <c r="AE103" s="14179">
        <f>IF(ISNA(VLOOKUP($D103,'May 2'!$F:$F,1,0)),"No","Yes")</f>
      </c>
      <c r="AF103" s="14178">
        <f>IF(ISNA(VLOOKUP($D103,'Apr 23'!$F:$F,1,0)),"No","Yes")</f>
      </c>
      <c r="AG103" s="14177">
        <f>IF(ISNA(VLOOKUP($D103,'Apr 16'!$F:$F,1,0)),"No","Yes")</f>
      </c>
      <c r="AH103" s="14176">
        <f>IF(ISNA(VLOOKUP($D103,'Apr 9'!$F:$F,1,0)),"No","Yes")</f>
      </c>
      <c r="AI103" s="14175">
        <f>IF(ISNA(VLOOKUP($D103,'Apr 2'!$F:$F,1,0)),"No","Yes")</f>
      </c>
      <c r="AJ103" s="14174">
        <f>IF(ISNA(VLOOKUP($D103,'Mar 26'!$F:$F,1,0)),"No","Yes")</f>
      </c>
      <c r="AK103" s="14173">
        <f>IF(ISNA(VLOOKUP($D103,'Mar 19'!$F:$F,1,0)),"No","Yes")</f>
      </c>
      <c r="AL103" s="14172">
        <f>IF(ISNA(VLOOKUP($D103,'Mar 12'!$F:$F,1,0)),"No","Yes")</f>
      </c>
      <c r="AM103" s="14171">
        <f>IF(ISNA(VLOOKUP($D103,'Mar 5'!$F:$F,1,0)),"No","Yes")</f>
      </c>
      <c r="AN103" s="14170">
        <f>IF(ISNA(VLOOKUP($D103,'Feb 26'!$F:$F,1,0)),"No","Yes")</f>
      </c>
      <c r="AO103" s="14169">
        <f>IF(ISNA(VLOOKUP($D103,'Feb 26'!$F:$F,1,0)),"No","Yes")</f>
      </c>
      <c r="AP103" s="14168">
        <f>IF(ISNA(VLOOKUP($D103,'Feb 12'!$F:$F,1,0)),"No","Yes")</f>
      </c>
      <c r="AQ103" s="14167">
        <f>IF(ISNA(VLOOKUP($D103,'Feb 5'!$F:$F,1,0)),"No","Yes")</f>
      </c>
      <c r="AR103" s="14166">
        <f>IF(ISNA(VLOOKUP($D103,'Jan 29'!$F:$F,1,0)),"No","Yes")</f>
      </c>
      <c r="AS103" s="14165">
        <f>IF(ISNA(VLOOKUP(D103,'Jan 22'!F:F,1,0)),"No","Yes")</f>
      </c>
      <c r="AT103" s="14164"/>
      <c r="AU103" s="14163"/>
      <c r="AV103" s="14162"/>
      <c r="AW103" s="14161"/>
      <c r="AX103" s="14160"/>
      <c r="AY103" s="14159"/>
      <c r="AZ103" s="14158"/>
      <c r="BA103" s="14157"/>
      <c r="BB103" s="14156"/>
      <c r="BC103" s="14155"/>
      <c r="BD103" s="14154"/>
      <c r="BE103" s="14153"/>
      <c r="BF103" s="14152"/>
      <c r="BG103" s="14151"/>
      <c r="BH103" s="14150"/>
      <c r="BI103" s="14149"/>
      <c r="BJ103" s="14148"/>
      <c r="BK103" s="14147"/>
      <c r="BL103" s="14146"/>
      <c r="BM103" s="14145"/>
    </row>
    <row r="104" spans="1:64" x14ac:dyDescent="0.25">
      <c r="A104" s="9345"/>
      <c r="B104" s="3085" t="s">
        <v>1345</v>
      </c>
      <c r="C104" s="105" t="s">
        <v>294</v>
      </c>
      <c r="D104" s="108" t="s">
        <v>847</v>
      </c>
      <c r="E104" s="213" t="s">
        <v>848</v>
      </c>
      <c r="F104" s="213" t="s">
        <v>289</v>
      </c>
      <c r="G104" s="235" t="s">
        <v>1019</v>
      </c>
      <c r="H104" s="115" t="str">
        <f>IF(ISNA(VLOOKUP($D104,'Oct 08'!$F:$F,1,0)),"No","Yes")</f>
      </c>
      <c r="I104" s="14258">
        <f>IF(ISNA(VLOOKUP($D104,'Oct 03'!$F:$F,1,0)),"No","Yes")</f>
      </c>
      <c r="J104" s="14257">
        <f>IF(ISNA(VLOOKUP($D104,'Sep 24'!$F:$F,1,0)),"No","Yes")</f>
      </c>
      <c r="K104" s="14256">
        <f>IF(ISNA(VLOOKUP($D104,'Sep 17'!$F:$F,1,0)),"No","Yes")</f>
      </c>
      <c r="L104" s="14255">
        <f>IF(ISNA(VLOOKUP($D104,'Sep 10'!$F:$F,1,0)),"No","Yes")</f>
      </c>
      <c r="M104" s="14254">
        <f>IF(ISNA(VLOOKUP($D104,'Sep 05'!$F:$F,1,0)),"No","Yes")</f>
      </c>
      <c r="N104" s="14253">
        <f>IF(ISNA(VLOOKUP($D104,'Aug 27'!$F:$F,1,0)),"No","Yes")</f>
      </c>
      <c r="O104" s="14252">
        <f>IF(ISNA(VLOOKUP($D104,'Aug 20'!$F:$F,1,0)),"No","Yes")</f>
      </c>
      <c r="P104" s="14251">
        <f>IF(ISNA(VLOOKUP($D104,'Aug 13'!$F:$F,1,0)),"No","Yes")</f>
      </c>
      <c r="Q104" s="14250">
        <f>IF(ISNA(VLOOKUP($D104,'Aug 07'!$F:$F,1,0)),"No","Yes")</f>
      </c>
      <c r="R104" s="14249">
        <f>IF(ISNA(VLOOKUP($D104,'Jul 30'!$F:$F,1,0)),"No","Yes")</f>
      </c>
      <c r="S104" s="14248">
        <f>IF(ISNA(VLOOKUP($D104,'Jul 23'!$F:$F,1,0)),"No","Yes")</f>
      </c>
      <c r="T104" s="14247">
        <f>IF(ISNA(VLOOKUP($D104,'Jul 16'!$F:$F,1,0)),"No","Yes")</f>
      </c>
      <c r="U104" s="14246">
        <f>IF(ISNA(VLOOKUP($D104,'Jul 9'!$F:$F,1,0)),"No","Yes")</f>
      </c>
      <c r="V104" s="14245">
        <f>IF(ISNA(VLOOKUP($D104,'Jul 2'!$F:$F,1,0)),"No","Yes")</f>
      </c>
      <c r="W104" s="14244">
        <f>IF(ISNA(VLOOKUP($D104,'Jun 25'!$F:$F,1,0)),"No","Yes")</f>
      </c>
      <c r="X104" s="14243">
        <f>IF(ISNA(VLOOKUP($D104,'Jun 18'!$F:$F,1,0)),"No","Yes")</f>
      </c>
      <c r="Y104" s="14242">
        <f>IF(ISNA(VLOOKUP($D104,'Jun 11'!$F:$F,1,0)),"No","Yes")</f>
      </c>
      <c r="Z104" s="14241">
        <f>IF(ISNA(VLOOKUP($D104,'Jun 4'!$F:$F,1,0)),"No","Yes")</f>
      </c>
      <c r="AA104" s="14240">
        <f>IF(ISNA(VLOOKUP($D104,'May 28'!$F:$F,1,0)),"No","Yes")</f>
      </c>
      <c r="AB104" s="14239">
        <f>IF(ISNA(VLOOKUP($D104,'May 21'!$F:$F,1,0)),"No","Yes")</f>
      </c>
      <c r="AC104" s="14238">
        <f>IF(ISNA(VLOOKUP($D104,'May 14'!$F:$F,1,0)),"No","Yes")</f>
      </c>
      <c r="AD104" s="14237">
        <f>IF(ISNA(VLOOKUP($D104,'May 9'!$F:$F,1,0)),"No","Yes")</f>
      </c>
      <c r="AE104" s="14236">
        <f>IF(ISNA(VLOOKUP($D104,'May 2'!$F:$F,1,0)),"No","Yes")</f>
      </c>
      <c r="AF104" s="14235">
        <f>IF(ISNA(VLOOKUP($D104,'Apr 23'!$F:$F,1,0)),"No","Yes")</f>
      </c>
      <c r="AG104" s="14234">
        <f>IF(ISNA(VLOOKUP($D104,'Apr 16'!$F:$F,1,0)),"No","Yes")</f>
      </c>
      <c r="AH104" s="14233">
        <f>IF(ISNA(VLOOKUP($D104,'Apr 9'!$F:$F,1,0)),"No","Yes")</f>
      </c>
      <c r="AI104" s="14232">
        <f>IF(ISNA(VLOOKUP($D104,'Apr 2'!$F:$F,1,0)),"No","Yes")</f>
      </c>
      <c r="AJ104" s="14231">
        <f>IF(ISNA(VLOOKUP($D104,'Mar 26'!$F:$F,1,0)),"No","Yes")</f>
      </c>
      <c r="AK104" s="14230">
        <f>IF(ISNA(VLOOKUP($D104,'Mar 19'!$F:$F,1,0)),"No","Yes")</f>
      </c>
      <c r="AL104" s="14229">
        <f>IF(ISNA(VLOOKUP($D104,'Mar 12'!$F:$F,1,0)),"No","Yes")</f>
      </c>
      <c r="AM104" s="14228">
        <f>IF(ISNA(VLOOKUP($D104,'Mar 5'!$F:$F,1,0)),"No","Yes")</f>
      </c>
      <c r="AN104" s="14227">
        <f>IF(ISNA(VLOOKUP($D104,'Feb 26'!$F:$F,1,0)),"No","Yes")</f>
      </c>
      <c r="AO104" s="14226">
        <f>IF(ISNA(VLOOKUP($D104,'Feb 26'!$F:$F,1,0)),"No","Yes")</f>
      </c>
      <c r="AP104" s="14225">
        <f>IF(ISNA(VLOOKUP($D104,'Feb 12'!$F:$F,1,0)),"No","Yes")</f>
      </c>
      <c r="AQ104" s="14224">
        <f>IF(ISNA(VLOOKUP($D104,'Feb 5'!$F:$F,1,0)),"No","Yes")</f>
      </c>
      <c r="AR104" s="14223">
        <f>IF(ISNA(VLOOKUP($D104,'Jan 29'!$F:$F,1,0)),"No","Yes")</f>
      </c>
      <c r="AS104" s="14222">
        <f>IF(ISNA(VLOOKUP(D104,'Jan 22'!F:F,1,0)),"No","Yes")</f>
      </c>
      <c r="AT104" s="14221"/>
      <c r="AU104" s="14220"/>
      <c r="AV104" s="14219"/>
      <c r="AW104" s="14218"/>
      <c r="AX104" s="14217"/>
      <c r="AY104" s="14216"/>
      <c r="AZ104" s="14215"/>
      <c r="BA104" s="14214"/>
      <c r="BB104" s="14213"/>
      <c r="BC104" s="14212"/>
      <c r="BD104" s="14211"/>
      <c r="BE104" s="14210"/>
      <c r="BF104" s="14209"/>
      <c r="BG104" s="14208"/>
      <c r="BH104" s="14207"/>
      <c r="BI104" s="14206"/>
      <c r="BJ104" s="14205"/>
      <c r="BK104" s="14204"/>
      <c r="BL104" s="14203"/>
      <c r="BM104" s="14202"/>
    </row>
    <row customFormat="1" r="105" s="154" spans="1:64" x14ac:dyDescent="0.25">
      <c r="A105" s="9345"/>
      <c r="B105" s="3085" t="s">
        <v>1410</v>
      </c>
      <c r="C105" s="213" t="s">
        <v>294</v>
      </c>
      <c r="D105" s="156" t="s">
        <v>532</v>
      </c>
      <c r="E105" s="213" t="s">
        <v>533</v>
      </c>
      <c r="F105" s="213" t="s">
        <v>516</v>
      </c>
      <c r="G105" s="235" t="s">
        <v>1019</v>
      </c>
      <c r="H105" s="115" t="str">
        <f>IF(ISNA(VLOOKUP($D105,'Oct 08'!$F:$F,1,0)),"No","Yes")</f>
      </c>
      <c r="I105" s="14315">
        <f>IF(ISNA(VLOOKUP($D105,'Oct 03'!$F:$F,1,0)),"No","Yes")</f>
      </c>
      <c r="J105" s="14314">
        <f>IF(ISNA(VLOOKUP($D105,'Sep 24'!$F:$F,1,0)),"No","Yes")</f>
      </c>
      <c r="K105" s="14313">
        <f>IF(ISNA(VLOOKUP($D105,'Sep 17'!$F:$F,1,0)),"No","Yes")</f>
      </c>
      <c r="L105" s="14312">
        <f>IF(ISNA(VLOOKUP($D105,'Sep 10'!$F:$F,1,0)),"No","Yes")</f>
      </c>
      <c r="M105" s="14311">
        <f>IF(ISNA(VLOOKUP($D105,'Sep 05'!$F:$F,1,0)),"No","Yes")</f>
      </c>
      <c r="N105" s="14310">
        <f>IF(ISNA(VLOOKUP($D105,'Aug 27'!$F:$F,1,0)),"No","Yes")</f>
      </c>
      <c r="O105" s="14309">
        <f>IF(ISNA(VLOOKUP($D105,'Aug 20'!$F:$F,1,0)),"No","Yes")</f>
      </c>
      <c r="P105" s="14308">
        <f>IF(ISNA(VLOOKUP($D105,'Aug 13'!$F:$F,1,0)),"No","Yes")</f>
      </c>
      <c r="Q105" s="14307">
        <f>IF(ISNA(VLOOKUP($D105,'Aug 07'!$F:$F,1,0)),"No","Yes")</f>
      </c>
      <c r="R105" s="14306">
        <f>IF(ISNA(VLOOKUP($D105,'Jul 30'!$F:$F,1,0)),"No","Yes")</f>
      </c>
      <c r="S105" s="14305">
        <f>IF(ISNA(VLOOKUP($D105,'Jul 23'!$F:$F,1,0)),"No","Yes")</f>
      </c>
      <c r="T105" s="14304">
        <f>IF(ISNA(VLOOKUP($D105,'Jul 16'!$F:$F,1,0)),"No","Yes")</f>
      </c>
      <c r="U105" s="14303">
        <f>IF(ISNA(VLOOKUP($D105,'Jul 9'!$F:$F,1,0)),"No","Yes")</f>
      </c>
      <c r="V105" s="14302">
        <f>IF(ISNA(VLOOKUP($D105,'Jul 2'!$F:$F,1,0)),"No","Yes")</f>
      </c>
      <c r="W105" s="14301">
        <f>IF(ISNA(VLOOKUP($D105,'Jun 25'!$F:$F,1,0)),"No","Yes")</f>
      </c>
      <c r="X105" s="14300">
        <f>IF(ISNA(VLOOKUP($D105,'Jun 18'!$F:$F,1,0)),"No","Yes")</f>
      </c>
      <c r="Y105" s="14299">
        <f>IF(ISNA(VLOOKUP($D105,'Jun 11'!$F:$F,1,0)),"No","Yes")</f>
      </c>
      <c r="Z105" s="14298">
        <f>IF(ISNA(VLOOKUP($D105,'Jun 4'!$F:$F,1,0)),"No","Yes")</f>
      </c>
      <c r="AA105" s="14297">
        <f>IF(ISNA(VLOOKUP($D105,'May 28'!$F:$F,1,0)),"No","Yes")</f>
      </c>
      <c r="AB105" s="14296">
        <f>IF(ISNA(VLOOKUP($D105,'May 21'!$F:$F,1,0)),"No","Yes")</f>
      </c>
      <c r="AC105" s="14295">
        <f>IF(ISNA(VLOOKUP($D105,'May 14'!$F:$F,1,0)),"No","Yes")</f>
      </c>
      <c r="AD105" s="14294">
        <f>IF(ISNA(VLOOKUP($D105,'May 9'!$F:$F,1,0)),"No","Yes")</f>
      </c>
      <c r="AE105" s="14293">
        <f>IF(ISNA(VLOOKUP($D105,'May 2'!$F:$F,1,0)),"No","Yes")</f>
      </c>
      <c r="AF105" s="14292">
        <f>IF(ISNA(VLOOKUP($D105,'Apr 23'!$F:$F,1,0)),"No","Yes")</f>
      </c>
      <c r="AG105" s="14291">
        <f>IF(ISNA(VLOOKUP($D105,'Apr 16'!$F:$F,1,0)),"No","Yes")</f>
      </c>
      <c r="AH105" s="14290">
        <f>IF(ISNA(VLOOKUP($D105,'Apr 9'!$F:$F,1,0)),"No","Yes")</f>
      </c>
      <c r="AI105" s="14289">
        <f>IF(ISNA(VLOOKUP($D105,'Apr 2'!$F:$F,1,0)),"No","Yes")</f>
      </c>
      <c r="AJ105" s="14288">
        <f>IF(ISNA(VLOOKUP($D105,'Mar 26'!$F:$F,1,0)),"No","Yes")</f>
      </c>
      <c r="AK105" s="14287">
        <f>IF(ISNA(VLOOKUP($D105,'Mar 19'!$F:$F,1,0)),"No","Yes")</f>
      </c>
      <c r="AL105" s="14286">
        <f>IF(ISNA(VLOOKUP($D105,'Mar 12'!$F:$F,1,0)),"No","Yes")</f>
      </c>
      <c r="AM105" s="14285">
        <f>IF(ISNA(VLOOKUP($D105,'Mar 5'!$F:$F,1,0)),"No","Yes")</f>
      </c>
      <c r="AN105" s="14284">
        <f>IF(ISNA(VLOOKUP($D105,'Feb 26'!$F:$F,1,0)),"No","Yes")</f>
      </c>
      <c r="AO105" s="14283">
        <f>IF(ISNA(VLOOKUP($D105,'Feb 26'!$F:$F,1,0)),"No","Yes")</f>
      </c>
      <c r="AP105" s="14282">
        <f>IF(ISNA(VLOOKUP($D105,'Feb 12'!$F:$F,1,0)),"No","Yes")</f>
      </c>
      <c r="AQ105" s="14281">
        <f>IF(ISNA(VLOOKUP($D105,'Feb 5'!$F:$F,1,0)),"No","Yes")</f>
      </c>
      <c r="AR105" s="14280">
        <f>IF(ISNA(VLOOKUP($D105,'Jan 29'!$F:$F,1,0)),"No","Yes")</f>
      </c>
      <c r="AS105" s="14279">
        <f>IF(ISNA(VLOOKUP(D105,'Jan 22'!F:F,1,0)),"No","Yes")</f>
      </c>
      <c r="AT105" s="14278"/>
      <c r="AU105" s="14277"/>
      <c r="AV105" s="14276"/>
      <c r="AW105" s="14275"/>
      <c r="AX105" s="14274"/>
      <c r="AY105" s="14273"/>
      <c r="AZ105" s="14272"/>
      <c r="BA105" s="14271"/>
      <c r="BB105" s="14270"/>
      <c r="BC105" s="14269"/>
      <c r="BD105" s="14268"/>
      <c r="BE105" s="14267"/>
      <c r="BF105" s="14266"/>
      <c r="BG105" s="14265"/>
      <c r="BH105" s="14264"/>
      <c r="BI105" s="14263"/>
      <c r="BJ105" s="14262"/>
      <c r="BK105" s="14261"/>
      <c r="BL105" s="14260"/>
      <c r="BM105" s="14259"/>
    </row>
    <row r="106" spans="1:64" x14ac:dyDescent="0.25">
      <c r="A106" s="9345"/>
      <c r="B106" s="3085" t="s">
        <v>1346</v>
      </c>
      <c r="C106" s="105" t="s">
        <v>294</v>
      </c>
      <c r="D106" s="108" t="s">
        <v>626</v>
      </c>
      <c r="E106" s="111" t="s">
        <v>627</v>
      </c>
      <c r="F106" s="111" t="s">
        <v>289</v>
      </c>
      <c r="G106" s="111" t="s">
        <v>666</v>
      </c>
      <c r="H106" s="115" t="str">
        <f>IF(ISNA(VLOOKUP($D106,'Oct 08'!$F:$F,1,0)),"No","Yes")</f>
      </c>
      <c r="I106" s="14372">
        <f>IF(ISNA(VLOOKUP($D106,'Oct 03'!$F:$F,1,0)),"No","Yes")</f>
      </c>
      <c r="J106" s="14371">
        <f>IF(ISNA(VLOOKUP($D106,'Sep 24'!$F:$F,1,0)),"No","Yes")</f>
      </c>
      <c r="K106" s="14370">
        <f>IF(ISNA(VLOOKUP($D106,'Sep 17'!$F:$F,1,0)),"No","Yes")</f>
      </c>
      <c r="L106" s="14369">
        <f>IF(ISNA(VLOOKUP($D106,'Sep 10'!$F:$F,1,0)),"No","Yes")</f>
      </c>
      <c r="M106" s="14368">
        <f>IF(ISNA(VLOOKUP($D106,'Sep 05'!$F:$F,1,0)),"No","Yes")</f>
      </c>
      <c r="N106" s="14367">
        <f>IF(ISNA(VLOOKUP($D106,'Aug 27'!$F:$F,1,0)),"No","Yes")</f>
      </c>
      <c r="O106" s="14366">
        <f>IF(ISNA(VLOOKUP($D106,'Aug 20'!$F:$F,1,0)),"No","Yes")</f>
      </c>
      <c r="P106" s="14365">
        <f>IF(ISNA(VLOOKUP($D106,'Aug 13'!$F:$F,1,0)),"No","Yes")</f>
      </c>
      <c r="Q106" s="14364">
        <f>IF(ISNA(VLOOKUP($D106,'Aug 07'!$F:$F,1,0)),"No","Yes")</f>
      </c>
      <c r="R106" s="14363">
        <f>IF(ISNA(VLOOKUP($D106,'Jul 30'!$F:$F,1,0)),"No","Yes")</f>
      </c>
      <c r="S106" s="14362">
        <f>IF(ISNA(VLOOKUP($D106,'Jul 23'!$F:$F,1,0)),"No","Yes")</f>
      </c>
      <c r="T106" s="14361">
        <f>IF(ISNA(VLOOKUP($D106,'Jul 16'!$F:$F,1,0)),"No","Yes")</f>
      </c>
      <c r="U106" s="14360">
        <f>IF(ISNA(VLOOKUP($D106,'Jul 9'!$F:$F,1,0)),"No","Yes")</f>
      </c>
      <c r="V106" s="14359">
        <f>IF(ISNA(VLOOKUP($D106,'Jul 2'!$F:$F,1,0)),"No","Yes")</f>
      </c>
      <c r="W106" s="14358">
        <f>IF(ISNA(VLOOKUP($D106,'Jun 25'!$F:$F,1,0)),"No","Yes")</f>
      </c>
      <c r="X106" s="14357">
        <f>IF(ISNA(VLOOKUP($D106,'Jun 18'!$F:$F,1,0)),"No","Yes")</f>
      </c>
      <c r="Y106" s="14356">
        <f>IF(ISNA(VLOOKUP($D106,'Jun 11'!$F:$F,1,0)),"No","Yes")</f>
      </c>
      <c r="Z106" s="14355">
        <f>IF(ISNA(VLOOKUP($D106,'Jun 4'!$F:$F,1,0)),"No","Yes")</f>
      </c>
      <c r="AA106" s="14354">
        <f>IF(ISNA(VLOOKUP($D106,'May 28'!$F:$F,1,0)),"No","Yes")</f>
      </c>
      <c r="AB106" s="14353">
        <f>IF(ISNA(VLOOKUP($D106,'May 21'!$F:$F,1,0)),"No","Yes")</f>
      </c>
      <c r="AC106" s="14352">
        <f>IF(ISNA(VLOOKUP($D106,'May 14'!$F:$F,1,0)),"No","Yes")</f>
      </c>
      <c r="AD106" s="14351">
        <f>IF(ISNA(VLOOKUP($D106,'May 9'!$F:$F,1,0)),"No","Yes")</f>
      </c>
      <c r="AE106" s="14350">
        <f>IF(ISNA(VLOOKUP($D106,'May 2'!$F:$F,1,0)),"No","Yes")</f>
      </c>
      <c r="AF106" s="14349">
        <f>IF(ISNA(VLOOKUP($D106,'Apr 23'!$F:$F,1,0)),"No","Yes")</f>
      </c>
      <c r="AG106" s="14348">
        <f>IF(ISNA(VLOOKUP($D106,'Apr 16'!$F:$F,1,0)),"No","Yes")</f>
      </c>
      <c r="AH106" s="14347">
        <f>IF(ISNA(VLOOKUP($D106,'Apr 9'!$F:$F,1,0)),"No","Yes")</f>
      </c>
      <c r="AI106" s="14346">
        <f>IF(ISNA(VLOOKUP($D106,'Apr 2'!$F:$F,1,0)),"No","Yes")</f>
      </c>
      <c r="AJ106" s="14345">
        <f>IF(ISNA(VLOOKUP($D106,'Mar 26'!$F:$F,1,0)),"No","Yes")</f>
      </c>
      <c r="AK106" s="14344">
        <f>IF(ISNA(VLOOKUP($D106,'Mar 19'!$F:$F,1,0)),"No","Yes")</f>
      </c>
      <c r="AL106" s="14343">
        <f>IF(ISNA(VLOOKUP($D106,'Mar 12'!$F:$F,1,0)),"No","Yes")</f>
      </c>
      <c r="AM106" s="14342">
        <f>IF(ISNA(VLOOKUP($D106,'Mar 5'!$F:$F,1,0)),"No","Yes")</f>
      </c>
      <c r="AN106" s="14341">
        <f>IF(ISNA(VLOOKUP($D106,'Feb 26'!$F:$F,1,0)),"No","Yes")</f>
      </c>
      <c r="AO106" s="14340">
        <f>IF(ISNA(VLOOKUP($D106,'Feb 26'!$F:$F,1,0)),"No","Yes")</f>
      </c>
      <c r="AP106" s="14339">
        <f>IF(ISNA(VLOOKUP($D106,'Feb 12'!$F:$F,1,0)),"No","Yes")</f>
      </c>
      <c r="AQ106" s="14338">
        <f>IF(ISNA(VLOOKUP($D106,'Feb 5'!$F:$F,1,0)),"No","Yes")</f>
      </c>
      <c r="AR106" s="14337">
        <f>IF(ISNA(VLOOKUP($D106,'Jan 29'!$F:$F,1,0)),"No","Yes")</f>
      </c>
      <c r="AS106" s="14336">
        <f>IF(ISNA(VLOOKUP(D106,'Jan 22'!F:F,1,0)),"No","Yes")</f>
      </c>
      <c r="AT106" s="14335"/>
      <c r="AU106" s="14334"/>
      <c r="AV106" s="14333"/>
      <c r="AW106" s="14332"/>
      <c r="AX106" s="14331"/>
      <c r="AY106" s="14330"/>
      <c r="AZ106" s="14329"/>
      <c r="BA106" s="14328"/>
      <c r="BB106" s="14327"/>
      <c r="BC106" s="14326"/>
      <c r="BD106" s="14325"/>
      <c r="BE106" s="14324"/>
      <c r="BF106" s="14323"/>
      <c r="BG106" s="14322"/>
      <c r="BH106" s="14321"/>
      <c r="BI106" s="14320"/>
      <c r="BJ106" s="14319"/>
      <c r="BK106" s="14318"/>
      <c r="BL106" s="14317"/>
      <c r="BM106" s="14316"/>
    </row>
    <row r="107" spans="1:64" x14ac:dyDescent="0.25">
      <c r="A107" s="9345"/>
      <c r="B107" s="112" t="s">
        <v>1321</v>
      </c>
      <c r="C107" s="105" t="s">
        <v>294</v>
      </c>
      <c r="D107" s="210" t="s">
        <v>563</v>
      </c>
      <c r="E107" s="213"/>
      <c r="F107" s="110"/>
      <c r="G107" s="110"/>
      <c r="H107" s="115" t="str">
        <f>IF(ISNA(VLOOKUP($D107,'Oct 08'!$F:$F,1,0)),"No","Yes")</f>
      </c>
      <c r="I107" s="14429">
        <f>IF(ISNA(VLOOKUP($D107,'Oct 03'!$F:$F,1,0)),"No","Yes")</f>
      </c>
      <c r="J107" s="14428">
        <f>IF(ISNA(VLOOKUP($D107,'Sep 24'!$F:$F,1,0)),"No","Yes")</f>
      </c>
      <c r="K107" s="14427">
        <f>IF(ISNA(VLOOKUP($D107,'Sep 17'!$F:$F,1,0)),"No","Yes")</f>
      </c>
      <c r="L107" s="14426">
        <f>IF(ISNA(VLOOKUP($D107,'Sep 10'!$F:$F,1,0)),"No","Yes")</f>
      </c>
      <c r="M107" s="14425">
        <f>IF(ISNA(VLOOKUP($D107,'Sep 05'!$F:$F,1,0)),"No","Yes")</f>
      </c>
      <c r="N107" s="14424">
        <f>IF(ISNA(VLOOKUP($D107,'Aug 27'!$F:$F,1,0)),"No","Yes")</f>
      </c>
      <c r="O107" s="14423">
        <f>IF(ISNA(VLOOKUP($D107,'Aug 20'!$F:$F,1,0)),"No","Yes")</f>
      </c>
      <c r="P107" s="14422">
        <f>IF(ISNA(VLOOKUP($D107,'Aug 13'!$F:$F,1,0)),"No","Yes")</f>
      </c>
      <c r="Q107" s="14421">
        <f>IF(ISNA(VLOOKUP($D107,'Aug 07'!$F:$F,1,0)),"No","Yes")</f>
      </c>
      <c r="R107" s="14420">
        <f>IF(ISNA(VLOOKUP($D107,'Jul 30'!$F:$F,1,0)),"No","Yes")</f>
      </c>
      <c r="S107" s="14419">
        <f>IF(ISNA(VLOOKUP($D107,'Jul 23'!$F:$F,1,0)),"No","Yes")</f>
      </c>
      <c r="T107" s="14418">
        <f>IF(ISNA(VLOOKUP($D107,'Jul 16'!$F:$F,1,0)),"No","Yes")</f>
      </c>
      <c r="U107" s="14417">
        <f>IF(ISNA(VLOOKUP($D107,'Jul 9'!$F:$F,1,0)),"No","Yes")</f>
      </c>
      <c r="V107" s="14416">
        <f>IF(ISNA(VLOOKUP($D107,'Jul 2'!$F:$F,1,0)),"No","Yes")</f>
      </c>
      <c r="W107" s="14415">
        <f>IF(ISNA(VLOOKUP($D107,'Jun 25'!$F:$F,1,0)),"No","Yes")</f>
      </c>
      <c r="X107" s="14414">
        <f>IF(ISNA(VLOOKUP($D107,'Jun 18'!$F:$F,1,0)),"No","Yes")</f>
      </c>
      <c r="Y107" s="14413">
        <f>IF(ISNA(VLOOKUP($D107,'Jun 11'!$F:$F,1,0)),"No","Yes")</f>
      </c>
      <c r="Z107" s="14412">
        <f>IF(ISNA(VLOOKUP($D107,'Jun 4'!$F:$F,1,0)),"No","Yes")</f>
      </c>
      <c r="AA107" s="14411">
        <f>IF(ISNA(VLOOKUP($D107,'May 28'!$F:$F,1,0)),"No","Yes")</f>
      </c>
      <c r="AB107" s="14410">
        <f>IF(ISNA(VLOOKUP($D107,'May 21'!$F:$F,1,0)),"No","Yes")</f>
      </c>
      <c r="AC107" s="14409">
        <f>IF(ISNA(VLOOKUP($D107,'May 14'!$F:$F,1,0)),"No","Yes")</f>
      </c>
      <c r="AD107" s="14408">
        <f>IF(ISNA(VLOOKUP($D107,'May 9'!$F:$F,1,0)),"No","Yes")</f>
      </c>
      <c r="AE107" s="14407">
        <f>IF(ISNA(VLOOKUP($D107,'May 2'!$F:$F,1,0)),"No","Yes")</f>
      </c>
      <c r="AF107" s="14406">
        <f>IF(ISNA(VLOOKUP($D107,'Apr 23'!$F:$F,1,0)),"No","Yes")</f>
      </c>
      <c r="AG107" s="14405">
        <f>IF(ISNA(VLOOKUP($D107,'Apr 16'!$F:$F,1,0)),"No","Yes")</f>
      </c>
      <c r="AH107" s="14404">
        <f>IF(ISNA(VLOOKUP($D107,'Apr 9'!$F:$F,1,0)),"No","Yes")</f>
      </c>
      <c r="AI107" s="14403">
        <f>IF(ISNA(VLOOKUP($D107,'Apr 2'!$F:$F,1,0)),"No","Yes")</f>
      </c>
      <c r="AJ107" s="14402">
        <f>IF(ISNA(VLOOKUP($D107,'Mar 26'!$F:$F,1,0)),"No","Yes")</f>
      </c>
      <c r="AK107" s="14401">
        <f>IF(ISNA(VLOOKUP($D107,'Mar 19'!$F:$F,1,0)),"No","Yes")</f>
      </c>
      <c r="AL107" s="14400">
        <f>IF(ISNA(VLOOKUP($D107,'Mar 12'!$F:$F,1,0)),"No","Yes")</f>
      </c>
      <c r="AM107" s="14399">
        <f>IF(ISNA(VLOOKUP($D107,'Mar 5'!$F:$F,1,0)),"No","Yes")</f>
      </c>
      <c r="AN107" s="14398">
        <f>IF(ISNA(VLOOKUP($D107,'Feb 26'!$F:$F,1,0)),"No","Yes")</f>
      </c>
      <c r="AO107" s="14397">
        <f>IF(ISNA(VLOOKUP($D107,'Feb 26'!$F:$F,1,0)),"No","Yes")</f>
      </c>
      <c r="AP107" s="14396">
        <f>IF(ISNA(VLOOKUP($D107,'Feb 12'!$F:$F,1,0)),"No","Yes")</f>
      </c>
      <c r="AQ107" s="14395">
        <f>IF(ISNA(VLOOKUP($D107,'Feb 5'!$F:$F,1,0)),"No","Yes")</f>
      </c>
      <c r="AR107" s="14394">
        <f>IF(ISNA(VLOOKUP($D107,'Jan 29'!$F:$F,1,0)),"No","Yes")</f>
      </c>
      <c r="AS107" s="14393">
        <f>IF(ISNA(VLOOKUP(D107,'Jan 22'!F:F,1,0)),"No","Yes")</f>
      </c>
      <c r="AT107" s="14392"/>
      <c r="AU107" s="14391"/>
      <c r="AV107" s="14390"/>
      <c r="AW107" s="14389"/>
      <c r="AX107" s="14388"/>
      <c r="AY107" s="14387"/>
      <c r="AZ107" s="14386"/>
      <c r="BA107" s="14385"/>
      <c r="BB107" s="14384"/>
      <c r="BC107" s="14383"/>
      <c r="BD107" s="14382"/>
      <c r="BE107" s="14381"/>
      <c r="BF107" s="14380"/>
      <c r="BG107" s="14379"/>
      <c r="BH107" s="14378"/>
      <c r="BI107" s="14377"/>
      <c r="BJ107" s="14376"/>
      <c r="BK107" s="14375"/>
      <c r="BL107" s="14374"/>
      <c r="BM107" s="14373"/>
    </row>
    <row customFormat="1" r="108" s="98" spans="1:64" x14ac:dyDescent="0.25">
      <c r="A108" s="9348" t="s">
        <v>488</v>
      </c>
      <c r="B108" s="240" t="s">
        <v>1366</v>
      </c>
      <c r="C108" s="213" t="s">
        <v>473</v>
      </c>
      <c r="D108" s="213" t="s">
        <v>472</v>
      </c>
      <c r="E108" s="213" t="s">
        <v>474</v>
      </c>
      <c r="F108" s="213" t="s">
        <v>475</v>
      </c>
      <c r="G108" s="235" t="s">
        <v>1050</v>
      </c>
      <c r="H108" s="115" t="str">
        <f>IF(ISNA(VLOOKUP($D108,'Oct 08'!$F:$F,1,0)),"No","Yes")</f>
      </c>
      <c r="I108" s="14486">
        <f>IF(ISNA(VLOOKUP($D108,'Oct 03'!$F:$F,1,0)),"No","Yes")</f>
      </c>
      <c r="J108" s="14485">
        <f>IF(ISNA(VLOOKUP($D108,'Sep 24'!$F:$F,1,0)),"No","Yes")</f>
      </c>
      <c r="K108" s="14484">
        <f>IF(ISNA(VLOOKUP($D108,'Sep 17'!$F:$F,1,0)),"No","Yes")</f>
      </c>
      <c r="L108" s="14483">
        <f>IF(ISNA(VLOOKUP($D108,'Sep 10'!$F:$F,1,0)),"No","Yes")</f>
      </c>
      <c r="M108" s="14482">
        <f>IF(ISNA(VLOOKUP($D108,'Sep 05'!$F:$F,1,0)),"No","Yes")</f>
      </c>
      <c r="N108" s="14481">
        <f>IF(ISNA(VLOOKUP($D108,'Aug 27'!$F:$F,1,0)),"No","Yes")</f>
      </c>
      <c r="O108" s="14480">
        <f>IF(ISNA(VLOOKUP($D108,'Aug 20'!$F:$F,1,0)),"No","Yes")</f>
      </c>
      <c r="P108" s="14479">
        <f>IF(ISNA(VLOOKUP($D108,'Aug 13'!$F:$F,1,0)),"No","Yes")</f>
      </c>
      <c r="Q108" s="14478">
        <f>IF(ISNA(VLOOKUP($D108,'Aug 07'!$F:$F,1,0)),"No","Yes")</f>
      </c>
      <c r="R108" s="14477">
        <f>IF(ISNA(VLOOKUP($D108,'Jul 30'!$F:$F,1,0)),"No","Yes")</f>
      </c>
      <c r="S108" s="14476">
        <f>IF(ISNA(VLOOKUP($D108,'Jul 23'!$F:$F,1,0)),"No","Yes")</f>
      </c>
      <c r="T108" s="14475">
        <f>IF(ISNA(VLOOKUP($D108,'Jul 16'!$F:$F,1,0)),"No","Yes")</f>
      </c>
      <c r="U108" s="14474">
        <f>IF(ISNA(VLOOKUP($D108,'Jul 9'!$F:$F,1,0)),"No","Yes")</f>
      </c>
      <c r="V108" s="14473">
        <f>IF(ISNA(VLOOKUP($D108,'Jul 2'!$F:$F,1,0)),"No","Yes")</f>
      </c>
      <c r="W108" s="14472">
        <f>IF(ISNA(VLOOKUP($D108,'Jun 25'!$F:$F,1,0)),"No","Yes")</f>
      </c>
      <c r="X108" s="14471">
        <f>IF(ISNA(VLOOKUP($D108,'Jun 18'!$F:$F,1,0)),"No","Yes")</f>
      </c>
      <c r="Y108" s="14470">
        <f>IF(ISNA(VLOOKUP($D108,'Jun 11'!$F:$F,1,0)),"No","Yes")</f>
      </c>
      <c r="Z108" s="14469">
        <f>IF(ISNA(VLOOKUP($D108,'Jun 4'!$F:$F,1,0)),"No","Yes")</f>
      </c>
      <c r="AA108" s="14468">
        <f>IF(ISNA(VLOOKUP($D108,'May 28'!$F:$F,1,0)),"No","Yes")</f>
      </c>
      <c r="AB108" s="14467">
        <f>IF(ISNA(VLOOKUP($D108,'May 21'!$F:$F,1,0)),"No","Yes")</f>
      </c>
      <c r="AC108" s="14466">
        <f>IF(ISNA(VLOOKUP($D108,'May 14'!$F:$F,1,0)),"No","Yes")</f>
      </c>
      <c r="AD108" s="14465">
        <f>IF(ISNA(VLOOKUP($D108,'May 9'!$F:$F,1,0)),"No","Yes")</f>
      </c>
      <c r="AE108" s="14464">
        <f>IF(ISNA(VLOOKUP($D108,'May 2'!$F:$F,1,0)),"No","Yes")</f>
      </c>
      <c r="AF108" s="14463">
        <f>IF(ISNA(VLOOKUP($D108,'Apr 23'!$F:$F,1,0)),"No","Yes")</f>
      </c>
      <c r="AG108" s="14462">
        <f>IF(ISNA(VLOOKUP($D108,'Apr 16'!$F:$F,1,0)),"No","Yes")</f>
      </c>
      <c r="AH108" s="14461">
        <f>IF(ISNA(VLOOKUP($D108,'Apr 9'!$F:$F,1,0)),"No","Yes")</f>
      </c>
      <c r="AI108" s="14460">
        <f>IF(ISNA(VLOOKUP($D108,'Apr 2'!$F:$F,1,0)),"No","Yes")</f>
      </c>
      <c r="AJ108" s="14459">
        <f>IF(ISNA(VLOOKUP($D108,'Mar 26'!$F:$F,1,0)),"No","Yes")</f>
      </c>
      <c r="AK108" s="14458">
        <f>IF(ISNA(VLOOKUP($D108,'Mar 19'!$F:$F,1,0)),"No","Yes")</f>
      </c>
      <c r="AL108" s="14457">
        <f>IF(ISNA(VLOOKUP($D108,'Mar 12'!$F:$F,1,0)),"No","Yes")</f>
      </c>
      <c r="AM108" s="14456">
        <f>IF(ISNA(VLOOKUP($D108,'Mar 5'!$F:$F,1,0)),"No","Yes")</f>
      </c>
      <c r="AN108" s="14455">
        <f>IF(ISNA(VLOOKUP($D108,'Feb 26'!$F:$F,1,0)),"No","Yes")</f>
      </c>
      <c r="AO108" s="14454">
        <f>IF(ISNA(VLOOKUP($D108,'Feb 26'!$F:$F,1,0)),"No","Yes")</f>
      </c>
      <c r="AP108" s="14453">
        <f>IF(ISNA(VLOOKUP($D108,'Feb 12'!$F:$F,1,0)),"No","Yes")</f>
      </c>
      <c r="AQ108" s="14452">
        <f>IF(ISNA(VLOOKUP($D108,'Feb 5'!$F:$F,1,0)),"No","Yes")</f>
      </c>
      <c r="AR108" s="14451">
        <f>IF(ISNA(VLOOKUP($D108,'Jan 29'!$F:$F,1,0)),"No","Yes")</f>
      </c>
      <c r="AS108" s="14450">
        <f>IF(ISNA(VLOOKUP(D108,'Jan 22'!F:F,1,0)),"No","Yes")</f>
      </c>
      <c r="AT108" s="14449"/>
      <c r="AU108" s="14448"/>
      <c r="AV108" s="14447"/>
      <c r="AW108" s="14446"/>
      <c r="AX108" s="14445"/>
      <c r="AY108" s="14444"/>
      <c r="AZ108" s="14443"/>
      <c r="BA108" s="14442"/>
      <c r="BB108" s="14441"/>
      <c r="BC108" s="14440"/>
      <c r="BD108" s="14439"/>
      <c r="BE108" s="14438"/>
      <c r="BF108" s="14437"/>
      <c r="BG108" s="14436"/>
      <c r="BH108" s="14435"/>
      <c r="BI108" s="14434"/>
      <c r="BJ108" s="14433"/>
      <c r="BK108" s="14432"/>
      <c r="BL108" s="14431"/>
      <c r="BM108" s="14430"/>
    </row>
    <row customFormat="1" r="109" s="204" spans="1:64" x14ac:dyDescent="0.25">
      <c r="A109" s="9348"/>
      <c r="B109" s="218" t="s">
        <v>1551</v>
      </c>
      <c r="C109" s="213" t="s">
        <v>1237</v>
      </c>
      <c r="D109" s="213" t="s">
        <v>1544</v>
      </c>
      <c r="E109" s="213" t="s">
        <v>1545</v>
      </c>
      <c r="F109" s="213" t="s">
        <v>1534</v>
      </c>
      <c r="G109" s="235" t="s">
        <v>1136</v>
      </c>
      <c r="H109" s="115" t="str">
        <f>IF(ISNA(VLOOKUP($D109,'Oct 08'!$F:$F,1,0)),"No","Yes")</f>
      </c>
      <c r="I109" s="14543">
        <f>IF(ISNA(VLOOKUP($D109,'Oct 03'!$F:$F,1,0)),"No","Yes")</f>
      </c>
      <c r="J109" s="14542">
        <f>IF(ISNA(VLOOKUP($D109,'Sep 24'!$F:$F,1,0)),"No","Yes")</f>
      </c>
      <c r="K109" s="14541">
        <f>IF(ISNA(VLOOKUP($D109,'Sep 17'!$F:$F,1,0)),"No","Yes")</f>
      </c>
      <c r="L109" s="14540">
        <f>IF(ISNA(VLOOKUP($D109,'Sep 10'!$F:$F,1,0)),"No","Yes")</f>
      </c>
      <c r="M109" s="14539">
        <f>IF(ISNA(VLOOKUP($D109,'Sep 05'!$F:$F,1,0)),"No","Yes")</f>
      </c>
      <c r="N109" s="14538">
        <f>IF(ISNA(VLOOKUP($D109,'Aug 27'!$F:$F,1,0)),"No","Yes")</f>
      </c>
      <c r="O109" s="14537">
        <f>IF(ISNA(VLOOKUP($D109,'Aug 20'!$F:$F,1,0)),"No","Yes")</f>
      </c>
      <c r="P109" s="14536">
        <f>IF(ISNA(VLOOKUP($D109,'Aug 13'!$F:$F,1,0)),"No","Yes")</f>
      </c>
      <c r="Q109" s="14535">
        <f>IF(ISNA(VLOOKUP($D109,'Aug 07'!$F:$F,1,0)),"No","Yes")</f>
      </c>
      <c r="R109" s="14534">
        <f>IF(ISNA(VLOOKUP($D109,'Jul 30'!$F:$F,1,0)),"No","Yes")</f>
      </c>
      <c r="S109" s="14533">
        <f>IF(ISNA(VLOOKUP($D109,'Jul 23'!$F:$F,1,0)),"No","Yes")</f>
      </c>
      <c r="T109" s="14532">
        <f>IF(ISNA(VLOOKUP($D109,'Jul 16'!$F:$F,1,0)),"No","Yes")</f>
      </c>
      <c r="U109" s="14531">
        <f>IF(ISNA(VLOOKUP($D109,'Jul 9'!$F:$F,1,0)),"No","Yes")</f>
      </c>
      <c r="V109" s="14530">
        <f>IF(ISNA(VLOOKUP($D109,'Jul 2'!$F:$F,1,0)),"No","Yes")</f>
      </c>
      <c r="W109" s="14529">
        <f>IF(ISNA(VLOOKUP($D109,'Jun 25'!$F:$F,1,0)),"No","Yes")</f>
      </c>
      <c r="X109" s="14528">
        <f>IF(ISNA(VLOOKUP($D109,'Jun 18'!$F:$F,1,0)),"No","Yes")</f>
      </c>
      <c r="Y109" s="14527">
        <f>IF(ISNA(VLOOKUP($D109,'Jun 11'!$F:$F,1,0)),"No","Yes")</f>
      </c>
      <c r="Z109" s="14526">
        <f>IF(ISNA(VLOOKUP($D109,'Jun 4'!$F:$F,1,0)),"No","Yes")</f>
      </c>
      <c r="AA109" s="14525">
        <f>IF(ISNA(VLOOKUP($D109,'May 28'!$F:$F,1,0)),"No","Yes")</f>
      </c>
      <c r="AB109" s="14524">
        <f>IF(ISNA(VLOOKUP($D109,'May 21'!$F:$F,1,0)),"No","Yes")</f>
      </c>
      <c r="AC109" s="14523">
        <f>IF(ISNA(VLOOKUP($D109,'May 14'!$F:$F,1,0)),"No","Yes")</f>
      </c>
      <c r="AD109" s="14522">
        <f>IF(ISNA(VLOOKUP($D109,'May 9'!$F:$F,1,0)),"No","Yes")</f>
      </c>
      <c r="AE109" s="14521">
        <f>IF(ISNA(VLOOKUP($D109,'May 2'!$F:$F,1,0)),"No","Yes")</f>
      </c>
      <c r="AF109" s="14520">
        <f>IF(ISNA(VLOOKUP($D109,'Apr 23'!$F:$F,1,0)),"No","Yes")</f>
      </c>
      <c r="AG109" s="14519">
        <f>IF(ISNA(VLOOKUP($D109,'Apr 16'!$F:$F,1,0)),"No","Yes")</f>
      </c>
      <c r="AH109" s="14518">
        <f>IF(ISNA(VLOOKUP($D109,'Apr 9'!$F:$F,1,0)),"No","Yes")</f>
      </c>
      <c r="AI109" s="14517">
        <f>IF(ISNA(VLOOKUP($D109,'Apr 2'!$F:$F,1,0)),"No","Yes")</f>
      </c>
      <c r="AJ109" s="14516">
        <f>IF(ISNA(VLOOKUP($D109,'Mar 26'!$F:$F,1,0)),"No","Yes")</f>
      </c>
      <c r="AK109" s="14515">
        <f>IF(ISNA(VLOOKUP($D109,'Mar 19'!$F:$F,1,0)),"No","Yes")</f>
      </c>
      <c r="AL109" s="14514">
        <f>IF(ISNA(VLOOKUP($D109,'Mar 12'!$F:$F,1,0)),"No","Yes")</f>
      </c>
      <c r="AM109" s="14513">
        <f>IF(ISNA(VLOOKUP($D109,'Mar 5'!$F:$F,1,0)),"No","Yes")</f>
      </c>
      <c r="AN109" s="14512">
        <f>IF(ISNA(VLOOKUP($D109,'Feb 26'!$F:$F,1,0)),"No","Yes")</f>
      </c>
      <c r="AO109" s="14511">
        <f>IF(ISNA(VLOOKUP($D109,'Feb 26'!$F:$F,1,0)),"No","Yes")</f>
      </c>
      <c r="AP109" s="14510">
        <f>IF(ISNA(VLOOKUP($D109,'Feb 12'!$F:$F,1,0)),"No","Yes")</f>
      </c>
      <c r="AQ109" s="14509">
        <f>IF(ISNA(VLOOKUP($D109,'Feb 5'!$F:$F,1,0)),"No","Yes")</f>
      </c>
      <c r="AR109" s="14508">
        <f>IF(ISNA(VLOOKUP($D109,'Jan 29'!$F:$F,1,0)),"No","Yes")</f>
      </c>
      <c r="AS109" s="14507">
        <f>IF(ISNA(VLOOKUP(D109,'Jan 22'!F:F,1,0)),"No","Yes")</f>
      </c>
      <c r="AT109" s="14506"/>
      <c r="AU109" s="14505"/>
      <c r="AV109" s="14504"/>
      <c r="AW109" s="14503"/>
      <c r="AX109" s="14502"/>
      <c r="AY109" s="14501"/>
      <c r="AZ109" s="14500"/>
      <c r="BA109" s="14499"/>
      <c r="BB109" s="14498"/>
      <c r="BC109" s="14497"/>
      <c r="BD109" s="14496"/>
      <c r="BE109" s="14495"/>
      <c r="BF109" s="14494"/>
      <c r="BG109" s="14493"/>
      <c r="BH109" s="14492"/>
      <c r="BI109" s="14491"/>
      <c r="BJ109" s="14490"/>
      <c r="BK109" s="14489"/>
      <c r="BL109" s="14488"/>
      <c r="BM109" s="14487"/>
    </row>
    <row customFormat="1" r="110" s="200" spans="1:64" x14ac:dyDescent="0.25">
      <c r="A110" s="9348"/>
      <c r="B110" s="202" t="s">
        <v>1540</v>
      </c>
      <c r="C110" s="213" t="s">
        <v>1237</v>
      </c>
      <c r="D110" s="213" t="s">
        <v>1536</v>
      </c>
      <c r="E110" s="213" t="s">
        <v>1537</v>
      </c>
      <c r="F110" s="213" t="s">
        <v>1534</v>
      </c>
      <c r="G110" s="235" t="s">
        <v>1136</v>
      </c>
      <c r="H110" s="115" t="str">
        <f>IF(ISNA(VLOOKUP($D110,'Oct 08'!$F:$F,1,0)),"No","Yes")</f>
      </c>
      <c r="I110" s="14600">
        <f>IF(ISNA(VLOOKUP($D110,'Oct 03'!$F:$F,1,0)),"No","Yes")</f>
      </c>
      <c r="J110" s="14599">
        <f>IF(ISNA(VLOOKUP($D110,'Sep 24'!$F:$F,1,0)),"No","Yes")</f>
      </c>
      <c r="K110" s="14598">
        <f>IF(ISNA(VLOOKUP($D110,'Sep 17'!$F:$F,1,0)),"No","Yes")</f>
      </c>
      <c r="L110" s="14597">
        <f>IF(ISNA(VLOOKUP($D110,'Sep 10'!$F:$F,1,0)),"No","Yes")</f>
      </c>
      <c r="M110" s="14596">
        <f>IF(ISNA(VLOOKUP($D110,'Sep 05'!$F:$F,1,0)),"No","Yes")</f>
      </c>
      <c r="N110" s="14595">
        <f>IF(ISNA(VLOOKUP($D110,'Aug 27'!$F:$F,1,0)),"No","Yes")</f>
      </c>
      <c r="O110" s="14594">
        <f>IF(ISNA(VLOOKUP($D110,'Aug 20'!$F:$F,1,0)),"No","Yes")</f>
      </c>
      <c r="P110" s="14593">
        <f>IF(ISNA(VLOOKUP($D110,'Aug 13'!$F:$F,1,0)),"No","Yes")</f>
      </c>
      <c r="Q110" s="14592">
        <f>IF(ISNA(VLOOKUP($D110,'Aug 07'!$F:$F,1,0)),"No","Yes")</f>
      </c>
      <c r="R110" s="14591">
        <f>IF(ISNA(VLOOKUP($D110,'Jul 30'!$F:$F,1,0)),"No","Yes")</f>
      </c>
      <c r="S110" s="14590">
        <f>IF(ISNA(VLOOKUP($D110,'Jul 23'!$F:$F,1,0)),"No","Yes")</f>
      </c>
      <c r="T110" s="14589">
        <f>IF(ISNA(VLOOKUP($D110,'Jul 16'!$F:$F,1,0)),"No","Yes")</f>
      </c>
      <c r="U110" s="14588">
        <f>IF(ISNA(VLOOKUP($D110,'Jul 9'!$F:$F,1,0)),"No","Yes")</f>
      </c>
      <c r="V110" s="14587">
        <f>IF(ISNA(VLOOKUP($D110,'Jul 2'!$F:$F,1,0)),"No","Yes")</f>
      </c>
      <c r="W110" s="14586">
        <f>IF(ISNA(VLOOKUP($D110,'Jun 25'!$F:$F,1,0)),"No","Yes")</f>
      </c>
      <c r="X110" s="14585">
        <f>IF(ISNA(VLOOKUP($D110,'Jun 18'!$F:$F,1,0)),"No","Yes")</f>
      </c>
      <c r="Y110" s="14584">
        <f>IF(ISNA(VLOOKUP($D110,'Jun 11'!$F:$F,1,0)),"No","Yes")</f>
      </c>
      <c r="Z110" s="14583">
        <f>IF(ISNA(VLOOKUP($D110,'Jun 4'!$F:$F,1,0)),"No","Yes")</f>
      </c>
      <c r="AA110" s="14582">
        <f>IF(ISNA(VLOOKUP($D110,'May 28'!$F:$F,1,0)),"No","Yes")</f>
      </c>
      <c r="AB110" s="14581">
        <f>IF(ISNA(VLOOKUP($D110,'May 21'!$F:$F,1,0)),"No","Yes")</f>
      </c>
      <c r="AC110" s="14580">
        <f>IF(ISNA(VLOOKUP($D110,'May 14'!$F:$F,1,0)),"No","Yes")</f>
      </c>
      <c r="AD110" s="14579">
        <f>IF(ISNA(VLOOKUP($D110,'May 9'!$F:$F,1,0)),"No","Yes")</f>
      </c>
      <c r="AE110" s="14578">
        <f>IF(ISNA(VLOOKUP($D110,'May 2'!$F:$F,1,0)),"No","Yes")</f>
      </c>
      <c r="AF110" s="14577">
        <f>IF(ISNA(VLOOKUP($D110,'Apr 23'!$F:$F,1,0)),"No","Yes")</f>
      </c>
      <c r="AG110" s="14576">
        <f>IF(ISNA(VLOOKUP($D110,'Apr 16'!$F:$F,1,0)),"No","Yes")</f>
      </c>
      <c r="AH110" s="14575">
        <f>IF(ISNA(VLOOKUP($D110,'Apr 9'!$F:$F,1,0)),"No","Yes")</f>
      </c>
      <c r="AI110" s="14574">
        <f>IF(ISNA(VLOOKUP($D110,'Apr 2'!$F:$F,1,0)),"No","Yes")</f>
      </c>
      <c r="AJ110" s="14573">
        <f>IF(ISNA(VLOOKUP($D110,'Mar 26'!$F:$F,1,0)),"No","Yes")</f>
      </c>
      <c r="AK110" s="14572">
        <f>IF(ISNA(VLOOKUP($D110,'Mar 19'!$F:$F,1,0)),"No","Yes")</f>
      </c>
      <c r="AL110" s="14571">
        <f>IF(ISNA(VLOOKUP($D110,'Mar 12'!$F:$F,1,0)),"No","Yes")</f>
      </c>
      <c r="AM110" s="14570">
        <f>IF(ISNA(VLOOKUP($D110,'Mar 5'!$F:$F,1,0)),"No","Yes")</f>
      </c>
      <c r="AN110" s="14569">
        <f>IF(ISNA(VLOOKUP($D110,'Feb 26'!$F:$F,1,0)),"No","Yes")</f>
      </c>
      <c r="AO110" s="14568">
        <f>IF(ISNA(VLOOKUP($D110,'Feb 26'!$F:$F,1,0)),"No","Yes")</f>
      </c>
      <c r="AP110" s="14567">
        <f>IF(ISNA(VLOOKUP($D110,'Feb 12'!$F:$F,1,0)),"No","Yes")</f>
      </c>
      <c r="AQ110" s="14566">
        <f>IF(ISNA(VLOOKUP($D110,'Feb 5'!$F:$F,1,0)),"No","Yes")</f>
      </c>
      <c r="AR110" s="14565">
        <f>IF(ISNA(VLOOKUP($D110,'Jan 29'!$F:$F,1,0)),"No","Yes")</f>
      </c>
      <c r="AS110" s="14564">
        <f>IF(ISNA(VLOOKUP(D110,'Jan 22'!F:F,1,0)),"No","Yes")</f>
      </c>
      <c r="AT110" s="14563"/>
      <c r="AU110" s="14562"/>
      <c r="AV110" s="14561"/>
      <c r="AW110" s="14560"/>
      <c r="AX110" s="14559"/>
      <c r="AY110" s="14558"/>
      <c r="AZ110" s="14557"/>
      <c r="BA110" s="14556"/>
      <c r="BB110" s="14555"/>
      <c r="BC110" s="14554"/>
      <c r="BD110" s="14553"/>
      <c r="BE110" s="14552"/>
      <c r="BF110" s="14551"/>
      <c r="BG110" s="14550"/>
      <c r="BH110" s="14549"/>
      <c r="BI110" s="14548"/>
      <c r="BJ110" s="14547"/>
      <c r="BK110" s="14546"/>
      <c r="BL110" s="14545"/>
      <c r="BM110" s="14544"/>
    </row>
    <row customFormat="1" r="111" s="200" spans="1:64" x14ac:dyDescent="0.25">
      <c r="A111" s="9348"/>
      <c r="B111" s="202" t="s">
        <v>1540</v>
      </c>
      <c r="C111" s="213" t="s">
        <v>1237</v>
      </c>
      <c r="D111" s="213" t="s">
        <v>1532</v>
      </c>
      <c r="E111" s="213" t="s">
        <v>1533</v>
      </c>
      <c r="F111" s="213" t="s">
        <v>1534</v>
      </c>
      <c r="G111" s="235" t="s">
        <v>1136</v>
      </c>
      <c r="H111" s="115" t="str">
        <f>IF(ISNA(VLOOKUP($D111,'Oct 08'!$F:$F,1,0)),"No","Yes")</f>
      </c>
      <c r="I111" s="14657">
        <f>IF(ISNA(VLOOKUP($D111,'Oct 03'!$F:$F,1,0)),"No","Yes")</f>
      </c>
      <c r="J111" s="14656">
        <f>IF(ISNA(VLOOKUP($D111,'Sep 24'!$F:$F,1,0)),"No","Yes")</f>
      </c>
      <c r="K111" s="14655">
        <f>IF(ISNA(VLOOKUP($D111,'Sep 17'!$F:$F,1,0)),"No","Yes")</f>
      </c>
      <c r="L111" s="14654">
        <f>IF(ISNA(VLOOKUP($D111,'Sep 10'!$F:$F,1,0)),"No","Yes")</f>
      </c>
      <c r="M111" s="14653">
        <f>IF(ISNA(VLOOKUP($D111,'Sep 05'!$F:$F,1,0)),"No","Yes")</f>
      </c>
      <c r="N111" s="14652">
        <f>IF(ISNA(VLOOKUP($D111,'Aug 27'!$F:$F,1,0)),"No","Yes")</f>
      </c>
      <c r="O111" s="14651">
        <f>IF(ISNA(VLOOKUP($D111,'Aug 20'!$F:$F,1,0)),"No","Yes")</f>
      </c>
      <c r="P111" s="14650">
        <f>IF(ISNA(VLOOKUP($D111,'Aug 13'!$F:$F,1,0)),"No","Yes")</f>
      </c>
      <c r="Q111" s="14649">
        <f>IF(ISNA(VLOOKUP($D111,'Aug 07'!$F:$F,1,0)),"No","Yes")</f>
      </c>
      <c r="R111" s="14648">
        <f>IF(ISNA(VLOOKUP($D111,'Jul 30'!$F:$F,1,0)),"No","Yes")</f>
      </c>
      <c r="S111" s="14647">
        <f>IF(ISNA(VLOOKUP($D111,'Jul 23'!$F:$F,1,0)),"No","Yes")</f>
      </c>
      <c r="T111" s="14646">
        <f>IF(ISNA(VLOOKUP($D111,'Jul 16'!$F:$F,1,0)),"No","Yes")</f>
      </c>
      <c r="U111" s="14645">
        <f>IF(ISNA(VLOOKUP($D111,'Jul 9'!$F:$F,1,0)),"No","Yes")</f>
      </c>
      <c r="V111" s="14644">
        <f>IF(ISNA(VLOOKUP($D111,'Jul 2'!$F:$F,1,0)),"No","Yes")</f>
      </c>
      <c r="W111" s="14643">
        <f>IF(ISNA(VLOOKUP($D111,'Jun 25'!$F:$F,1,0)),"No","Yes")</f>
      </c>
      <c r="X111" s="14642">
        <f>IF(ISNA(VLOOKUP($D111,'Jun 18'!$F:$F,1,0)),"No","Yes")</f>
      </c>
      <c r="Y111" s="14641">
        <f>IF(ISNA(VLOOKUP($D111,'Jun 11'!$F:$F,1,0)),"No","Yes")</f>
      </c>
      <c r="Z111" s="14640">
        <f>IF(ISNA(VLOOKUP($D111,'Jun 4'!$F:$F,1,0)),"No","Yes")</f>
      </c>
      <c r="AA111" s="14639">
        <f>IF(ISNA(VLOOKUP($D111,'May 28'!$F:$F,1,0)),"No","Yes")</f>
      </c>
      <c r="AB111" s="14638">
        <f>IF(ISNA(VLOOKUP($D111,'May 21'!$F:$F,1,0)),"No","Yes")</f>
      </c>
      <c r="AC111" s="14637">
        <f>IF(ISNA(VLOOKUP($D111,'May 14'!$F:$F,1,0)),"No","Yes")</f>
      </c>
      <c r="AD111" s="14636">
        <f>IF(ISNA(VLOOKUP($D111,'May 9'!$F:$F,1,0)),"No","Yes")</f>
      </c>
      <c r="AE111" s="14635">
        <f>IF(ISNA(VLOOKUP($D111,'May 2'!$F:$F,1,0)),"No","Yes")</f>
      </c>
      <c r="AF111" s="14634">
        <f>IF(ISNA(VLOOKUP($D111,'Apr 23'!$F:$F,1,0)),"No","Yes")</f>
      </c>
      <c r="AG111" s="14633">
        <f>IF(ISNA(VLOOKUP($D111,'Apr 16'!$F:$F,1,0)),"No","Yes")</f>
      </c>
      <c r="AH111" s="14632">
        <f>IF(ISNA(VLOOKUP($D111,'Apr 9'!$F:$F,1,0)),"No","Yes")</f>
      </c>
      <c r="AI111" s="14631">
        <f>IF(ISNA(VLOOKUP($D111,'Apr 2'!$F:$F,1,0)),"No","Yes")</f>
      </c>
      <c r="AJ111" s="14630">
        <f>IF(ISNA(VLOOKUP($D111,'Mar 26'!$F:$F,1,0)),"No","Yes")</f>
      </c>
      <c r="AK111" s="14629">
        <f>IF(ISNA(VLOOKUP($D111,'Mar 19'!$F:$F,1,0)),"No","Yes")</f>
      </c>
      <c r="AL111" s="14628">
        <f>IF(ISNA(VLOOKUP($D111,'Mar 12'!$F:$F,1,0)),"No","Yes")</f>
      </c>
      <c r="AM111" s="14627">
        <f>IF(ISNA(VLOOKUP($D111,'Mar 5'!$F:$F,1,0)),"No","Yes")</f>
      </c>
      <c r="AN111" s="14626">
        <f>IF(ISNA(VLOOKUP($D111,'Feb 26'!$F:$F,1,0)),"No","Yes")</f>
      </c>
      <c r="AO111" s="14625">
        <f>IF(ISNA(VLOOKUP($D111,'Feb 26'!$F:$F,1,0)),"No","Yes")</f>
      </c>
      <c r="AP111" s="14624">
        <f>IF(ISNA(VLOOKUP($D111,'Feb 12'!$F:$F,1,0)),"No","Yes")</f>
      </c>
      <c r="AQ111" s="14623">
        <f>IF(ISNA(VLOOKUP($D111,'Feb 5'!$F:$F,1,0)),"No","Yes")</f>
      </c>
      <c r="AR111" s="14622">
        <f>IF(ISNA(VLOOKUP($D111,'Jan 29'!$F:$F,1,0)),"No","Yes")</f>
      </c>
      <c r="AS111" s="14621">
        <f>IF(ISNA(VLOOKUP(D111,'Jan 22'!F:F,1,0)),"No","Yes")</f>
      </c>
      <c r="AT111" s="14620"/>
      <c r="AU111" s="14619"/>
      <c r="AV111" s="14618"/>
      <c r="AW111" s="14617"/>
      <c r="AX111" s="14616"/>
      <c r="AY111" s="14615"/>
      <c r="AZ111" s="14614"/>
      <c r="BA111" s="14613"/>
      <c r="BB111" s="14612"/>
      <c r="BC111" s="14611"/>
      <c r="BD111" s="14610"/>
      <c r="BE111" s="14609"/>
      <c r="BF111" s="14608"/>
      <c r="BG111" s="14607"/>
      <c r="BH111" s="14606"/>
      <c r="BI111" s="14605"/>
      <c r="BJ111" s="14604"/>
      <c r="BK111" s="14603"/>
      <c r="BL111" s="14602"/>
      <c r="BM111" s="14601"/>
    </row>
    <row customFormat="1" r="112" s="139" spans="1:64" x14ac:dyDescent="0.25">
      <c r="A112" s="9348"/>
      <c r="B112" s="240" t="s">
        <v>1371</v>
      </c>
      <c r="C112" s="213" t="s">
        <v>781</v>
      </c>
      <c r="D112" s="213" t="s">
        <v>1040</v>
      </c>
      <c r="E112" s="213" t="s">
        <v>1042</v>
      </c>
      <c r="F112" s="213" t="s">
        <v>1043</v>
      </c>
      <c r="G112" s="235" t="s">
        <v>1050</v>
      </c>
      <c r="H112" s="115" t="str">
        <f>IF(ISNA(VLOOKUP($D112,'Oct 08'!$F:$F,1,0)),"No","Yes")</f>
      </c>
      <c r="I112" s="14714">
        <f>IF(ISNA(VLOOKUP($D112,'Oct 03'!$F:$F,1,0)),"No","Yes")</f>
      </c>
      <c r="J112" s="14713">
        <f>IF(ISNA(VLOOKUP($D112,'Sep 24'!$F:$F,1,0)),"No","Yes")</f>
      </c>
      <c r="K112" s="14712">
        <f>IF(ISNA(VLOOKUP($D112,'Sep 17'!$F:$F,1,0)),"No","Yes")</f>
      </c>
      <c r="L112" s="14711">
        <f>IF(ISNA(VLOOKUP($D112,'Sep 10'!$F:$F,1,0)),"No","Yes")</f>
      </c>
      <c r="M112" s="14710">
        <f>IF(ISNA(VLOOKUP($D112,'Sep 05'!$F:$F,1,0)),"No","Yes")</f>
      </c>
      <c r="N112" s="14709">
        <f>IF(ISNA(VLOOKUP($D112,'Aug 27'!$F:$F,1,0)),"No","Yes")</f>
      </c>
      <c r="O112" s="14708">
        <f>IF(ISNA(VLOOKUP($D112,'Aug 20'!$F:$F,1,0)),"No","Yes")</f>
      </c>
      <c r="P112" s="14707">
        <f>IF(ISNA(VLOOKUP($D112,'Aug 13'!$F:$F,1,0)),"No","Yes")</f>
      </c>
      <c r="Q112" s="14706">
        <f>IF(ISNA(VLOOKUP($D112,'Aug 07'!$F:$F,1,0)),"No","Yes")</f>
      </c>
      <c r="R112" s="14705">
        <f>IF(ISNA(VLOOKUP($D112,'Jul 30'!$F:$F,1,0)),"No","Yes")</f>
      </c>
      <c r="S112" s="14704">
        <f>IF(ISNA(VLOOKUP($D112,'Jul 23'!$F:$F,1,0)),"No","Yes")</f>
      </c>
      <c r="T112" s="14703">
        <f>IF(ISNA(VLOOKUP($D112,'Jul 16'!$F:$F,1,0)),"No","Yes")</f>
      </c>
      <c r="U112" s="14702">
        <f>IF(ISNA(VLOOKUP($D112,'Jul 9'!$F:$F,1,0)),"No","Yes")</f>
      </c>
      <c r="V112" s="14701">
        <f>IF(ISNA(VLOOKUP($D112,'Jul 2'!$F:$F,1,0)),"No","Yes")</f>
      </c>
      <c r="W112" s="14700">
        <f>IF(ISNA(VLOOKUP($D112,'Jun 25'!$F:$F,1,0)),"No","Yes")</f>
      </c>
      <c r="X112" s="14699">
        <f>IF(ISNA(VLOOKUP($D112,'Jun 18'!$F:$F,1,0)),"No","Yes")</f>
      </c>
      <c r="Y112" s="14698">
        <f>IF(ISNA(VLOOKUP($D112,'Jun 11'!$F:$F,1,0)),"No","Yes")</f>
      </c>
      <c r="Z112" s="14697">
        <f>IF(ISNA(VLOOKUP($D112,'Jun 4'!$F:$F,1,0)),"No","Yes")</f>
      </c>
      <c r="AA112" s="14696">
        <f>IF(ISNA(VLOOKUP($D112,'May 28'!$F:$F,1,0)),"No","Yes")</f>
      </c>
      <c r="AB112" s="14695">
        <f>IF(ISNA(VLOOKUP($D112,'May 21'!$F:$F,1,0)),"No","Yes")</f>
      </c>
      <c r="AC112" s="14694">
        <f>IF(ISNA(VLOOKUP($D112,'May 14'!$F:$F,1,0)),"No","Yes")</f>
      </c>
      <c r="AD112" s="14693">
        <f>IF(ISNA(VLOOKUP($D112,'May 9'!$F:$F,1,0)),"No","Yes")</f>
      </c>
      <c r="AE112" s="14692">
        <f>IF(ISNA(VLOOKUP($D112,'May 2'!$F:$F,1,0)),"No","Yes")</f>
      </c>
      <c r="AF112" s="14691">
        <f>IF(ISNA(VLOOKUP($D112,'Apr 23'!$F:$F,1,0)),"No","Yes")</f>
      </c>
      <c r="AG112" s="14690">
        <f>IF(ISNA(VLOOKUP($D112,'Apr 16'!$F:$F,1,0)),"No","Yes")</f>
      </c>
      <c r="AH112" s="14689">
        <f>IF(ISNA(VLOOKUP($D112,'Apr 9'!$F:$F,1,0)),"No","Yes")</f>
      </c>
      <c r="AI112" s="14688">
        <f>IF(ISNA(VLOOKUP($D112,'Apr 2'!$F:$F,1,0)),"No","Yes")</f>
      </c>
      <c r="AJ112" s="14687">
        <f>IF(ISNA(VLOOKUP($D112,'Mar 26'!$F:$F,1,0)),"No","Yes")</f>
      </c>
      <c r="AK112" s="14686">
        <f>IF(ISNA(VLOOKUP($D112,'Mar 19'!$F:$F,1,0)),"No","Yes")</f>
      </c>
      <c r="AL112" s="14685">
        <f>IF(ISNA(VLOOKUP($D112,'Mar 12'!$F:$F,1,0)),"No","Yes")</f>
      </c>
      <c r="AM112" s="14684">
        <f>IF(ISNA(VLOOKUP($D112,'Mar 5'!$F:$F,1,0)),"No","Yes")</f>
      </c>
      <c r="AN112" s="14683">
        <f>IF(ISNA(VLOOKUP($D112,'Feb 26'!$F:$F,1,0)),"No","Yes")</f>
      </c>
      <c r="AO112" s="14682">
        <f>IF(ISNA(VLOOKUP($D112,'Feb 26'!$F:$F,1,0)),"No","Yes")</f>
      </c>
      <c r="AP112" s="14681">
        <f>IF(ISNA(VLOOKUP($D112,'Feb 12'!$F:$F,1,0)),"No","Yes")</f>
      </c>
      <c r="AQ112" s="14680">
        <f>IF(ISNA(VLOOKUP($D112,'Feb 5'!$F:$F,1,0)),"No","Yes")</f>
      </c>
      <c r="AR112" s="14679">
        <f>IF(ISNA(VLOOKUP($D112,'Jan 29'!$F:$F,1,0)),"No","Yes")</f>
      </c>
      <c r="AS112" s="14678">
        <f>IF(ISNA(VLOOKUP(D112,'Jan 22'!F:F,1,0)),"No","Yes")</f>
      </c>
      <c r="AT112" s="14677"/>
      <c r="AU112" s="14676"/>
      <c r="AV112" s="14675"/>
      <c r="AW112" s="14674"/>
      <c r="AX112" s="14673"/>
      <c r="AY112" s="14672"/>
      <c r="AZ112" s="14671"/>
      <c r="BA112" s="14670"/>
      <c r="BB112" s="14669"/>
      <c r="BC112" s="14668"/>
      <c r="BD112" s="14667"/>
      <c r="BE112" s="14666"/>
      <c r="BF112" s="14665"/>
      <c r="BG112" s="14664"/>
      <c r="BH112" s="14663"/>
      <c r="BI112" s="14662"/>
      <c r="BJ112" s="14661"/>
      <c r="BK112" s="14660"/>
      <c r="BL112" s="14659"/>
      <c r="BM112" s="14658"/>
    </row>
    <row customFormat="1" r="113" s="98" spans="1:64" x14ac:dyDescent="0.25">
      <c r="A113" s="9348"/>
      <c r="B113" s="240" t="s">
        <v>1275</v>
      </c>
      <c r="C113" s="213" t="s">
        <v>473</v>
      </c>
      <c r="D113" s="213" t="s">
        <v>480</v>
      </c>
      <c r="E113" s="213" t="s">
        <v>481</v>
      </c>
      <c r="F113" s="213" t="s">
        <v>475</v>
      </c>
      <c r="G113" s="235" t="s">
        <v>1050</v>
      </c>
      <c r="H113" s="115" t="str">
        <f>IF(ISNA(VLOOKUP($D113,'Oct 08'!$F:$F,1,0)),"No","Yes")</f>
      </c>
      <c r="I113" s="14771">
        <f>IF(ISNA(VLOOKUP($D113,'Oct 03'!$F:$F,1,0)),"No","Yes")</f>
      </c>
      <c r="J113" s="14770">
        <f>IF(ISNA(VLOOKUP($D113,'Sep 24'!$F:$F,1,0)),"No","Yes")</f>
      </c>
      <c r="K113" s="14769">
        <f>IF(ISNA(VLOOKUP($D113,'Sep 17'!$F:$F,1,0)),"No","Yes")</f>
      </c>
      <c r="L113" s="14768">
        <f>IF(ISNA(VLOOKUP($D113,'Sep 10'!$F:$F,1,0)),"No","Yes")</f>
      </c>
      <c r="M113" s="14767">
        <f>IF(ISNA(VLOOKUP($D113,'Sep 05'!$F:$F,1,0)),"No","Yes")</f>
      </c>
      <c r="N113" s="14766">
        <f>IF(ISNA(VLOOKUP($D113,'Aug 27'!$F:$F,1,0)),"No","Yes")</f>
      </c>
      <c r="O113" s="14765">
        <f>IF(ISNA(VLOOKUP($D113,'Aug 20'!$F:$F,1,0)),"No","Yes")</f>
      </c>
      <c r="P113" s="14764">
        <f>IF(ISNA(VLOOKUP($D113,'Aug 13'!$F:$F,1,0)),"No","Yes")</f>
      </c>
      <c r="Q113" s="14763">
        <f>IF(ISNA(VLOOKUP($D113,'Aug 07'!$F:$F,1,0)),"No","Yes")</f>
      </c>
      <c r="R113" s="14762">
        <f>IF(ISNA(VLOOKUP($D113,'Jul 30'!$F:$F,1,0)),"No","Yes")</f>
      </c>
      <c r="S113" s="14761">
        <f>IF(ISNA(VLOOKUP($D113,'Jul 23'!$F:$F,1,0)),"No","Yes")</f>
      </c>
      <c r="T113" s="14760">
        <f>IF(ISNA(VLOOKUP($D113,'Jul 16'!$F:$F,1,0)),"No","Yes")</f>
      </c>
      <c r="U113" s="14759">
        <f>IF(ISNA(VLOOKUP($D113,'Jul 9'!$F:$F,1,0)),"No","Yes")</f>
      </c>
      <c r="V113" s="14758">
        <f>IF(ISNA(VLOOKUP($D113,'Jul 2'!$F:$F,1,0)),"No","Yes")</f>
      </c>
      <c r="W113" s="14757">
        <f>IF(ISNA(VLOOKUP($D113,'Jun 25'!$F:$F,1,0)),"No","Yes")</f>
      </c>
      <c r="X113" s="14756">
        <f>IF(ISNA(VLOOKUP($D113,'Jun 18'!$F:$F,1,0)),"No","Yes")</f>
      </c>
      <c r="Y113" s="14755">
        <f>IF(ISNA(VLOOKUP($D113,'Jun 11'!$F:$F,1,0)),"No","Yes")</f>
      </c>
      <c r="Z113" s="14754">
        <f>IF(ISNA(VLOOKUP($D113,'Jun 4'!$F:$F,1,0)),"No","Yes")</f>
      </c>
      <c r="AA113" s="14753">
        <f>IF(ISNA(VLOOKUP($D113,'May 28'!$F:$F,1,0)),"No","Yes")</f>
      </c>
      <c r="AB113" s="14752">
        <f>IF(ISNA(VLOOKUP($D113,'May 21'!$F:$F,1,0)),"No","Yes")</f>
      </c>
      <c r="AC113" s="14751">
        <f>IF(ISNA(VLOOKUP($D113,'May 14'!$F:$F,1,0)),"No","Yes")</f>
      </c>
      <c r="AD113" s="14750">
        <f>IF(ISNA(VLOOKUP($D113,'May 9'!$F:$F,1,0)),"No","Yes")</f>
      </c>
      <c r="AE113" s="14749">
        <f>IF(ISNA(VLOOKUP($D113,'May 2'!$F:$F,1,0)),"No","Yes")</f>
      </c>
      <c r="AF113" s="14748">
        <f>IF(ISNA(VLOOKUP($D113,'Apr 23'!$F:$F,1,0)),"No","Yes")</f>
      </c>
      <c r="AG113" s="14747">
        <f>IF(ISNA(VLOOKUP($D113,'Apr 16'!$F:$F,1,0)),"No","Yes")</f>
      </c>
      <c r="AH113" s="14746">
        <f>IF(ISNA(VLOOKUP($D113,'Apr 9'!$F:$F,1,0)),"No","Yes")</f>
      </c>
      <c r="AI113" s="14745">
        <f>IF(ISNA(VLOOKUP($D113,'Apr 2'!$F:$F,1,0)),"No","Yes")</f>
      </c>
      <c r="AJ113" s="14744">
        <f>IF(ISNA(VLOOKUP($D113,'Mar 26'!$F:$F,1,0)),"No","Yes")</f>
      </c>
      <c r="AK113" s="14743">
        <f>IF(ISNA(VLOOKUP($D113,'Mar 19'!$F:$F,1,0)),"No","Yes")</f>
      </c>
      <c r="AL113" s="14742">
        <f>IF(ISNA(VLOOKUP($D113,'Mar 12'!$F:$F,1,0)),"No","Yes")</f>
      </c>
      <c r="AM113" s="14741">
        <f>IF(ISNA(VLOOKUP($D113,'Mar 5'!$F:$F,1,0)),"No","Yes")</f>
      </c>
      <c r="AN113" s="14740">
        <f>IF(ISNA(VLOOKUP($D113,'Feb 26'!$F:$F,1,0)),"No","Yes")</f>
      </c>
      <c r="AO113" s="14739">
        <f>IF(ISNA(VLOOKUP($D113,'Feb 26'!$F:$F,1,0)),"No","Yes")</f>
      </c>
      <c r="AP113" s="14738">
        <f>IF(ISNA(VLOOKUP($D113,'Feb 12'!$F:$F,1,0)),"No","Yes")</f>
      </c>
      <c r="AQ113" s="14737">
        <f>IF(ISNA(VLOOKUP($D113,'Feb 5'!$F:$F,1,0)),"No","Yes")</f>
      </c>
      <c r="AR113" s="14736">
        <f>IF(ISNA(VLOOKUP($D113,'Jan 29'!$F:$F,1,0)),"No","Yes")</f>
      </c>
      <c r="AS113" s="14735">
        <f>IF(ISNA(VLOOKUP(D113,'Jan 22'!F:F,1,0)),"No","Yes")</f>
      </c>
      <c r="AT113" s="14734"/>
      <c r="AU113" s="14733"/>
      <c r="AV113" s="14732"/>
      <c r="AW113" s="14731"/>
      <c r="AX113" s="14730"/>
      <c r="AY113" s="14729"/>
      <c r="AZ113" s="14728"/>
      <c r="BA113" s="14727"/>
      <c r="BB113" s="14726"/>
      <c r="BC113" s="14725"/>
      <c r="BD113" s="14724"/>
      <c r="BE113" s="14723"/>
      <c r="BF113" s="14722"/>
      <c r="BG113" s="14721"/>
      <c r="BH113" s="14720"/>
      <c r="BI113" s="14719"/>
      <c r="BJ113" s="14718"/>
      <c r="BK113" s="14717"/>
      <c r="BL113" s="14716"/>
      <c r="BM113" s="14715"/>
    </row>
    <row customHeight="1" ht="15" r="114" spans="1:64" x14ac:dyDescent="0.25">
      <c r="A114" s="9348"/>
      <c r="B114" s="2294" t="s">
        <v>1349</v>
      </c>
      <c r="C114" s="213" t="s">
        <v>8</v>
      </c>
      <c r="D114" s="207" t="s">
        <v>794</v>
      </c>
      <c r="E114" s="207" t="s">
        <v>1429</v>
      </c>
      <c r="F114" s="213"/>
      <c r="G114" s="235"/>
      <c r="H114" s="115" t="str">
        <f>IF(ISNA(VLOOKUP($D114,'Oct 08'!$F:$F,1,0)),"No","Yes")</f>
      </c>
      <c r="I114" s="14808">
        <f>IF(ISNA(VLOOKUP($D114,'Oct 03'!$F:$F,1,0)),"No","Yes")</f>
      </c>
      <c r="J114" s="14807">
        <f>IF(ISNA(VLOOKUP($D114,'Sep 24'!$F:$F,1,0)),"No","Yes")</f>
      </c>
      <c r="K114" s="14806">
        <f>IF(ISNA(VLOOKUP($D114,'Sep 17'!$F:$F,1,0)),"No","Yes")</f>
      </c>
      <c r="L114" s="14805">
        <f>IF(ISNA(VLOOKUP($D114,'Sep 10'!$F:$F,1,0)),"No","Yes")</f>
      </c>
      <c r="M114" s="14804">
        <f>IF(ISNA(VLOOKUP($D114,'Sep 05'!$F:$F,1,0)),"No","Yes")</f>
      </c>
      <c r="N114" s="14803">
        <f>IF(ISNA(VLOOKUP($D114,'Aug 27'!$F:$F,1,0)),"No","Yes")</f>
      </c>
      <c r="O114" s="14802">
        <f>IF(ISNA(VLOOKUP($D114,'Aug 20'!$F:$F,1,0)),"No","Yes")</f>
      </c>
      <c r="P114" s="14801">
        <f>IF(ISNA(VLOOKUP($D114,'Aug 13'!$F:$F,1,0)),"No","Yes")</f>
      </c>
      <c r="Q114" s="14800">
        <f>IF(ISNA(VLOOKUP($D114,'Aug 07'!$F:$F,1,0)),"No","Yes")</f>
      </c>
      <c r="R114" s="14799">
        <f>IF(ISNA(VLOOKUP($D114,'Jul 30'!$F:$F,1,0)),"No","Yes")</f>
      </c>
      <c r="S114" s="14798">
        <f>IF(ISNA(VLOOKUP($D114,'Jul 23'!$F:$F,1,0)),"No","Yes")</f>
      </c>
      <c r="T114" s="14797">
        <f>IF(ISNA(VLOOKUP($D114,'Jul 16'!$F:$F,1,0)),"No","Yes")</f>
      </c>
      <c r="U114" s="14796">
        <f>IF(ISNA(VLOOKUP($D114,'Jul 9'!$F:$F,1,0)),"No","Yes")</f>
      </c>
      <c r="V114" s="14795">
        <f>IF(ISNA(VLOOKUP($D114,'Jul 2'!$F:$F,1,0)),"No","Yes")</f>
      </c>
      <c r="W114" s="14794">
        <f>IF(ISNA(VLOOKUP($D114,'Jun 25'!$F:$F,1,0)),"No","Yes")</f>
      </c>
      <c r="X114" s="14793">
        <f>IF(ISNA(VLOOKUP($D114,'Jun 18'!$F:$F,1,0)),"No","Yes")</f>
      </c>
      <c r="Y114" s="14792">
        <f>IF(ISNA(VLOOKUP($D114,'Jun 11'!$F:$F,1,0)),"No","Yes")</f>
      </c>
      <c r="Z114" s="14791">
        <f>IF(ISNA(VLOOKUP($D114,'Jun 4'!$F:$F,1,0)),"No","Yes")</f>
      </c>
      <c r="AA114" s="14790">
        <f>IF(ISNA(VLOOKUP($D114,'May 28'!$F:$F,1,0)),"No","Yes")</f>
      </c>
      <c r="AB114" s="14789">
        <f>IF(ISNA(VLOOKUP($D114,'May 21'!$F:$F,1,0)),"No","Yes")</f>
      </c>
      <c r="AC114" s="14788">
        <f>IF(ISNA(VLOOKUP($D114,'May 14'!$F:$F,1,0)),"No","Yes")</f>
      </c>
      <c r="AD114" s="14787">
        <f>IF(ISNA(VLOOKUP($D114,'May 9'!$F:$F,1,0)),"No","Yes")</f>
      </c>
      <c r="AE114" s="14786">
        <f>IF(ISNA(VLOOKUP($D114,'May 2'!$F:$F,1,0)),"No","Yes")</f>
      </c>
      <c r="AF114" s="14785">
        <f>IF(ISNA(VLOOKUP($D114,'Apr 23'!$F:$F,1,0)),"No","Yes")</f>
      </c>
      <c r="AG114" s="14784">
        <f>IF(ISNA(VLOOKUP($D114,'Apr 16'!$F:$F,1,0)),"No","Yes")</f>
      </c>
      <c r="AH114" s="14783">
        <f>IF(ISNA(VLOOKUP($D114,'Apr 9'!$F:$F,1,0)),"No","Yes")</f>
      </c>
      <c r="AI114" s="14782">
        <f>IF(ISNA(VLOOKUP($D114,'Apr 2'!$F:$F,1,0)),"No","Yes")</f>
      </c>
      <c r="AJ114" s="14781">
        <f>IF(ISNA(VLOOKUP($D114,'Mar 26'!$F:$F,1,0)),"No","Yes")</f>
      </c>
      <c r="AK114" s="14780">
        <f>IF(ISNA(VLOOKUP($D114,'Mar 19'!$F:$F,1,0)),"No","Yes")</f>
      </c>
      <c r="AL114" s="14779">
        <f>IF(ISNA(VLOOKUP($D114,'Mar 12'!$F:$F,1,0)),"No","Yes")</f>
      </c>
      <c r="AM114" s="14778">
        <f>IF(ISNA(VLOOKUP($D114,'Mar 5'!$F:$F,1,0)),"No","Yes")</f>
      </c>
      <c r="AN114" s="14777">
        <f>IF(ISNA(VLOOKUP($D114,'Feb 26'!$F:$F,1,0)),"No","Yes")</f>
      </c>
      <c r="AO114" s="14776">
        <f>IF(ISNA(VLOOKUP($D114,'Feb 26'!$F:$F,1,0)),"No","Yes")</f>
      </c>
      <c r="AP114" s="14775">
        <f>IF(ISNA(VLOOKUP($D114,'Feb 12'!$F:$F,1,0)),"No","Yes")</f>
      </c>
      <c r="AQ114" s="14774">
        <f>IF(ISNA(VLOOKUP($D114,'Feb 5'!$F:$F,1,0)),"No","Yes")</f>
      </c>
      <c r="AR114" s="14773">
        <f>IF(ISNA(VLOOKUP($D114,'Jan 29'!$F:$F,1,0)),"No","Yes")</f>
      </c>
      <c r="AS114" s="14772">
        <f>IF(ISNA(VLOOKUP(D114,'Jan 22'!F:F,1,0)),"No","Yes")</f>
      </c>
    </row>
    <row r="115" spans="1:64" x14ac:dyDescent="0.25">
      <c r="A115" s="9348"/>
      <c r="B115" s="195" t="s">
        <v>1372</v>
      </c>
      <c r="C115" s="213" t="s">
        <v>8</v>
      </c>
      <c r="D115" s="207" t="s">
        <v>823</v>
      </c>
      <c r="E115" s="207" t="s">
        <v>824</v>
      </c>
      <c r="F115" s="213" t="s">
        <v>9</v>
      </c>
      <c r="G115" s="235" t="s">
        <v>1468</v>
      </c>
      <c r="H115" s="115" t="str">
        <f>IF(ISNA(VLOOKUP($D115,'Oct 08'!$F:$F,1,0)),"No","Yes")</f>
      </c>
      <c r="I115" s="14845">
        <f>IF(ISNA(VLOOKUP($D115,'Oct 03'!$F:$F,1,0)),"No","Yes")</f>
      </c>
      <c r="J115" s="14844">
        <f>IF(ISNA(VLOOKUP($D115,'Sep 24'!$F:$F,1,0)),"No","Yes")</f>
      </c>
      <c r="K115" s="14843">
        <f>IF(ISNA(VLOOKUP($D115,'Sep 17'!$F:$F,1,0)),"No","Yes")</f>
      </c>
      <c r="L115" s="14842">
        <f>IF(ISNA(VLOOKUP($D115,'Sep 10'!$F:$F,1,0)),"No","Yes")</f>
      </c>
      <c r="M115" s="14841">
        <f>IF(ISNA(VLOOKUP($D115,'Sep 05'!$F:$F,1,0)),"No","Yes")</f>
      </c>
      <c r="N115" s="14840">
        <f>IF(ISNA(VLOOKUP($D115,'Aug 27'!$F:$F,1,0)),"No","Yes")</f>
      </c>
      <c r="O115" s="14839">
        <f>IF(ISNA(VLOOKUP($D115,'Aug 20'!$F:$F,1,0)),"No","Yes")</f>
      </c>
      <c r="P115" s="14838">
        <f>IF(ISNA(VLOOKUP($D115,'Aug 13'!$F:$F,1,0)),"No","Yes")</f>
      </c>
      <c r="Q115" s="14837">
        <f>IF(ISNA(VLOOKUP($D115,'Aug 07'!$F:$F,1,0)),"No","Yes")</f>
      </c>
      <c r="R115" s="14836">
        <f>IF(ISNA(VLOOKUP($D115,'Jul 30'!$F:$F,1,0)),"No","Yes")</f>
      </c>
      <c r="S115" s="14835">
        <f>IF(ISNA(VLOOKUP($D115,'Jul 23'!$F:$F,1,0)),"No","Yes")</f>
      </c>
      <c r="T115" s="14834">
        <f>IF(ISNA(VLOOKUP($D115,'Jul 16'!$F:$F,1,0)),"No","Yes")</f>
      </c>
      <c r="U115" s="14833">
        <f>IF(ISNA(VLOOKUP($D115,'Jul 9'!$F:$F,1,0)),"No","Yes")</f>
      </c>
      <c r="V115" s="14832">
        <f>IF(ISNA(VLOOKUP($D115,'Jul 2'!$F:$F,1,0)),"No","Yes")</f>
      </c>
      <c r="W115" s="14831">
        <f>IF(ISNA(VLOOKUP($D115,'Jun 25'!$F:$F,1,0)),"No","Yes")</f>
      </c>
      <c r="X115" s="14830">
        <f>IF(ISNA(VLOOKUP($D115,'Jun 18'!$F:$F,1,0)),"No","Yes")</f>
      </c>
      <c r="Y115" s="14829">
        <f>IF(ISNA(VLOOKUP($D115,'Jun 11'!$F:$F,1,0)),"No","Yes")</f>
      </c>
      <c r="Z115" s="14828">
        <f>IF(ISNA(VLOOKUP($D115,'Jun 4'!$F:$F,1,0)),"No","Yes")</f>
      </c>
      <c r="AA115" s="14827">
        <f>IF(ISNA(VLOOKUP($D115,'May 28'!$F:$F,1,0)),"No","Yes")</f>
      </c>
      <c r="AB115" s="14826">
        <f>IF(ISNA(VLOOKUP($D115,'May 21'!$F:$F,1,0)),"No","Yes")</f>
      </c>
      <c r="AC115" s="14825">
        <f>IF(ISNA(VLOOKUP($D115,'May 14'!$F:$F,1,0)),"No","Yes")</f>
      </c>
      <c r="AD115" s="14824">
        <f>IF(ISNA(VLOOKUP($D115,'May 9'!$F:$F,1,0)),"No","Yes")</f>
      </c>
      <c r="AE115" s="14823">
        <f>IF(ISNA(VLOOKUP($D115,'May 2'!$F:$F,1,0)),"No","Yes")</f>
      </c>
      <c r="AF115" s="14822">
        <f>IF(ISNA(VLOOKUP($D115,'Apr 23'!$F:$F,1,0)),"No","Yes")</f>
      </c>
      <c r="AG115" s="14821">
        <f>IF(ISNA(VLOOKUP($D115,'Apr 16'!$F:$F,1,0)),"No","Yes")</f>
      </c>
      <c r="AH115" s="14820">
        <f>IF(ISNA(VLOOKUP($D115,'Apr 9'!$F:$F,1,0)),"No","Yes")</f>
      </c>
      <c r="AI115" s="14819">
        <f>IF(ISNA(VLOOKUP($D115,'Apr 2'!$F:$F,1,0)),"No","Yes")</f>
      </c>
      <c r="AJ115" s="14818">
        <f>IF(ISNA(VLOOKUP($D115,'Mar 26'!$F:$F,1,0)),"No","Yes")</f>
      </c>
      <c r="AK115" s="14817">
        <f>IF(ISNA(VLOOKUP($D115,'Mar 19'!$F:$F,1,0)),"No","Yes")</f>
      </c>
      <c r="AL115" s="14816">
        <f>IF(ISNA(VLOOKUP($D115,'Mar 12'!$F:$F,1,0)),"No","Yes")</f>
      </c>
      <c r="AM115" s="14815">
        <f>IF(ISNA(VLOOKUP($D115,'Mar 5'!$F:$F,1,0)),"No","Yes")</f>
      </c>
      <c r="AN115" s="14814">
        <f>IF(ISNA(VLOOKUP($D115,'Feb 26'!$F:$F,1,0)),"No","Yes")</f>
      </c>
      <c r="AO115" s="14813">
        <f>IF(ISNA(VLOOKUP($D115,'Feb 26'!$F:$F,1,0)),"No","Yes")</f>
      </c>
      <c r="AP115" s="14812">
        <f>IF(ISNA(VLOOKUP($D115,'Feb 12'!$F:$F,1,0)),"No","Yes")</f>
      </c>
      <c r="AQ115" s="14811">
        <f>IF(ISNA(VLOOKUP($D115,'Feb 5'!$F:$F,1,0)),"No","Yes")</f>
      </c>
      <c r="AR115" s="14810">
        <f>IF(ISNA(VLOOKUP($D115,'Jan 29'!$F:$F,1,0)),"No","Yes")</f>
      </c>
      <c r="AS115" s="14809">
        <f>IF(ISNA(VLOOKUP(D115,'Jan 22'!F:F,1,0)),"No","Yes")</f>
      </c>
    </row>
    <row r="116" spans="1:64" x14ac:dyDescent="0.25">
      <c r="A116" s="9348"/>
      <c r="B116" s="2294" t="s">
        <v>1350</v>
      </c>
      <c r="C116" s="213" t="s">
        <v>8</v>
      </c>
      <c r="D116" s="209" t="s">
        <v>199</v>
      </c>
      <c r="E116" s="209" t="s">
        <v>200</v>
      </c>
      <c r="F116" s="213"/>
      <c r="G116" s="235"/>
      <c r="H116" s="115" t="str">
        <f>IF(ISNA(VLOOKUP($D116,'Oct 08'!$F:$F,1,0)),"No","Yes")</f>
      </c>
      <c r="I116" s="14882">
        <f>IF(ISNA(VLOOKUP($D116,'Oct 03'!$F:$F,1,0)),"No","Yes")</f>
      </c>
      <c r="J116" s="14881">
        <f>IF(ISNA(VLOOKUP($D116,'Sep 24'!$F:$F,1,0)),"No","Yes")</f>
      </c>
      <c r="K116" s="14880">
        <f>IF(ISNA(VLOOKUP($D116,'Sep 17'!$F:$F,1,0)),"No","Yes")</f>
      </c>
      <c r="L116" s="14879">
        <f>IF(ISNA(VLOOKUP($D116,'Sep 10'!$F:$F,1,0)),"No","Yes")</f>
      </c>
      <c r="M116" s="14878">
        <f>IF(ISNA(VLOOKUP($D116,'Sep 05'!$F:$F,1,0)),"No","Yes")</f>
      </c>
      <c r="N116" s="14877">
        <f>IF(ISNA(VLOOKUP($D116,'Aug 27'!$F:$F,1,0)),"No","Yes")</f>
      </c>
      <c r="O116" s="14876">
        <f>IF(ISNA(VLOOKUP($D116,'Aug 20'!$F:$F,1,0)),"No","Yes")</f>
      </c>
      <c r="P116" s="14875">
        <f>IF(ISNA(VLOOKUP($D116,'Aug 13'!$F:$F,1,0)),"No","Yes")</f>
      </c>
      <c r="Q116" s="14874">
        <f>IF(ISNA(VLOOKUP($D116,'Aug 07'!$F:$F,1,0)),"No","Yes")</f>
      </c>
      <c r="R116" s="14873">
        <f>IF(ISNA(VLOOKUP($D116,'Jul 30'!$F:$F,1,0)),"No","Yes")</f>
      </c>
      <c r="S116" s="14872">
        <f>IF(ISNA(VLOOKUP($D116,'Jul 23'!$F:$F,1,0)),"No","Yes")</f>
      </c>
      <c r="T116" s="14871">
        <f>IF(ISNA(VLOOKUP($D116,'Jul 16'!$F:$F,1,0)),"No","Yes")</f>
      </c>
      <c r="U116" s="14870">
        <f>IF(ISNA(VLOOKUP($D116,'Jul 9'!$F:$F,1,0)),"No","Yes")</f>
      </c>
      <c r="V116" s="14869">
        <f>IF(ISNA(VLOOKUP($D116,'Jul 2'!$F:$F,1,0)),"No","Yes")</f>
      </c>
      <c r="W116" s="14868">
        <f>IF(ISNA(VLOOKUP($D116,'Jun 25'!$F:$F,1,0)),"No","Yes")</f>
      </c>
      <c r="X116" s="14867">
        <f>IF(ISNA(VLOOKUP($D116,'Jun 18'!$F:$F,1,0)),"No","Yes")</f>
      </c>
      <c r="Y116" s="14866">
        <f>IF(ISNA(VLOOKUP($D116,'Jun 11'!$F:$F,1,0)),"No","Yes")</f>
      </c>
      <c r="Z116" s="14865">
        <f>IF(ISNA(VLOOKUP($D116,'Jun 4'!$F:$F,1,0)),"No","Yes")</f>
      </c>
      <c r="AA116" s="14864">
        <f>IF(ISNA(VLOOKUP($D116,'May 28'!$F:$F,1,0)),"No","Yes")</f>
      </c>
      <c r="AB116" s="14863">
        <f>IF(ISNA(VLOOKUP($D116,'May 21'!$F:$F,1,0)),"No","Yes")</f>
      </c>
      <c r="AC116" s="14862">
        <f>IF(ISNA(VLOOKUP($D116,'May 14'!$F:$F,1,0)),"No","Yes")</f>
      </c>
      <c r="AD116" s="14861">
        <f>IF(ISNA(VLOOKUP($D116,'May 9'!$F:$F,1,0)),"No","Yes")</f>
      </c>
      <c r="AE116" s="14860">
        <f>IF(ISNA(VLOOKUP($D116,'May 2'!$F:$F,1,0)),"No","Yes")</f>
      </c>
      <c r="AF116" s="14859">
        <f>IF(ISNA(VLOOKUP($D116,'Apr 23'!$F:$F,1,0)),"No","Yes")</f>
      </c>
      <c r="AG116" s="14858">
        <f>IF(ISNA(VLOOKUP($D116,'Apr 16'!$F:$F,1,0)),"No","Yes")</f>
      </c>
      <c r="AH116" s="14857">
        <f>IF(ISNA(VLOOKUP($D116,'Apr 9'!$F:$F,1,0)),"No","Yes")</f>
      </c>
      <c r="AI116" s="14856">
        <f>IF(ISNA(VLOOKUP($D116,'Apr 2'!$F:$F,1,0)),"No","Yes")</f>
      </c>
      <c r="AJ116" s="14855">
        <f>IF(ISNA(VLOOKUP($D116,'Mar 26'!$F:$F,1,0)),"No","Yes")</f>
      </c>
      <c r="AK116" s="14854">
        <f>IF(ISNA(VLOOKUP($D116,'Mar 19'!$F:$F,1,0)),"No","Yes")</f>
      </c>
      <c r="AL116" s="14853">
        <f>IF(ISNA(VLOOKUP($D116,'Mar 12'!$F:$F,1,0)),"No","Yes")</f>
      </c>
      <c r="AM116" s="14852">
        <f>IF(ISNA(VLOOKUP($D116,'Mar 5'!$F:$F,1,0)),"No","Yes")</f>
      </c>
      <c r="AN116" s="14851">
        <f>IF(ISNA(VLOOKUP($D116,'Feb 26'!$F:$F,1,0)),"No","Yes")</f>
      </c>
      <c r="AO116" s="14850">
        <f>IF(ISNA(VLOOKUP($D116,'Feb 26'!$F:$F,1,0)),"No","Yes")</f>
      </c>
      <c r="AP116" s="14849">
        <f>IF(ISNA(VLOOKUP($D116,'Feb 12'!$F:$F,1,0)),"No","Yes")</f>
      </c>
      <c r="AQ116" s="14848">
        <f>IF(ISNA(VLOOKUP($D116,'Feb 5'!$F:$F,1,0)),"No","Yes")</f>
      </c>
      <c r="AR116" s="14847">
        <f>IF(ISNA(VLOOKUP($D116,'Jan 29'!$F:$F,1,0)),"No","Yes")</f>
      </c>
      <c r="AS116" s="14846">
        <f>IF(ISNA(VLOOKUP(D116,'Jan 22'!F:F,1,0)),"No","Yes")</f>
      </c>
    </row>
    <row r="117" spans="1:64" x14ac:dyDescent="0.25">
      <c r="A117" s="9348"/>
      <c r="B117" s="2294" t="s">
        <v>1351</v>
      </c>
      <c r="C117" s="213" t="s">
        <v>8</v>
      </c>
      <c r="D117" s="209" t="s">
        <v>187</v>
      </c>
      <c r="E117" s="209" t="s">
        <v>188</v>
      </c>
      <c r="F117" s="213"/>
      <c r="G117" s="235"/>
      <c r="H117" s="115" t="str">
        <f>IF(ISNA(VLOOKUP($D117,'Oct 08'!$F:$F,1,0)),"No","Yes")</f>
      </c>
      <c r="I117" s="14919">
        <f>IF(ISNA(VLOOKUP($D117,'Oct 03'!$F:$F,1,0)),"No","Yes")</f>
      </c>
      <c r="J117" s="14918">
        <f>IF(ISNA(VLOOKUP($D117,'Sep 24'!$F:$F,1,0)),"No","Yes")</f>
      </c>
      <c r="K117" s="14917">
        <f>IF(ISNA(VLOOKUP($D117,'Sep 17'!$F:$F,1,0)),"No","Yes")</f>
      </c>
      <c r="L117" s="14916">
        <f>IF(ISNA(VLOOKUP($D117,'Sep 10'!$F:$F,1,0)),"No","Yes")</f>
      </c>
      <c r="M117" s="14915">
        <f>IF(ISNA(VLOOKUP($D117,'Sep 05'!$F:$F,1,0)),"No","Yes")</f>
      </c>
      <c r="N117" s="14914">
        <f>IF(ISNA(VLOOKUP($D117,'Aug 27'!$F:$F,1,0)),"No","Yes")</f>
      </c>
      <c r="O117" s="14913">
        <f>IF(ISNA(VLOOKUP($D117,'Aug 20'!$F:$F,1,0)),"No","Yes")</f>
      </c>
      <c r="P117" s="14912">
        <f>IF(ISNA(VLOOKUP($D117,'Aug 13'!$F:$F,1,0)),"No","Yes")</f>
      </c>
      <c r="Q117" s="14911">
        <f>IF(ISNA(VLOOKUP($D117,'Aug 07'!$F:$F,1,0)),"No","Yes")</f>
      </c>
      <c r="R117" s="14910">
        <f>IF(ISNA(VLOOKUP($D117,'Jul 30'!$F:$F,1,0)),"No","Yes")</f>
      </c>
      <c r="S117" s="14909">
        <f>IF(ISNA(VLOOKUP($D117,'Jul 23'!$F:$F,1,0)),"No","Yes")</f>
      </c>
      <c r="T117" s="14908">
        <f>IF(ISNA(VLOOKUP($D117,'Jul 16'!$F:$F,1,0)),"No","Yes")</f>
      </c>
      <c r="U117" s="14907">
        <f>IF(ISNA(VLOOKUP($D117,'Jul 9'!$F:$F,1,0)),"No","Yes")</f>
      </c>
      <c r="V117" s="14906">
        <f>IF(ISNA(VLOOKUP($D117,'Jul 2'!$F:$F,1,0)),"No","Yes")</f>
      </c>
      <c r="W117" s="14905">
        <f>IF(ISNA(VLOOKUP($D117,'Jun 25'!$F:$F,1,0)),"No","Yes")</f>
      </c>
      <c r="X117" s="14904">
        <f>IF(ISNA(VLOOKUP($D117,'Jun 18'!$F:$F,1,0)),"No","Yes")</f>
      </c>
      <c r="Y117" s="14903">
        <f>IF(ISNA(VLOOKUP($D117,'Jun 11'!$F:$F,1,0)),"No","Yes")</f>
      </c>
      <c r="Z117" s="14902">
        <f>IF(ISNA(VLOOKUP($D117,'Jun 4'!$F:$F,1,0)),"No","Yes")</f>
      </c>
      <c r="AA117" s="14901">
        <f>IF(ISNA(VLOOKUP($D117,'May 28'!$F:$F,1,0)),"No","Yes")</f>
      </c>
      <c r="AB117" s="14900">
        <f>IF(ISNA(VLOOKUP($D117,'May 21'!$F:$F,1,0)),"No","Yes")</f>
      </c>
      <c r="AC117" s="14899">
        <f>IF(ISNA(VLOOKUP($D117,'May 14'!$F:$F,1,0)),"No","Yes")</f>
      </c>
      <c r="AD117" s="14898">
        <f>IF(ISNA(VLOOKUP($D117,'May 9'!$F:$F,1,0)),"No","Yes")</f>
      </c>
      <c r="AE117" s="14897">
        <f>IF(ISNA(VLOOKUP($D117,'May 2'!$F:$F,1,0)),"No","Yes")</f>
      </c>
      <c r="AF117" s="14896">
        <f>IF(ISNA(VLOOKUP($D117,'Apr 23'!$F:$F,1,0)),"No","Yes")</f>
      </c>
      <c r="AG117" s="14895">
        <f>IF(ISNA(VLOOKUP($D117,'Apr 16'!$F:$F,1,0)),"No","Yes")</f>
      </c>
      <c r="AH117" s="14894">
        <f>IF(ISNA(VLOOKUP($D117,'Apr 9'!$F:$F,1,0)),"No","Yes")</f>
      </c>
      <c r="AI117" s="14893">
        <f>IF(ISNA(VLOOKUP($D117,'Apr 2'!$F:$F,1,0)),"No","Yes")</f>
      </c>
      <c r="AJ117" s="14892">
        <f>IF(ISNA(VLOOKUP($D117,'Mar 26'!$F:$F,1,0)),"No","Yes")</f>
      </c>
      <c r="AK117" s="14891">
        <f>IF(ISNA(VLOOKUP($D117,'Mar 19'!$F:$F,1,0)),"No","Yes")</f>
      </c>
      <c r="AL117" s="14890">
        <f>IF(ISNA(VLOOKUP($D117,'Mar 12'!$F:$F,1,0)),"No","Yes")</f>
      </c>
      <c r="AM117" s="14889">
        <f>IF(ISNA(VLOOKUP($D117,'Mar 5'!$F:$F,1,0)),"No","Yes")</f>
      </c>
      <c r="AN117" s="14888">
        <f>IF(ISNA(VLOOKUP($D117,'Feb 26'!$F:$F,1,0)),"No","Yes")</f>
      </c>
      <c r="AO117" s="14887">
        <f>IF(ISNA(VLOOKUP($D117,'Feb 26'!$F:$F,1,0)),"No","Yes")</f>
      </c>
      <c r="AP117" s="14886">
        <f>IF(ISNA(VLOOKUP($D117,'Feb 12'!$F:$F,1,0)),"No","Yes")</f>
      </c>
      <c r="AQ117" s="14885">
        <f>IF(ISNA(VLOOKUP($D117,'Feb 5'!$F:$F,1,0)),"No","Yes")</f>
      </c>
      <c r="AR117" s="14884">
        <f>IF(ISNA(VLOOKUP($D117,'Jan 29'!$F:$F,1,0)),"No","Yes")</f>
      </c>
      <c r="AS117" s="14883">
        <f>IF(ISNA(VLOOKUP(D117,'Jan 22'!F:F,1,0)),"No","Yes")</f>
      </c>
    </row>
    <row r="118" spans="1:64" x14ac:dyDescent="0.25">
      <c r="A118" s="9348"/>
      <c r="B118" s="2084" t="s">
        <v>1373</v>
      </c>
      <c r="C118" s="213" t="s">
        <v>8</v>
      </c>
      <c r="D118" s="209" t="s">
        <v>128</v>
      </c>
      <c r="E118" s="209" t="s">
        <v>129</v>
      </c>
      <c r="F118" s="213"/>
      <c r="G118" s="235"/>
      <c r="H118" s="115" t="str">
        <f>IF(ISNA(VLOOKUP($D118,'Oct 08'!$F:$F,1,0)),"No","Yes")</f>
      </c>
      <c r="I118" s="14956">
        <f>IF(ISNA(VLOOKUP($D118,'Oct 03'!$F:$F,1,0)),"No","Yes")</f>
      </c>
      <c r="J118" s="14955">
        <f>IF(ISNA(VLOOKUP($D118,'Sep 24'!$F:$F,1,0)),"No","Yes")</f>
      </c>
      <c r="K118" s="14954">
        <f>IF(ISNA(VLOOKUP($D118,'Sep 17'!$F:$F,1,0)),"No","Yes")</f>
      </c>
      <c r="L118" s="14953">
        <f>IF(ISNA(VLOOKUP($D118,'Sep 10'!$F:$F,1,0)),"No","Yes")</f>
      </c>
      <c r="M118" s="14952">
        <f>IF(ISNA(VLOOKUP($D118,'Sep 05'!$F:$F,1,0)),"No","Yes")</f>
      </c>
      <c r="N118" s="14951">
        <f>IF(ISNA(VLOOKUP($D118,'Aug 27'!$F:$F,1,0)),"No","Yes")</f>
      </c>
      <c r="O118" s="14950">
        <f>IF(ISNA(VLOOKUP($D118,'Aug 20'!$F:$F,1,0)),"No","Yes")</f>
      </c>
      <c r="P118" s="14949">
        <f>IF(ISNA(VLOOKUP($D118,'Aug 13'!$F:$F,1,0)),"No","Yes")</f>
      </c>
      <c r="Q118" s="14948">
        <f>IF(ISNA(VLOOKUP($D118,'Aug 07'!$F:$F,1,0)),"No","Yes")</f>
      </c>
      <c r="R118" s="14947">
        <f>IF(ISNA(VLOOKUP($D118,'Jul 30'!$F:$F,1,0)),"No","Yes")</f>
      </c>
      <c r="S118" s="14946">
        <f>IF(ISNA(VLOOKUP($D118,'Jul 23'!$F:$F,1,0)),"No","Yes")</f>
      </c>
      <c r="T118" s="14945">
        <f>IF(ISNA(VLOOKUP($D118,'Jul 16'!$F:$F,1,0)),"No","Yes")</f>
      </c>
      <c r="U118" s="14944">
        <f>IF(ISNA(VLOOKUP($D118,'Jul 9'!$F:$F,1,0)),"No","Yes")</f>
      </c>
      <c r="V118" s="14943">
        <f>IF(ISNA(VLOOKUP($D118,'Jul 2'!$F:$F,1,0)),"No","Yes")</f>
      </c>
      <c r="W118" s="14942">
        <f>IF(ISNA(VLOOKUP($D118,'Jun 25'!$F:$F,1,0)),"No","Yes")</f>
      </c>
      <c r="X118" s="14941">
        <f>IF(ISNA(VLOOKUP($D118,'Jun 18'!$F:$F,1,0)),"No","Yes")</f>
      </c>
      <c r="Y118" s="14940">
        <f>IF(ISNA(VLOOKUP($D118,'Jun 11'!$F:$F,1,0)),"No","Yes")</f>
      </c>
      <c r="Z118" s="14939">
        <f>IF(ISNA(VLOOKUP($D118,'Jun 4'!$F:$F,1,0)),"No","Yes")</f>
      </c>
      <c r="AA118" s="14938">
        <f>IF(ISNA(VLOOKUP($D118,'May 28'!$F:$F,1,0)),"No","Yes")</f>
      </c>
      <c r="AB118" s="14937">
        <f>IF(ISNA(VLOOKUP($D118,'May 21'!$F:$F,1,0)),"No","Yes")</f>
      </c>
      <c r="AC118" s="14936">
        <f>IF(ISNA(VLOOKUP($D118,'May 14'!$F:$F,1,0)),"No","Yes")</f>
      </c>
      <c r="AD118" s="14935">
        <f>IF(ISNA(VLOOKUP($D118,'May 9'!$F:$F,1,0)),"No","Yes")</f>
      </c>
      <c r="AE118" s="14934">
        <f>IF(ISNA(VLOOKUP($D118,'May 2'!$F:$F,1,0)),"No","Yes")</f>
      </c>
      <c r="AF118" s="14933">
        <f>IF(ISNA(VLOOKUP($D118,'Apr 23'!$F:$F,1,0)),"No","Yes")</f>
      </c>
      <c r="AG118" s="14932">
        <f>IF(ISNA(VLOOKUP($D118,'Apr 16'!$F:$F,1,0)),"No","Yes")</f>
      </c>
      <c r="AH118" s="14931">
        <f>IF(ISNA(VLOOKUP($D118,'Apr 9'!$F:$F,1,0)),"No","Yes")</f>
      </c>
      <c r="AI118" s="14930">
        <f>IF(ISNA(VLOOKUP($D118,'Apr 2'!$F:$F,1,0)),"No","Yes")</f>
      </c>
      <c r="AJ118" s="14929">
        <f>IF(ISNA(VLOOKUP($D118,'Mar 26'!$F:$F,1,0)),"No","Yes")</f>
      </c>
      <c r="AK118" s="14928">
        <f>IF(ISNA(VLOOKUP($D118,'Mar 19'!$F:$F,1,0)),"No","Yes")</f>
      </c>
      <c r="AL118" s="14927">
        <f>IF(ISNA(VLOOKUP($D118,'Mar 12'!$F:$F,1,0)),"No","Yes")</f>
      </c>
      <c r="AM118" s="14926">
        <f>IF(ISNA(VLOOKUP($D118,'Mar 5'!$F:$F,1,0)),"No","Yes")</f>
      </c>
      <c r="AN118" s="14925">
        <f>IF(ISNA(VLOOKUP($D118,'Feb 26'!$F:$F,1,0)),"No","Yes")</f>
      </c>
      <c r="AO118" s="14924">
        <f>IF(ISNA(VLOOKUP($D118,'Feb 26'!$F:$F,1,0)),"No","Yes")</f>
      </c>
      <c r="AP118" s="14923">
        <f>IF(ISNA(VLOOKUP($D118,'Feb 12'!$F:$F,1,0)),"No","Yes")</f>
      </c>
      <c r="AQ118" s="14922">
        <f>IF(ISNA(VLOOKUP($D118,'Feb 5'!$F:$F,1,0)),"No","Yes")</f>
      </c>
      <c r="AR118" s="14921">
        <f>IF(ISNA(VLOOKUP($D118,'Jan 29'!$F:$F,1,0)),"No","Yes")</f>
      </c>
      <c r="AS118" s="14920">
        <f>IF(ISNA(VLOOKUP(D118,'Jan 22'!F:F,1,0)),"No","Yes")</f>
      </c>
    </row>
    <row r="119" spans="1:64" x14ac:dyDescent="0.25">
      <c r="A119" s="9348"/>
      <c r="B119" s="195" t="s">
        <v>1374</v>
      </c>
      <c r="C119" s="213" t="s">
        <v>8</v>
      </c>
      <c r="D119" s="209" t="s">
        <v>927</v>
      </c>
      <c r="E119" s="209" t="s">
        <v>928</v>
      </c>
      <c r="F119" s="213" t="s">
        <v>9</v>
      </c>
      <c r="G119" s="235" t="s">
        <v>1468</v>
      </c>
      <c r="H119" s="115" t="str">
        <f>IF(ISNA(VLOOKUP($D119,'Oct 08'!$F:$F,1,0)),"No","Yes")</f>
      </c>
      <c r="I119" s="14993">
        <f>IF(ISNA(VLOOKUP($D119,'Oct 03'!$F:$F,1,0)),"No","Yes")</f>
      </c>
      <c r="J119" s="14992">
        <f>IF(ISNA(VLOOKUP($D119,'Sep 24'!$F:$F,1,0)),"No","Yes")</f>
      </c>
      <c r="K119" s="14991">
        <f>IF(ISNA(VLOOKUP($D119,'Sep 17'!$F:$F,1,0)),"No","Yes")</f>
      </c>
      <c r="L119" s="14990">
        <f>IF(ISNA(VLOOKUP($D119,'Sep 10'!$F:$F,1,0)),"No","Yes")</f>
      </c>
      <c r="M119" s="14989">
        <f>IF(ISNA(VLOOKUP($D119,'Sep 05'!$F:$F,1,0)),"No","Yes")</f>
      </c>
      <c r="N119" s="14988">
        <f>IF(ISNA(VLOOKUP($D119,'Aug 27'!$F:$F,1,0)),"No","Yes")</f>
      </c>
      <c r="O119" s="14987">
        <f>IF(ISNA(VLOOKUP($D119,'Aug 20'!$F:$F,1,0)),"No","Yes")</f>
      </c>
      <c r="P119" s="14986">
        <f>IF(ISNA(VLOOKUP($D119,'Aug 13'!$F:$F,1,0)),"No","Yes")</f>
      </c>
      <c r="Q119" s="14985">
        <f>IF(ISNA(VLOOKUP($D119,'Aug 07'!$F:$F,1,0)),"No","Yes")</f>
      </c>
      <c r="R119" s="14984">
        <f>IF(ISNA(VLOOKUP($D119,'Jul 30'!$F:$F,1,0)),"No","Yes")</f>
      </c>
      <c r="S119" s="14983">
        <f>IF(ISNA(VLOOKUP($D119,'Jul 23'!$F:$F,1,0)),"No","Yes")</f>
      </c>
      <c r="T119" s="14982">
        <f>IF(ISNA(VLOOKUP($D119,'Jul 16'!$F:$F,1,0)),"No","Yes")</f>
      </c>
      <c r="U119" s="14981">
        <f>IF(ISNA(VLOOKUP($D119,'Jul 9'!$F:$F,1,0)),"No","Yes")</f>
      </c>
      <c r="V119" s="14980">
        <f>IF(ISNA(VLOOKUP($D119,'Jul 2'!$F:$F,1,0)),"No","Yes")</f>
      </c>
      <c r="W119" s="14979">
        <f>IF(ISNA(VLOOKUP($D119,'Jun 25'!$F:$F,1,0)),"No","Yes")</f>
      </c>
      <c r="X119" s="14978">
        <f>IF(ISNA(VLOOKUP($D119,'Jun 18'!$F:$F,1,0)),"No","Yes")</f>
      </c>
      <c r="Y119" s="14977">
        <f>IF(ISNA(VLOOKUP($D119,'Jun 11'!$F:$F,1,0)),"No","Yes")</f>
      </c>
      <c r="Z119" s="14976">
        <f>IF(ISNA(VLOOKUP($D119,'Jun 4'!$F:$F,1,0)),"No","Yes")</f>
      </c>
      <c r="AA119" s="14975">
        <f>IF(ISNA(VLOOKUP($D119,'May 28'!$F:$F,1,0)),"No","Yes")</f>
      </c>
      <c r="AB119" s="14974">
        <f>IF(ISNA(VLOOKUP($D119,'May 21'!$F:$F,1,0)),"No","Yes")</f>
      </c>
      <c r="AC119" s="14973">
        <f>IF(ISNA(VLOOKUP($D119,'May 14'!$F:$F,1,0)),"No","Yes")</f>
      </c>
      <c r="AD119" s="14972">
        <f>IF(ISNA(VLOOKUP($D119,'May 9'!$F:$F,1,0)),"No","Yes")</f>
      </c>
      <c r="AE119" s="14971">
        <f>IF(ISNA(VLOOKUP($D119,'May 2'!$F:$F,1,0)),"No","Yes")</f>
      </c>
      <c r="AF119" s="14970">
        <f>IF(ISNA(VLOOKUP($D119,'Apr 23'!$F:$F,1,0)),"No","Yes")</f>
      </c>
      <c r="AG119" s="14969">
        <f>IF(ISNA(VLOOKUP($D119,'Apr 16'!$F:$F,1,0)),"No","Yes")</f>
      </c>
      <c r="AH119" s="14968">
        <f>IF(ISNA(VLOOKUP($D119,'Apr 9'!$F:$F,1,0)),"No","Yes")</f>
      </c>
      <c r="AI119" s="14967">
        <f>IF(ISNA(VLOOKUP($D119,'Apr 2'!$F:$F,1,0)),"No","Yes")</f>
      </c>
      <c r="AJ119" s="14966">
        <f>IF(ISNA(VLOOKUP($D119,'Mar 26'!$F:$F,1,0)),"No","Yes")</f>
      </c>
      <c r="AK119" s="14965">
        <f>IF(ISNA(VLOOKUP($D119,'Mar 19'!$F:$F,1,0)),"No","Yes")</f>
      </c>
      <c r="AL119" s="14964">
        <f>IF(ISNA(VLOOKUP($D119,'Mar 12'!$F:$F,1,0)),"No","Yes")</f>
      </c>
      <c r="AM119" s="14963">
        <f>IF(ISNA(VLOOKUP($D119,'Mar 5'!$F:$F,1,0)),"No","Yes")</f>
      </c>
      <c r="AN119" s="14962">
        <f>IF(ISNA(VLOOKUP($D119,'Feb 26'!$F:$F,1,0)),"No","Yes")</f>
      </c>
      <c r="AO119" s="14961">
        <f>IF(ISNA(VLOOKUP($D119,'Feb 26'!$F:$F,1,0)),"No","Yes")</f>
      </c>
      <c r="AP119" s="14960">
        <f>IF(ISNA(VLOOKUP($D119,'Feb 12'!$F:$F,1,0)),"No","Yes")</f>
      </c>
      <c r="AQ119" s="14959">
        <f>IF(ISNA(VLOOKUP($D119,'Feb 5'!$F:$F,1,0)),"No","Yes")</f>
      </c>
      <c r="AR119" s="14958">
        <f>IF(ISNA(VLOOKUP($D119,'Jan 29'!$F:$F,1,0)),"No","Yes")</f>
      </c>
      <c r="AS119" s="14957">
        <f>IF(ISNA(VLOOKUP(D119,'Jan 22'!F:F,1,0)),"No","Yes")</f>
      </c>
    </row>
    <row r="120" spans="1:64" x14ac:dyDescent="0.25">
      <c r="A120" s="9348"/>
      <c r="B120" s="2294" t="s">
        <v>1352</v>
      </c>
      <c r="C120" s="213" t="s">
        <v>8</v>
      </c>
      <c r="D120" s="207" t="s">
        <v>1430</v>
      </c>
      <c r="E120" s="207" t="s">
        <v>1431</v>
      </c>
      <c r="F120" s="213"/>
      <c r="G120" s="235"/>
      <c r="H120" s="115" t="str">
        <f>IF(ISNA(VLOOKUP($D120,'Oct 08'!$F:$F,1,0)),"No","Yes")</f>
      </c>
      <c r="I120" s="15030">
        <f>IF(ISNA(VLOOKUP($D120,'Oct 03'!$F:$F,1,0)),"No","Yes")</f>
      </c>
      <c r="J120" s="15029">
        <f>IF(ISNA(VLOOKUP($D120,'Sep 24'!$F:$F,1,0)),"No","Yes")</f>
      </c>
      <c r="K120" s="15028">
        <f>IF(ISNA(VLOOKUP($D120,'Sep 17'!$F:$F,1,0)),"No","Yes")</f>
      </c>
      <c r="L120" s="15027">
        <f>IF(ISNA(VLOOKUP($D120,'Sep 10'!$F:$F,1,0)),"No","Yes")</f>
      </c>
      <c r="M120" s="15026">
        <f>IF(ISNA(VLOOKUP($D120,'Sep 05'!$F:$F,1,0)),"No","Yes")</f>
      </c>
      <c r="N120" s="15025">
        <f>IF(ISNA(VLOOKUP($D120,'Aug 27'!$F:$F,1,0)),"No","Yes")</f>
      </c>
      <c r="O120" s="15024">
        <f>IF(ISNA(VLOOKUP($D120,'Aug 20'!$F:$F,1,0)),"No","Yes")</f>
      </c>
      <c r="P120" s="15023">
        <f>IF(ISNA(VLOOKUP($D120,'Aug 13'!$F:$F,1,0)),"No","Yes")</f>
      </c>
      <c r="Q120" s="15022">
        <f>IF(ISNA(VLOOKUP($D120,'Aug 07'!$F:$F,1,0)),"No","Yes")</f>
      </c>
      <c r="R120" s="15021">
        <f>IF(ISNA(VLOOKUP($D120,'Jul 30'!$F:$F,1,0)),"No","Yes")</f>
      </c>
      <c r="S120" s="15020">
        <f>IF(ISNA(VLOOKUP($D120,'Jul 23'!$F:$F,1,0)),"No","Yes")</f>
      </c>
      <c r="T120" s="15019">
        <f>IF(ISNA(VLOOKUP($D120,'Jul 16'!$F:$F,1,0)),"No","Yes")</f>
      </c>
      <c r="U120" s="15018">
        <f>IF(ISNA(VLOOKUP($D120,'Jul 9'!$F:$F,1,0)),"No","Yes")</f>
      </c>
      <c r="V120" s="15017">
        <f>IF(ISNA(VLOOKUP($D120,'Jul 2'!$F:$F,1,0)),"No","Yes")</f>
      </c>
      <c r="W120" s="15016">
        <f>IF(ISNA(VLOOKUP($D120,'Jun 25'!$F:$F,1,0)),"No","Yes")</f>
      </c>
      <c r="X120" s="15015">
        <f>IF(ISNA(VLOOKUP($D120,'Jun 18'!$F:$F,1,0)),"No","Yes")</f>
      </c>
      <c r="Y120" s="15014">
        <f>IF(ISNA(VLOOKUP($D120,'Jun 11'!$F:$F,1,0)),"No","Yes")</f>
      </c>
      <c r="Z120" s="15013">
        <f>IF(ISNA(VLOOKUP($D120,'Jun 4'!$F:$F,1,0)),"No","Yes")</f>
      </c>
      <c r="AA120" s="15012">
        <f>IF(ISNA(VLOOKUP($D120,'May 28'!$F:$F,1,0)),"No","Yes")</f>
      </c>
      <c r="AB120" s="15011">
        <f>IF(ISNA(VLOOKUP($D120,'May 21'!$F:$F,1,0)),"No","Yes")</f>
      </c>
      <c r="AC120" s="15010">
        <f>IF(ISNA(VLOOKUP($D120,'May 14'!$F:$F,1,0)),"No","Yes")</f>
      </c>
      <c r="AD120" s="15009">
        <f>IF(ISNA(VLOOKUP($D120,'May 9'!$F:$F,1,0)),"No","Yes")</f>
      </c>
      <c r="AE120" s="15008">
        <f>IF(ISNA(VLOOKUP($D120,'May 2'!$F:$F,1,0)),"No","Yes")</f>
      </c>
      <c r="AF120" s="15007">
        <f>IF(ISNA(VLOOKUP($D120,'Apr 23'!$F:$F,1,0)),"No","Yes")</f>
      </c>
      <c r="AG120" s="15006">
        <f>IF(ISNA(VLOOKUP($D120,'Apr 16'!$F:$F,1,0)),"No","Yes")</f>
      </c>
      <c r="AH120" s="15005">
        <f>IF(ISNA(VLOOKUP($D120,'Apr 9'!$F:$F,1,0)),"No","Yes")</f>
      </c>
      <c r="AI120" s="15004">
        <f>IF(ISNA(VLOOKUP($D120,'Apr 2'!$F:$F,1,0)),"No","Yes")</f>
      </c>
      <c r="AJ120" s="15003">
        <f>IF(ISNA(VLOOKUP($D120,'Mar 26'!$F:$F,1,0)),"No","Yes")</f>
      </c>
      <c r="AK120" s="15002">
        <f>IF(ISNA(VLOOKUP($D120,'Mar 19'!$F:$F,1,0)),"No","Yes")</f>
      </c>
      <c r="AL120" s="15001">
        <f>IF(ISNA(VLOOKUP($D120,'Mar 12'!$F:$F,1,0)),"No","Yes")</f>
      </c>
      <c r="AM120" s="15000">
        <f>IF(ISNA(VLOOKUP($D120,'Mar 5'!$F:$F,1,0)),"No","Yes")</f>
      </c>
      <c r="AN120" s="14999">
        <f>IF(ISNA(VLOOKUP($D120,'Feb 26'!$F:$F,1,0)),"No","Yes")</f>
      </c>
      <c r="AO120" s="14998">
        <f>IF(ISNA(VLOOKUP($D120,'Feb 26'!$F:$F,1,0)),"No","Yes")</f>
      </c>
      <c r="AP120" s="14997">
        <f>IF(ISNA(VLOOKUP($D120,'Feb 12'!$F:$F,1,0)),"No","Yes")</f>
      </c>
      <c r="AQ120" s="14996">
        <f>IF(ISNA(VLOOKUP($D120,'Feb 5'!$F:$F,1,0)),"No","Yes")</f>
      </c>
      <c r="AR120" s="14995">
        <f>IF(ISNA(VLOOKUP($D120,'Jan 29'!$F:$F,1,0)),"No","Yes")</f>
      </c>
      <c r="AS120" s="14994">
        <f>IF(ISNA(VLOOKUP(D120,'Jan 22'!F:F,1,0)),"No","Yes")</f>
      </c>
    </row>
    <row r="121" spans="1:64" x14ac:dyDescent="0.25">
      <c r="A121" s="9348"/>
      <c r="B121" s="2294" t="s">
        <v>1353</v>
      </c>
      <c r="C121" s="213" t="s">
        <v>8</v>
      </c>
      <c r="D121" s="208" t="s">
        <v>1432</v>
      </c>
      <c r="E121" s="208" t="s">
        <v>1433</v>
      </c>
      <c r="F121" s="213"/>
      <c r="G121" s="235"/>
      <c r="H121" s="115" t="str">
        <f>IF(ISNA(VLOOKUP($D121,'Oct 08'!$F:$F,1,0)),"No","Yes")</f>
      </c>
      <c r="I121" s="15067">
        <f>IF(ISNA(VLOOKUP($D121,'Oct 03'!$F:$F,1,0)),"No","Yes")</f>
      </c>
      <c r="J121" s="15066">
        <f>IF(ISNA(VLOOKUP($D121,'Sep 24'!$F:$F,1,0)),"No","Yes")</f>
      </c>
      <c r="K121" s="15065">
        <f>IF(ISNA(VLOOKUP($D121,'Sep 17'!$F:$F,1,0)),"No","Yes")</f>
      </c>
      <c r="L121" s="15064">
        <f>IF(ISNA(VLOOKUP($D121,'Sep 10'!$F:$F,1,0)),"No","Yes")</f>
      </c>
      <c r="M121" s="15063">
        <f>IF(ISNA(VLOOKUP($D121,'Sep 05'!$F:$F,1,0)),"No","Yes")</f>
      </c>
      <c r="N121" s="15062">
        <f>IF(ISNA(VLOOKUP($D121,'Aug 27'!$F:$F,1,0)),"No","Yes")</f>
      </c>
      <c r="O121" s="15061">
        <f>IF(ISNA(VLOOKUP($D121,'Aug 20'!$F:$F,1,0)),"No","Yes")</f>
      </c>
      <c r="P121" s="15060">
        <f>IF(ISNA(VLOOKUP($D121,'Aug 13'!$F:$F,1,0)),"No","Yes")</f>
      </c>
      <c r="Q121" s="15059">
        <f>IF(ISNA(VLOOKUP($D121,'Aug 07'!$F:$F,1,0)),"No","Yes")</f>
      </c>
      <c r="R121" s="15058">
        <f>IF(ISNA(VLOOKUP($D121,'Jul 30'!$F:$F,1,0)),"No","Yes")</f>
      </c>
      <c r="S121" s="15057">
        <f>IF(ISNA(VLOOKUP($D121,'Jul 23'!$F:$F,1,0)),"No","Yes")</f>
      </c>
      <c r="T121" s="15056">
        <f>IF(ISNA(VLOOKUP($D121,'Jul 16'!$F:$F,1,0)),"No","Yes")</f>
      </c>
      <c r="U121" s="15055">
        <f>IF(ISNA(VLOOKUP($D121,'Jul 9'!$F:$F,1,0)),"No","Yes")</f>
      </c>
      <c r="V121" s="15054">
        <f>IF(ISNA(VLOOKUP($D121,'Jul 2'!$F:$F,1,0)),"No","Yes")</f>
      </c>
      <c r="W121" s="15053">
        <f>IF(ISNA(VLOOKUP($D121,'Jun 25'!$F:$F,1,0)),"No","Yes")</f>
      </c>
      <c r="X121" s="15052">
        <f>IF(ISNA(VLOOKUP($D121,'Jun 18'!$F:$F,1,0)),"No","Yes")</f>
      </c>
      <c r="Y121" s="15051">
        <f>IF(ISNA(VLOOKUP($D121,'Jun 11'!$F:$F,1,0)),"No","Yes")</f>
      </c>
      <c r="Z121" s="15050">
        <f>IF(ISNA(VLOOKUP($D121,'Jun 4'!$F:$F,1,0)),"No","Yes")</f>
      </c>
      <c r="AA121" s="15049">
        <f>IF(ISNA(VLOOKUP($D121,'May 28'!$F:$F,1,0)),"No","Yes")</f>
      </c>
      <c r="AB121" s="15048">
        <f>IF(ISNA(VLOOKUP($D121,'May 21'!$F:$F,1,0)),"No","Yes")</f>
      </c>
      <c r="AC121" s="15047">
        <f>IF(ISNA(VLOOKUP($D121,'May 14'!$F:$F,1,0)),"No","Yes")</f>
      </c>
      <c r="AD121" s="15046">
        <f>IF(ISNA(VLOOKUP($D121,'May 9'!$F:$F,1,0)),"No","Yes")</f>
      </c>
      <c r="AE121" s="15045">
        <f>IF(ISNA(VLOOKUP($D121,'May 2'!$F:$F,1,0)),"No","Yes")</f>
      </c>
      <c r="AF121" s="15044">
        <f>IF(ISNA(VLOOKUP($D121,'Apr 23'!$F:$F,1,0)),"No","Yes")</f>
      </c>
      <c r="AG121" s="15043">
        <f>IF(ISNA(VLOOKUP($D121,'Apr 16'!$F:$F,1,0)),"No","Yes")</f>
      </c>
      <c r="AH121" s="15042">
        <f>IF(ISNA(VLOOKUP($D121,'Apr 9'!$F:$F,1,0)),"No","Yes")</f>
      </c>
      <c r="AI121" s="15041">
        <f>IF(ISNA(VLOOKUP($D121,'Apr 2'!$F:$F,1,0)),"No","Yes")</f>
      </c>
      <c r="AJ121" s="15040">
        <f>IF(ISNA(VLOOKUP($D121,'Mar 26'!$F:$F,1,0)),"No","Yes")</f>
      </c>
      <c r="AK121" s="15039">
        <f>IF(ISNA(VLOOKUP($D121,'Mar 19'!$F:$F,1,0)),"No","Yes")</f>
      </c>
      <c r="AL121" s="15038">
        <f>IF(ISNA(VLOOKUP($D121,'Mar 12'!$F:$F,1,0)),"No","Yes")</f>
      </c>
      <c r="AM121" s="15037">
        <f>IF(ISNA(VLOOKUP($D121,'Mar 5'!$F:$F,1,0)),"No","Yes")</f>
      </c>
      <c r="AN121" s="15036">
        <f>IF(ISNA(VLOOKUP($D121,'Feb 26'!$F:$F,1,0)),"No","Yes")</f>
      </c>
      <c r="AO121" s="15035">
        <f>IF(ISNA(VLOOKUP($D121,'Feb 26'!$F:$F,1,0)),"No","Yes")</f>
      </c>
      <c r="AP121" s="15034">
        <f>IF(ISNA(VLOOKUP($D121,'Feb 12'!$F:$F,1,0)),"No","Yes")</f>
      </c>
      <c r="AQ121" s="15033">
        <f>IF(ISNA(VLOOKUP($D121,'Feb 5'!$F:$F,1,0)),"No","Yes")</f>
      </c>
      <c r="AR121" s="15032">
        <f>IF(ISNA(VLOOKUP($D121,'Jan 29'!$F:$F,1,0)),"No","Yes")</f>
      </c>
      <c r="AS121" s="15031">
        <f>IF(ISNA(VLOOKUP(D121,'Jan 22'!F:F,1,0)),"No","Yes")</f>
      </c>
    </row>
    <row r="122" spans="1:64" x14ac:dyDescent="0.25">
      <c r="A122" s="9348"/>
      <c r="B122" s="2294" t="s">
        <v>1354</v>
      </c>
      <c r="C122" s="213" t="s">
        <v>8</v>
      </c>
      <c r="D122" s="207" t="s">
        <v>169</v>
      </c>
      <c r="E122" s="207" t="s">
        <v>170</v>
      </c>
      <c r="F122" s="213" t="s">
        <v>9</v>
      </c>
      <c r="G122" s="235" t="s">
        <v>1136</v>
      </c>
      <c r="H122" s="115" t="str">
        <f>IF(ISNA(VLOOKUP($D122,'Oct 08'!$F:$F,1,0)),"No","Yes")</f>
      </c>
      <c r="I122" s="15104">
        <f>IF(ISNA(VLOOKUP($D122,'Oct 03'!$F:$F,1,0)),"No","Yes")</f>
      </c>
      <c r="J122" s="15103">
        <f>IF(ISNA(VLOOKUP($D122,'Sep 24'!$F:$F,1,0)),"No","Yes")</f>
      </c>
      <c r="K122" s="15102">
        <f>IF(ISNA(VLOOKUP($D122,'Sep 17'!$F:$F,1,0)),"No","Yes")</f>
      </c>
      <c r="L122" s="15101">
        <f>IF(ISNA(VLOOKUP($D122,'Sep 10'!$F:$F,1,0)),"No","Yes")</f>
      </c>
      <c r="M122" s="15100">
        <f>IF(ISNA(VLOOKUP($D122,'Sep 05'!$F:$F,1,0)),"No","Yes")</f>
      </c>
      <c r="N122" s="15099">
        <f>IF(ISNA(VLOOKUP($D122,'Aug 27'!$F:$F,1,0)),"No","Yes")</f>
      </c>
      <c r="O122" s="15098">
        <f>IF(ISNA(VLOOKUP($D122,'Aug 20'!$F:$F,1,0)),"No","Yes")</f>
      </c>
      <c r="P122" s="15097">
        <f>IF(ISNA(VLOOKUP($D122,'Aug 13'!$F:$F,1,0)),"No","Yes")</f>
      </c>
      <c r="Q122" s="15096">
        <f>IF(ISNA(VLOOKUP($D122,'Aug 07'!$F:$F,1,0)),"No","Yes")</f>
      </c>
      <c r="R122" s="15095">
        <f>IF(ISNA(VLOOKUP($D122,'Jul 30'!$F:$F,1,0)),"No","Yes")</f>
      </c>
      <c r="S122" s="15094">
        <f>IF(ISNA(VLOOKUP($D122,'Jul 23'!$F:$F,1,0)),"No","Yes")</f>
      </c>
      <c r="T122" s="15093">
        <f>IF(ISNA(VLOOKUP($D122,'Jul 16'!$F:$F,1,0)),"No","Yes")</f>
      </c>
      <c r="U122" s="15092">
        <f>IF(ISNA(VLOOKUP($D122,'Jul 9'!$F:$F,1,0)),"No","Yes")</f>
      </c>
      <c r="V122" s="15091">
        <f>IF(ISNA(VLOOKUP($D122,'Jul 2'!$F:$F,1,0)),"No","Yes")</f>
      </c>
      <c r="W122" s="15090">
        <f>IF(ISNA(VLOOKUP($D122,'Jun 25'!$F:$F,1,0)),"No","Yes")</f>
      </c>
      <c r="X122" s="15089">
        <f>IF(ISNA(VLOOKUP($D122,'Jun 18'!$F:$F,1,0)),"No","Yes")</f>
      </c>
      <c r="Y122" s="15088">
        <f>IF(ISNA(VLOOKUP($D122,'Jun 11'!$F:$F,1,0)),"No","Yes")</f>
      </c>
      <c r="Z122" s="15087">
        <f>IF(ISNA(VLOOKUP($D122,'Jun 4'!$F:$F,1,0)),"No","Yes")</f>
      </c>
      <c r="AA122" s="15086">
        <f>IF(ISNA(VLOOKUP($D122,'May 28'!$F:$F,1,0)),"No","Yes")</f>
      </c>
      <c r="AB122" s="15085">
        <f>IF(ISNA(VLOOKUP($D122,'May 21'!$F:$F,1,0)),"No","Yes")</f>
      </c>
      <c r="AC122" s="15084">
        <f>IF(ISNA(VLOOKUP($D122,'May 14'!$F:$F,1,0)),"No","Yes")</f>
      </c>
      <c r="AD122" s="15083">
        <f>IF(ISNA(VLOOKUP($D122,'May 9'!$F:$F,1,0)),"No","Yes")</f>
      </c>
      <c r="AE122" s="15082">
        <f>IF(ISNA(VLOOKUP($D122,'May 2'!$F:$F,1,0)),"No","Yes")</f>
      </c>
      <c r="AF122" s="15081">
        <f>IF(ISNA(VLOOKUP($D122,'Apr 23'!$F:$F,1,0)),"No","Yes")</f>
      </c>
      <c r="AG122" s="15080">
        <f>IF(ISNA(VLOOKUP($D122,'Apr 16'!$F:$F,1,0)),"No","Yes")</f>
      </c>
      <c r="AH122" s="15079">
        <f>IF(ISNA(VLOOKUP($D122,'Apr 9'!$F:$F,1,0)),"No","Yes")</f>
      </c>
      <c r="AI122" s="15078">
        <f>IF(ISNA(VLOOKUP($D122,'Apr 2'!$F:$F,1,0)),"No","Yes")</f>
      </c>
      <c r="AJ122" s="15077">
        <f>IF(ISNA(VLOOKUP($D122,'Mar 26'!$F:$F,1,0)),"No","Yes")</f>
      </c>
      <c r="AK122" s="15076">
        <f>IF(ISNA(VLOOKUP($D122,'Mar 19'!$F:$F,1,0)),"No","Yes")</f>
      </c>
      <c r="AL122" s="15075">
        <f>IF(ISNA(VLOOKUP($D122,'Mar 12'!$F:$F,1,0)),"No","Yes")</f>
      </c>
      <c r="AM122" s="15074">
        <f>IF(ISNA(VLOOKUP($D122,'Mar 5'!$F:$F,1,0)),"No","Yes")</f>
      </c>
      <c r="AN122" s="15073">
        <f>IF(ISNA(VLOOKUP($D122,'Feb 26'!$F:$F,1,0)),"No","Yes")</f>
      </c>
      <c r="AO122" s="15072">
        <f>IF(ISNA(VLOOKUP($D122,'Feb 26'!$F:$F,1,0)),"No","Yes")</f>
      </c>
      <c r="AP122" s="15071">
        <f>IF(ISNA(VLOOKUP($D122,'Feb 12'!$F:$F,1,0)),"No","Yes")</f>
      </c>
      <c r="AQ122" s="15070">
        <f>IF(ISNA(VLOOKUP($D122,'Feb 5'!$F:$F,1,0)),"No","Yes")</f>
      </c>
      <c r="AR122" s="15069">
        <f>IF(ISNA(VLOOKUP($D122,'Jan 29'!$F:$F,1,0)),"No","Yes")</f>
      </c>
      <c r="AS122" s="15068">
        <f>IF(ISNA(VLOOKUP(D122,'Jan 22'!F:F,1,0)),"No","Yes")</f>
      </c>
    </row>
    <row r="123" spans="1:64" x14ac:dyDescent="0.25">
      <c r="A123" s="9348"/>
      <c r="B123" s="2294" t="s">
        <v>1355</v>
      </c>
      <c r="C123" s="213" t="s">
        <v>8</v>
      </c>
      <c r="D123" s="207" t="s">
        <v>643</v>
      </c>
      <c r="E123" s="207" t="s">
        <v>644</v>
      </c>
      <c r="F123" s="213"/>
      <c r="G123" s="235"/>
      <c r="H123" s="115" t="str">
        <f>IF(ISNA(VLOOKUP($D123,'Oct 08'!$F:$F,1,0)),"No","Yes")</f>
      </c>
      <c r="I123" s="15141">
        <f>IF(ISNA(VLOOKUP($D123,'Oct 03'!$F:$F,1,0)),"No","Yes")</f>
      </c>
      <c r="J123" s="15140">
        <f>IF(ISNA(VLOOKUP($D123,'Sep 24'!$F:$F,1,0)),"No","Yes")</f>
      </c>
      <c r="K123" s="15139">
        <f>IF(ISNA(VLOOKUP($D123,'Sep 17'!$F:$F,1,0)),"No","Yes")</f>
      </c>
      <c r="L123" s="15138">
        <f>IF(ISNA(VLOOKUP($D123,'Sep 10'!$F:$F,1,0)),"No","Yes")</f>
      </c>
      <c r="M123" s="15137">
        <f>IF(ISNA(VLOOKUP($D123,'Sep 05'!$F:$F,1,0)),"No","Yes")</f>
      </c>
      <c r="N123" s="15136">
        <f>IF(ISNA(VLOOKUP($D123,'Aug 27'!$F:$F,1,0)),"No","Yes")</f>
      </c>
      <c r="O123" s="15135">
        <f>IF(ISNA(VLOOKUP($D123,'Aug 20'!$F:$F,1,0)),"No","Yes")</f>
      </c>
      <c r="P123" s="15134">
        <f>IF(ISNA(VLOOKUP($D123,'Aug 13'!$F:$F,1,0)),"No","Yes")</f>
      </c>
      <c r="Q123" s="15133">
        <f>IF(ISNA(VLOOKUP($D123,'Aug 07'!$F:$F,1,0)),"No","Yes")</f>
      </c>
      <c r="R123" s="15132">
        <f>IF(ISNA(VLOOKUP($D123,'Jul 30'!$F:$F,1,0)),"No","Yes")</f>
      </c>
      <c r="S123" s="15131">
        <f>IF(ISNA(VLOOKUP($D123,'Jul 23'!$F:$F,1,0)),"No","Yes")</f>
      </c>
      <c r="T123" s="15130">
        <f>IF(ISNA(VLOOKUP($D123,'Jul 16'!$F:$F,1,0)),"No","Yes")</f>
      </c>
      <c r="U123" s="15129">
        <f>IF(ISNA(VLOOKUP($D123,'Jul 9'!$F:$F,1,0)),"No","Yes")</f>
      </c>
      <c r="V123" s="15128">
        <f>IF(ISNA(VLOOKUP($D123,'Jul 2'!$F:$F,1,0)),"No","Yes")</f>
      </c>
      <c r="W123" s="15127">
        <f>IF(ISNA(VLOOKUP($D123,'Jun 25'!$F:$F,1,0)),"No","Yes")</f>
      </c>
      <c r="X123" s="15126">
        <f>IF(ISNA(VLOOKUP($D123,'Jun 18'!$F:$F,1,0)),"No","Yes")</f>
      </c>
      <c r="Y123" s="15125">
        <f>IF(ISNA(VLOOKUP($D123,'Jun 11'!$F:$F,1,0)),"No","Yes")</f>
      </c>
      <c r="Z123" s="15124">
        <f>IF(ISNA(VLOOKUP($D123,'Jun 4'!$F:$F,1,0)),"No","Yes")</f>
      </c>
      <c r="AA123" s="15123">
        <f>IF(ISNA(VLOOKUP($D123,'May 28'!$F:$F,1,0)),"No","Yes")</f>
      </c>
      <c r="AB123" s="15122">
        <f>IF(ISNA(VLOOKUP($D123,'May 21'!$F:$F,1,0)),"No","Yes")</f>
      </c>
      <c r="AC123" s="15121">
        <f>IF(ISNA(VLOOKUP($D123,'May 14'!$F:$F,1,0)),"No","Yes")</f>
      </c>
      <c r="AD123" s="15120">
        <f>IF(ISNA(VLOOKUP($D123,'May 9'!$F:$F,1,0)),"No","Yes")</f>
      </c>
      <c r="AE123" s="15119">
        <f>IF(ISNA(VLOOKUP($D123,'May 2'!$F:$F,1,0)),"No","Yes")</f>
      </c>
      <c r="AF123" s="15118">
        <f>IF(ISNA(VLOOKUP($D123,'Apr 23'!$F:$F,1,0)),"No","Yes")</f>
      </c>
      <c r="AG123" s="15117">
        <f>IF(ISNA(VLOOKUP($D123,'Apr 16'!$F:$F,1,0)),"No","Yes")</f>
      </c>
      <c r="AH123" s="15116">
        <f>IF(ISNA(VLOOKUP($D123,'Apr 9'!$F:$F,1,0)),"No","Yes")</f>
      </c>
      <c r="AI123" s="15115">
        <f>IF(ISNA(VLOOKUP($D123,'Apr 2'!$F:$F,1,0)),"No","Yes")</f>
      </c>
      <c r="AJ123" s="15114">
        <f>IF(ISNA(VLOOKUP($D123,'Mar 26'!$F:$F,1,0)),"No","Yes")</f>
      </c>
      <c r="AK123" s="15113">
        <f>IF(ISNA(VLOOKUP($D123,'Mar 19'!$F:$F,1,0)),"No","Yes")</f>
      </c>
      <c r="AL123" s="15112">
        <f>IF(ISNA(VLOOKUP($D123,'Mar 12'!$F:$F,1,0)),"No","Yes")</f>
      </c>
      <c r="AM123" s="15111">
        <f>IF(ISNA(VLOOKUP($D123,'Mar 5'!$F:$F,1,0)),"No","Yes")</f>
      </c>
      <c r="AN123" s="15110">
        <f>IF(ISNA(VLOOKUP($D123,'Feb 26'!$F:$F,1,0)),"No","Yes")</f>
      </c>
      <c r="AO123" s="15109">
        <f>IF(ISNA(VLOOKUP($D123,'Feb 26'!$F:$F,1,0)),"No","Yes")</f>
      </c>
      <c r="AP123" s="15108">
        <f>IF(ISNA(VLOOKUP($D123,'Feb 12'!$F:$F,1,0)),"No","Yes")</f>
      </c>
      <c r="AQ123" s="15107">
        <f>IF(ISNA(VLOOKUP($D123,'Feb 5'!$F:$F,1,0)),"No","Yes")</f>
      </c>
      <c r="AR123" s="15106">
        <f>IF(ISNA(VLOOKUP($D123,'Jan 29'!$F:$F,1,0)),"No","Yes")</f>
      </c>
      <c r="AS123" s="15105">
        <f>IF(ISNA(VLOOKUP(D123,'Jan 22'!F:F,1,0)),"No","Yes")</f>
      </c>
    </row>
    <row r="124" spans="1:64" x14ac:dyDescent="0.25">
      <c r="A124" s="9348"/>
      <c r="B124" s="2294" t="s">
        <v>1356</v>
      </c>
      <c r="C124" s="213" t="s">
        <v>8</v>
      </c>
      <c r="D124" s="209" t="s">
        <v>879</v>
      </c>
      <c r="E124" s="209" t="s">
        <v>880</v>
      </c>
      <c r="F124" s="213"/>
      <c r="G124" s="235" t="s">
        <v>1468</v>
      </c>
      <c r="H124" s="115" t="str">
        <f>IF(ISNA(VLOOKUP($D124,'Oct 08'!$F:$F,1,0)),"No","Yes")</f>
      </c>
      <c r="I124" s="15178">
        <f>IF(ISNA(VLOOKUP($D124,'Oct 03'!$F:$F,1,0)),"No","Yes")</f>
      </c>
      <c r="J124" s="15177">
        <f>IF(ISNA(VLOOKUP($D124,'Sep 24'!$F:$F,1,0)),"No","Yes")</f>
      </c>
      <c r="K124" s="15176">
        <f>IF(ISNA(VLOOKUP($D124,'Sep 17'!$F:$F,1,0)),"No","Yes")</f>
      </c>
      <c r="L124" s="15175">
        <f>IF(ISNA(VLOOKUP($D124,'Sep 10'!$F:$F,1,0)),"No","Yes")</f>
      </c>
      <c r="M124" s="15174">
        <f>IF(ISNA(VLOOKUP($D124,'Sep 05'!$F:$F,1,0)),"No","Yes")</f>
      </c>
      <c r="N124" s="15173">
        <f>IF(ISNA(VLOOKUP($D124,'Aug 27'!$F:$F,1,0)),"No","Yes")</f>
      </c>
      <c r="O124" s="15172">
        <f>IF(ISNA(VLOOKUP($D124,'Aug 20'!$F:$F,1,0)),"No","Yes")</f>
      </c>
      <c r="P124" s="15171">
        <f>IF(ISNA(VLOOKUP($D124,'Aug 13'!$F:$F,1,0)),"No","Yes")</f>
      </c>
      <c r="Q124" s="15170">
        <f>IF(ISNA(VLOOKUP($D124,'Aug 07'!$F:$F,1,0)),"No","Yes")</f>
      </c>
      <c r="R124" s="15169">
        <f>IF(ISNA(VLOOKUP($D124,'Jul 30'!$F:$F,1,0)),"No","Yes")</f>
      </c>
      <c r="S124" s="15168">
        <f>IF(ISNA(VLOOKUP($D124,'Jul 23'!$F:$F,1,0)),"No","Yes")</f>
      </c>
      <c r="T124" s="15167">
        <f>IF(ISNA(VLOOKUP($D124,'Jul 16'!$F:$F,1,0)),"No","Yes")</f>
      </c>
      <c r="U124" s="15166">
        <f>IF(ISNA(VLOOKUP($D124,'Jul 9'!$F:$F,1,0)),"No","Yes")</f>
      </c>
      <c r="V124" s="15165">
        <f>IF(ISNA(VLOOKUP($D124,'Jul 2'!$F:$F,1,0)),"No","Yes")</f>
      </c>
      <c r="W124" s="15164">
        <f>IF(ISNA(VLOOKUP($D124,'Jun 25'!$F:$F,1,0)),"No","Yes")</f>
      </c>
      <c r="X124" s="15163">
        <f>IF(ISNA(VLOOKUP($D124,'Jun 18'!$F:$F,1,0)),"No","Yes")</f>
      </c>
      <c r="Y124" s="15162">
        <f>IF(ISNA(VLOOKUP($D124,'Jun 11'!$F:$F,1,0)),"No","Yes")</f>
      </c>
      <c r="Z124" s="15161">
        <f>IF(ISNA(VLOOKUP($D124,'Jun 4'!$F:$F,1,0)),"No","Yes")</f>
      </c>
      <c r="AA124" s="15160">
        <f>IF(ISNA(VLOOKUP($D124,'May 28'!$F:$F,1,0)),"No","Yes")</f>
      </c>
      <c r="AB124" s="15159">
        <f>IF(ISNA(VLOOKUP($D124,'May 21'!$F:$F,1,0)),"No","Yes")</f>
      </c>
      <c r="AC124" s="15158">
        <f>IF(ISNA(VLOOKUP($D124,'May 14'!$F:$F,1,0)),"No","Yes")</f>
      </c>
      <c r="AD124" s="15157">
        <f>IF(ISNA(VLOOKUP($D124,'May 9'!$F:$F,1,0)),"No","Yes")</f>
      </c>
      <c r="AE124" s="15156">
        <f>IF(ISNA(VLOOKUP($D124,'May 2'!$F:$F,1,0)),"No","Yes")</f>
      </c>
      <c r="AF124" s="15155">
        <f>IF(ISNA(VLOOKUP($D124,'Apr 23'!$F:$F,1,0)),"No","Yes")</f>
      </c>
      <c r="AG124" s="15154">
        <f>IF(ISNA(VLOOKUP($D124,'Apr 16'!$F:$F,1,0)),"No","Yes")</f>
      </c>
      <c r="AH124" s="15153">
        <f>IF(ISNA(VLOOKUP($D124,'Apr 9'!$F:$F,1,0)),"No","Yes")</f>
      </c>
      <c r="AI124" s="15152">
        <f>IF(ISNA(VLOOKUP($D124,'Apr 2'!$F:$F,1,0)),"No","Yes")</f>
      </c>
      <c r="AJ124" s="15151">
        <f>IF(ISNA(VLOOKUP($D124,'Mar 26'!$F:$F,1,0)),"No","Yes")</f>
      </c>
      <c r="AK124" s="15150">
        <f>IF(ISNA(VLOOKUP($D124,'Mar 19'!$F:$F,1,0)),"No","Yes")</f>
      </c>
      <c r="AL124" s="15149">
        <f>IF(ISNA(VLOOKUP($D124,'Mar 12'!$F:$F,1,0)),"No","Yes")</f>
      </c>
      <c r="AM124" s="15148">
        <f>IF(ISNA(VLOOKUP($D124,'Mar 5'!$F:$F,1,0)),"No","Yes")</f>
      </c>
      <c r="AN124" s="15147">
        <f>IF(ISNA(VLOOKUP($D124,'Feb 26'!$F:$F,1,0)),"No","Yes")</f>
      </c>
      <c r="AO124" s="15146">
        <f>IF(ISNA(VLOOKUP($D124,'Feb 26'!$F:$F,1,0)),"No","Yes")</f>
      </c>
      <c r="AP124" s="15145">
        <f>IF(ISNA(VLOOKUP($D124,'Feb 12'!$F:$F,1,0)),"No","Yes")</f>
      </c>
      <c r="AQ124" s="15144">
        <f>IF(ISNA(VLOOKUP($D124,'Feb 5'!$F:$F,1,0)),"No","Yes")</f>
      </c>
      <c r="AR124" s="15143">
        <f>IF(ISNA(VLOOKUP($D124,'Jan 29'!$F:$F,1,0)),"No","Yes")</f>
      </c>
      <c r="AS124" s="15142">
        <f>IF(ISNA(VLOOKUP(D124,'Jan 22'!F:F,1,0)),"No","Yes")</f>
      </c>
    </row>
    <row r="125" spans="1:64" x14ac:dyDescent="0.25">
      <c r="A125" s="9348"/>
      <c r="B125" s="240" t="s">
        <v>1357</v>
      </c>
      <c r="C125" s="213" t="s">
        <v>8</v>
      </c>
      <c r="D125" s="209" t="s">
        <v>800</v>
      </c>
      <c r="E125" s="209" t="s">
        <v>801</v>
      </c>
      <c r="F125" s="213" t="s">
        <v>9</v>
      </c>
      <c r="G125" s="235" t="s">
        <v>1468</v>
      </c>
      <c r="H125" s="115" t="str">
        <f>IF(ISNA(VLOOKUP($D125,'Oct 08'!$F:$F,1,0)),"No","Yes")</f>
      </c>
      <c r="I125" s="15215">
        <f>IF(ISNA(VLOOKUP($D125,'Oct 03'!$F:$F,1,0)),"No","Yes")</f>
      </c>
      <c r="J125" s="15214">
        <f>IF(ISNA(VLOOKUP($D125,'Sep 24'!$F:$F,1,0)),"No","Yes")</f>
      </c>
      <c r="K125" s="15213">
        <f>IF(ISNA(VLOOKUP($D125,'Sep 17'!$F:$F,1,0)),"No","Yes")</f>
      </c>
      <c r="L125" s="15212">
        <f>IF(ISNA(VLOOKUP($D125,'Sep 10'!$F:$F,1,0)),"No","Yes")</f>
      </c>
      <c r="M125" s="15211">
        <f>IF(ISNA(VLOOKUP($D125,'Sep 05'!$F:$F,1,0)),"No","Yes")</f>
      </c>
      <c r="N125" s="15210">
        <f>IF(ISNA(VLOOKUP($D125,'Aug 27'!$F:$F,1,0)),"No","Yes")</f>
      </c>
      <c r="O125" s="15209">
        <f>IF(ISNA(VLOOKUP($D125,'Aug 20'!$F:$F,1,0)),"No","Yes")</f>
      </c>
      <c r="P125" s="15208">
        <f>IF(ISNA(VLOOKUP($D125,'Aug 13'!$F:$F,1,0)),"No","Yes")</f>
      </c>
      <c r="Q125" s="15207">
        <f>IF(ISNA(VLOOKUP($D125,'Aug 07'!$F:$F,1,0)),"No","Yes")</f>
      </c>
      <c r="R125" s="15206">
        <f>IF(ISNA(VLOOKUP($D125,'Jul 30'!$F:$F,1,0)),"No","Yes")</f>
      </c>
      <c r="S125" s="15205">
        <f>IF(ISNA(VLOOKUP($D125,'Jul 23'!$F:$F,1,0)),"No","Yes")</f>
      </c>
      <c r="T125" s="15204">
        <f>IF(ISNA(VLOOKUP($D125,'Jul 16'!$F:$F,1,0)),"No","Yes")</f>
      </c>
      <c r="U125" s="15203">
        <f>IF(ISNA(VLOOKUP($D125,'Jul 9'!$F:$F,1,0)),"No","Yes")</f>
      </c>
      <c r="V125" s="15202">
        <f>IF(ISNA(VLOOKUP($D125,'Jul 2'!$F:$F,1,0)),"No","Yes")</f>
      </c>
      <c r="W125" s="15201">
        <f>IF(ISNA(VLOOKUP($D125,'Jun 25'!$F:$F,1,0)),"No","Yes")</f>
      </c>
      <c r="X125" s="15200">
        <f>IF(ISNA(VLOOKUP($D125,'Jun 18'!$F:$F,1,0)),"No","Yes")</f>
      </c>
      <c r="Y125" s="15199">
        <f>IF(ISNA(VLOOKUP($D125,'Jun 11'!$F:$F,1,0)),"No","Yes")</f>
      </c>
      <c r="Z125" s="15198">
        <f>IF(ISNA(VLOOKUP($D125,'Jun 4'!$F:$F,1,0)),"No","Yes")</f>
      </c>
      <c r="AA125" s="15197">
        <f>IF(ISNA(VLOOKUP($D125,'May 28'!$F:$F,1,0)),"No","Yes")</f>
      </c>
      <c r="AB125" s="15196">
        <f>IF(ISNA(VLOOKUP($D125,'May 21'!$F:$F,1,0)),"No","Yes")</f>
      </c>
      <c r="AC125" s="15195">
        <f>IF(ISNA(VLOOKUP($D125,'May 14'!$F:$F,1,0)),"No","Yes")</f>
      </c>
      <c r="AD125" s="15194">
        <f>IF(ISNA(VLOOKUP($D125,'May 9'!$F:$F,1,0)),"No","Yes")</f>
      </c>
      <c r="AE125" s="15193">
        <f>IF(ISNA(VLOOKUP($D125,'May 2'!$F:$F,1,0)),"No","Yes")</f>
      </c>
      <c r="AF125" s="15192">
        <f>IF(ISNA(VLOOKUP($D125,'Apr 23'!$F:$F,1,0)),"No","Yes")</f>
      </c>
      <c r="AG125" s="15191">
        <f>IF(ISNA(VLOOKUP($D125,'Apr 16'!$F:$F,1,0)),"No","Yes")</f>
      </c>
      <c r="AH125" s="15190">
        <f>IF(ISNA(VLOOKUP($D125,'Apr 9'!$F:$F,1,0)),"No","Yes")</f>
      </c>
      <c r="AI125" s="15189">
        <f>IF(ISNA(VLOOKUP($D125,'Apr 2'!$F:$F,1,0)),"No","Yes")</f>
      </c>
      <c r="AJ125" s="15188">
        <f>IF(ISNA(VLOOKUP($D125,'Mar 26'!$F:$F,1,0)),"No","Yes")</f>
      </c>
      <c r="AK125" s="15187">
        <f>IF(ISNA(VLOOKUP($D125,'Mar 19'!$F:$F,1,0)),"No","Yes")</f>
      </c>
      <c r="AL125" s="15186">
        <f>IF(ISNA(VLOOKUP($D125,'Mar 12'!$F:$F,1,0)),"No","Yes")</f>
      </c>
      <c r="AM125" s="15185">
        <f>IF(ISNA(VLOOKUP($D125,'Mar 5'!$F:$F,1,0)),"No","Yes")</f>
      </c>
      <c r="AN125" s="15184">
        <f>IF(ISNA(VLOOKUP($D125,'Feb 26'!$F:$F,1,0)),"No","Yes")</f>
      </c>
      <c r="AO125" s="15183">
        <f>IF(ISNA(VLOOKUP($D125,'Feb 26'!$F:$F,1,0)),"No","Yes")</f>
      </c>
      <c r="AP125" s="15182">
        <f>IF(ISNA(VLOOKUP($D125,'Feb 12'!$F:$F,1,0)),"No","Yes")</f>
      </c>
      <c r="AQ125" s="15181">
        <f>IF(ISNA(VLOOKUP($D125,'Feb 5'!$F:$F,1,0)),"No","Yes")</f>
      </c>
      <c r="AR125" s="15180">
        <f>IF(ISNA(VLOOKUP($D125,'Jan 29'!$F:$F,1,0)),"No","Yes")</f>
      </c>
      <c r="AS125" s="15179">
        <f>IF(ISNA(VLOOKUP(D125,'Jan 22'!F:F,1,0)),"No","Yes")</f>
      </c>
    </row>
    <row r="126" spans="1:64" x14ac:dyDescent="0.25">
      <c r="A126" s="9348"/>
      <c r="B126" s="2084" t="s">
        <v>1358</v>
      </c>
      <c r="C126" s="213" t="s">
        <v>8</v>
      </c>
      <c r="D126" s="207" t="s">
        <v>1434</v>
      </c>
      <c r="E126" s="207" t="s">
        <v>1435</v>
      </c>
      <c r="F126" s="213"/>
      <c r="G126" s="235"/>
      <c r="H126" s="115" t="str">
        <f>IF(ISNA(VLOOKUP($D126,'Oct 08'!$F:$F,1,0)),"No","Yes")</f>
      </c>
      <c r="I126" s="15252">
        <f>IF(ISNA(VLOOKUP($D126,'Oct 03'!$F:$F,1,0)),"No","Yes")</f>
      </c>
      <c r="J126" s="15251">
        <f>IF(ISNA(VLOOKUP($D126,'Sep 24'!$F:$F,1,0)),"No","Yes")</f>
      </c>
      <c r="K126" s="15250">
        <f>IF(ISNA(VLOOKUP($D126,'Sep 17'!$F:$F,1,0)),"No","Yes")</f>
      </c>
      <c r="L126" s="15249">
        <f>IF(ISNA(VLOOKUP($D126,'Sep 10'!$F:$F,1,0)),"No","Yes")</f>
      </c>
      <c r="M126" s="15248">
        <f>IF(ISNA(VLOOKUP($D126,'Sep 05'!$F:$F,1,0)),"No","Yes")</f>
      </c>
      <c r="N126" s="15247">
        <f>IF(ISNA(VLOOKUP($D126,'Aug 27'!$F:$F,1,0)),"No","Yes")</f>
      </c>
      <c r="O126" s="15246">
        <f>IF(ISNA(VLOOKUP($D126,'Aug 20'!$F:$F,1,0)),"No","Yes")</f>
      </c>
      <c r="P126" s="15245">
        <f>IF(ISNA(VLOOKUP($D126,'Aug 13'!$F:$F,1,0)),"No","Yes")</f>
      </c>
      <c r="Q126" s="15244">
        <f>IF(ISNA(VLOOKUP($D126,'Aug 07'!$F:$F,1,0)),"No","Yes")</f>
      </c>
      <c r="R126" s="15243">
        <f>IF(ISNA(VLOOKUP($D126,'Jul 30'!$F:$F,1,0)),"No","Yes")</f>
      </c>
      <c r="S126" s="15242">
        <f>IF(ISNA(VLOOKUP($D126,'Jul 23'!$F:$F,1,0)),"No","Yes")</f>
      </c>
      <c r="T126" s="15241">
        <f>IF(ISNA(VLOOKUP($D126,'Jul 16'!$F:$F,1,0)),"No","Yes")</f>
      </c>
      <c r="U126" s="15240">
        <f>IF(ISNA(VLOOKUP($D126,'Jul 9'!$F:$F,1,0)),"No","Yes")</f>
      </c>
      <c r="V126" s="15239">
        <f>IF(ISNA(VLOOKUP($D126,'Jul 2'!$F:$F,1,0)),"No","Yes")</f>
      </c>
      <c r="W126" s="15238">
        <f>IF(ISNA(VLOOKUP($D126,'Jun 25'!$F:$F,1,0)),"No","Yes")</f>
      </c>
      <c r="X126" s="15237">
        <f>IF(ISNA(VLOOKUP($D126,'Jun 18'!$F:$F,1,0)),"No","Yes")</f>
      </c>
      <c r="Y126" s="15236">
        <f>IF(ISNA(VLOOKUP($D126,'Jun 11'!$F:$F,1,0)),"No","Yes")</f>
      </c>
      <c r="Z126" s="15235">
        <f>IF(ISNA(VLOOKUP($D126,'Jun 4'!$F:$F,1,0)),"No","Yes")</f>
      </c>
      <c r="AA126" s="15234">
        <f>IF(ISNA(VLOOKUP($D126,'May 28'!$F:$F,1,0)),"No","Yes")</f>
      </c>
      <c r="AB126" s="15233">
        <f>IF(ISNA(VLOOKUP($D126,'May 21'!$F:$F,1,0)),"No","Yes")</f>
      </c>
      <c r="AC126" s="15232">
        <f>IF(ISNA(VLOOKUP($D126,'May 14'!$F:$F,1,0)),"No","Yes")</f>
      </c>
      <c r="AD126" s="15231">
        <f>IF(ISNA(VLOOKUP($D126,'May 9'!$F:$F,1,0)),"No","Yes")</f>
      </c>
      <c r="AE126" s="15230">
        <f>IF(ISNA(VLOOKUP($D126,'May 2'!$F:$F,1,0)),"No","Yes")</f>
      </c>
      <c r="AF126" s="15229">
        <f>IF(ISNA(VLOOKUP($D126,'Apr 23'!$F:$F,1,0)),"No","Yes")</f>
      </c>
      <c r="AG126" s="15228">
        <f>IF(ISNA(VLOOKUP($D126,'Apr 16'!$F:$F,1,0)),"No","Yes")</f>
      </c>
      <c r="AH126" s="15227">
        <f>IF(ISNA(VLOOKUP($D126,'Apr 9'!$F:$F,1,0)),"No","Yes")</f>
      </c>
      <c r="AI126" s="15226">
        <f>IF(ISNA(VLOOKUP($D126,'Apr 2'!$F:$F,1,0)),"No","Yes")</f>
      </c>
      <c r="AJ126" s="15225">
        <f>IF(ISNA(VLOOKUP($D126,'Mar 26'!$F:$F,1,0)),"No","Yes")</f>
      </c>
      <c r="AK126" s="15224">
        <f>IF(ISNA(VLOOKUP($D126,'Mar 19'!$F:$F,1,0)),"No","Yes")</f>
      </c>
      <c r="AL126" s="15223">
        <f>IF(ISNA(VLOOKUP($D126,'Mar 12'!$F:$F,1,0)),"No","Yes")</f>
      </c>
      <c r="AM126" s="15222">
        <f>IF(ISNA(VLOOKUP($D126,'Mar 5'!$F:$F,1,0)),"No","Yes")</f>
      </c>
      <c r="AN126" s="15221">
        <f>IF(ISNA(VLOOKUP($D126,'Feb 26'!$F:$F,1,0)),"No","Yes")</f>
      </c>
      <c r="AO126" s="15220">
        <f>IF(ISNA(VLOOKUP($D126,'Feb 26'!$F:$F,1,0)),"No","Yes")</f>
      </c>
      <c r="AP126" s="15219">
        <f>IF(ISNA(VLOOKUP($D126,'Feb 12'!$F:$F,1,0)),"No","Yes")</f>
      </c>
      <c r="AQ126" s="15218">
        <f>IF(ISNA(VLOOKUP($D126,'Feb 5'!$F:$F,1,0)),"No","Yes")</f>
      </c>
      <c r="AR126" s="15217">
        <f>IF(ISNA(VLOOKUP($D126,'Jan 29'!$F:$F,1,0)),"No","Yes")</f>
      </c>
      <c r="AS126" s="15216">
        <f>IF(ISNA(VLOOKUP(D126,'Jan 22'!F:F,1,0)),"No","Yes")</f>
      </c>
    </row>
    <row r="127" spans="1:64" x14ac:dyDescent="0.25">
      <c r="A127" s="9348"/>
      <c r="B127" s="2294" t="s">
        <v>1359</v>
      </c>
      <c r="C127" s="213" t="s">
        <v>8</v>
      </c>
      <c r="D127" s="209" t="s">
        <v>1436</v>
      </c>
      <c r="E127" s="209" t="s">
        <v>1437</v>
      </c>
      <c r="F127" s="213"/>
      <c r="G127" s="235"/>
      <c r="H127" s="115" t="str">
        <f>IF(ISNA(VLOOKUP($D127,'Oct 08'!$F:$F,1,0)),"No","Yes")</f>
      </c>
      <c r="I127" s="15289">
        <f>IF(ISNA(VLOOKUP($D127,'Oct 03'!$F:$F,1,0)),"No","Yes")</f>
      </c>
      <c r="J127" s="15288">
        <f>IF(ISNA(VLOOKUP($D127,'Sep 24'!$F:$F,1,0)),"No","Yes")</f>
      </c>
      <c r="K127" s="15287">
        <f>IF(ISNA(VLOOKUP($D127,'Sep 17'!$F:$F,1,0)),"No","Yes")</f>
      </c>
      <c r="L127" s="15286">
        <f>IF(ISNA(VLOOKUP($D127,'Sep 10'!$F:$F,1,0)),"No","Yes")</f>
      </c>
      <c r="M127" s="15285">
        <f>IF(ISNA(VLOOKUP($D127,'Sep 05'!$F:$F,1,0)),"No","Yes")</f>
      </c>
      <c r="N127" s="15284">
        <f>IF(ISNA(VLOOKUP($D127,'Aug 27'!$F:$F,1,0)),"No","Yes")</f>
      </c>
      <c r="O127" s="15283">
        <f>IF(ISNA(VLOOKUP($D127,'Aug 20'!$F:$F,1,0)),"No","Yes")</f>
      </c>
      <c r="P127" s="15282">
        <f>IF(ISNA(VLOOKUP($D127,'Aug 13'!$F:$F,1,0)),"No","Yes")</f>
      </c>
      <c r="Q127" s="15281">
        <f>IF(ISNA(VLOOKUP($D127,'Aug 07'!$F:$F,1,0)),"No","Yes")</f>
      </c>
      <c r="R127" s="15280">
        <f>IF(ISNA(VLOOKUP($D127,'Jul 30'!$F:$F,1,0)),"No","Yes")</f>
      </c>
      <c r="S127" s="15279">
        <f>IF(ISNA(VLOOKUP($D127,'Jul 23'!$F:$F,1,0)),"No","Yes")</f>
      </c>
      <c r="T127" s="15278">
        <f>IF(ISNA(VLOOKUP($D127,'Jul 16'!$F:$F,1,0)),"No","Yes")</f>
      </c>
      <c r="U127" s="15277">
        <f>IF(ISNA(VLOOKUP($D127,'Jul 9'!$F:$F,1,0)),"No","Yes")</f>
      </c>
      <c r="V127" s="15276">
        <f>IF(ISNA(VLOOKUP($D127,'Jul 2'!$F:$F,1,0)),"No","Yes")</f>
      </c>
      <c r="W127" s="15275">
        <f>IF(ISNA(VLOOKUP($D127,'Jun 25'!$F:$F,1,0)),"No","Yes")</f>
      </c>
      <c r="X127" s="15274">
        <f>IF(ISNA(VLOOKUP($D127,'Jun 18'!$F:$F,1,0)),"No","Yes")</f>
      </c>
      <c r="Y127" s="15273">
        <f>IF(ISNA(VLOOKUP($D127,'Jun 11'!$F:$F,1,0)),"No","Yes")</f>
      </c>
      <c r="Z127" s="15272">
        <f>IF(ISNA(VLOOKUP($D127,'Jun 4'!$F:$F,1,0)),"No","Yes")</f>
      </c>
      <c r="AA127" s="15271">
        <f>IF(ISNA(VLOOKUP($D127,'May 28'!$F:$F,1,0)),"No","Yes")</f>
      </c>
      <c r="AB127" s="15270">
        <f>IF(ISNA(VLOOKUP($D127,'May 21'!$F:$F,1,0)),"No","Yes")</f>
      </c>
      <c r="AC127" s="15269">
        <f>IF(ISNA(VLOOKUP($D127,'May 14'!$F:$F,1,0)),"No","Yes")</f>
      </c>
      <c r="AD127" s="15268">
        <f>IF(ISNA(VLOOKUP($D127,'May 9'!$F:$F,1,0)),"No","Yes")</f>
      </c>
      <c r="AE127" s="15267">
        <f>IF(ISNA(VLOOKUP($D127,'May 2'!$F:$F,1,0)),"No","Yes")</f>
      </c>
      <c r="AF127" s="15266">
        <f>IF(ISNA(VLOOKUP($D127,'Apr 23'!$F:$F,1,0)),"No","Yes")</f>
      </c>
      <c r="AG127" s="15265">
        <f>IF(ISNA(VLOOKUP($D127,'Apr 16'!$F:$F,1,0)),"No","Yes")</f>
      </c>
      <c r="AH127" s="15264">
        <f>IF(ISNA(VLOOKUP($D127,'Apr 9'!$F:$F,1,0)),"No","Yes")</f>
      </c>
      <c r="AI127" s="15263">
        <f>IF(ISNA(VLOOKUP($D127,'Apr 2'!$F:$F,1,0)),"No","Yes")</f>
      </c>
      <c r="AJ127" s="15262">
        <f>IF(ISNA(VLOOKUP($D127,'Mar 26'!$F:$F,1,0)),"No","Yes")</f>
      </c>
      <c r="AK127" s="15261">
        <f>IF(ISNA(VLOOKUP($D127,'Mar 19'!$F:$F,1,0)),"No","Yes")</f>
      </c>
      <c r="AL127" s="15260">
        <f>IF(ISNA(VLOOKUP($D127,'Mar 12'!$F:$F,1,0)),"No","Yes")</f>
      </c>
      <c r="AM127" s="15259">
        <f>IF(ISNA(VLOOKUP($D127,'Mar 5'!$F:$F,1,0)),"No","Yes")</f>
      </c>
      <c r="AN127" s="15258">
        <f>IF(ISNA(VLOOKUP($D127,'Feb 26'!$F:$F,1,0)),"No","Yes")</f>
      </c>
      <c r="AO127" s="15257">
        <f>IF(ISNA(VLOOKUP($D127,'Feb 26'!$F:$F,1,0)),"No","Yes")</f>
      </c>
      <c r="AP127" s="15256">
        <f>IF(ISNA(VLOOKUP($D127,'Feb 12'!$F:$F,1,0)),"No","Yes")</f>
      </c>
      <c r="AQ127" s="15255">
        <f>IF(ISNA(VLOOKUP($D127,'Feb 5'!$F:$F,1,0)),"No","Yes")</f>
      </c>
      <c r="AR127" s="15254">
        <f>IF(ISNA(VLOOKUP($D127,'Jan 29'!$F:$F,1,0)),"No","Yes")</f>
      </c>
      <c r="AS127" s="15253">
        <f>IF(ISNA(VLOOKUP(D127,'Jan 22'!F:F,1,0)),"No","Yes")</f>
      </c>
    </row>
    <row r="128" spans="1:64" x14ac:dyDescent="0.25">
      <c r="A128" s="9348"/>
      <c r="B128" s="2084" t="s">
        <v>1360</v>
      </c>
      <c r="C128" s="213" t="s">
        <v>8</v>
      </c>
      <c r="D128" s="209" t="s">
        <v>815</v>
      </c>
      <c r="E128" s="209" t="s">
        <v>817</v>
      </c>
      <c r="F128" s="213"/>
      <c r="G128" s="235"/>
      <c r="H128" s="115" t="str">
        <f>IF(ISNA(VLOOKUP($D128,'Oct 08'!$F:$F,1,0)),"No","Yes")</f>
      </c>
      <c r="I128" s="15326">
        <f>IF(ISNA(VLOOKUP($D128,'Oct 03'!$F:$F,1,0)),"No","Yes")</f>
      </c>
      <c r="J128" s="15325">
        <f>IF(ISNA(VLOOKUP($D128,'Sep 24'!$F:$F,1,0)),"No","Yes")</f>
      </c>
      <c r="K128" s="15324">
        <f>IF(ISNA(VLOOKUP($D128,'Sep 17'!$F:$F,1,0)),"No","Yes")</f>
      </c>
      <c r="L128" s="15323">
        <f>IF(ISNA(VLOOKUP($D128,'Sep 10'!$F:$F,1,0)),"No","Yes")</f>
      </c>
      <c r="M128" s="15322">
        <f>IF(ISNA(VLOOKUP($D128,'Sep 05'!$F:$F,1,0)),"No","Yes")</f>
      </c>
      <c r="N128" s="15321">
        <f>IF(ISNA(VLOOKUP($D128,'Aug 27'!$F:$F,1,0)),"No","Yes")</f>
      </c>
      <c r="O128" s="15320">
        <f>IF(ISNA(VLOOKUP($D128,'Aug 20'!$F:$F,1,0)),"No","Yes")</f>
      </c>
      <c r="P128" s="15319">
        <f>IF(ISNA(VLOOKUP($D128,'Aug 13'!$F:$F,1,0)),"No","Yes")</f>
      </c>
      <c r="Q128" s="15318">
        <f>IF(ISNA(VLOOKUP($D128,'Aug 07'!$F:$F,1,0)),"No","Yes")</f>
      </c>
      <c r="R128" s="15317">
        <f>IF(ISNA(VLOOKUP($D128,'Jul 30'!$F:$F,1,0)),"No","Yes")</f>
      </c>
      <c r="S128" s="15316">
        <f>IF(ISNA(VLOOKUP($D128,'Jul 23'!$F:$F,1,0)),"No","Yes")</f>
      </c>
      <c r="T128" s="15315">
        <f>IF(ISNA(VLOOKUP($D128,'Jul 16'!$F:$F,1,0)),"No","Yes")</f>
      </c>
      <c r="U128" s="15314">
        <f>IF(ISNA(VLOOKUP($D128,'Jul 9'!$F:$F,1,0)),"No","Yes")</f>
      </c>
      <c r="V128" s="15313">
        <f>IF(ISNA(VLOOKUP($D128,'Jul 2'!$F:$F,1,0)),"No","Yes")</f>
      </c>
      <c r="W128" s="15312">
        <f>IF(ISNA(VLOOKUP($D128,'Jun 25'!$F:$F,1,0)),"No","Yes")</f>
      </c>
      <c r="X128" s="15311">
        <f>IF(ISNA(VLOOKUP($D128,'Jun 18'!$F:$F,1,0)),"No","Yes")</f>
      </c>
      <c r="Y128" s="15310">
        <f>IF(ISNA(VLOOKUP($D128,'Jun 11'!$F:$F,1,0)),"No","Yes")</f>
      </c>
      <c r="Z128" s="15309">
        <f>IF(ISNA(VLOOKUP($D128,'Jun 4'!$F:$F,1,0)),"No","Yes")</f>
      </c>
      <c r="AA128" s="15308">
        <f>IF(ISNA(VLOOKUP($D128,'May 28'!$F:$F,1,0)),"No","Yes")</f>
      </c>
      <c r="AB128" s="15307">
        <f>IF(ISNA(VLOOKUP($D128,'May 21'!$F:$F,1,0)),"No","Yes")</f>
      </c>
      <c r="AC128" s="15306">
        <f>IF(ISNA(VLOOKUP($D128,'May 14'!$F:$F,1,0)),"No","Yes")</f>
      </c>
      <c r="AD128" s="15305">
        <f>IF(ISNA(VLOOKUP($D128,'May 9'!$F:$F,1,0)),"No","Yes")</f>
      </c>
      <c r="AE128" s="15304">
        <f>IF(ISNA(VLOOKUP($D128,'May 2'!$F:$F,1,0)),"No","Yes")</f>
      </c>
      <c r="AF128" s="15303">
        <f>IF(ISNA(VLOOKUP($D128,'Apr 23'!$F:$F,1,0)),"No","Yes")</f>
      </c>
      <c r="AG128" s="15302">
        <f>IF(ISNA(VLOOKUP($D128,'Apr 16'!$F:$F,1,0)),"No","Yes")</f>
      </c>
      <c r="AH128" s="15301">
        <f>IF(ISNA(VLOOKUP($D128,'Apr 9'!$F:$F,1,0)),"No","Yes")</f>
      </c>
      <c r="AI128" s="15300">
        <f>IF(ISNA(VLOOKUP($D128,'Apr 2'!$F:$F,1,0)),"No","Yes")</f>
      </c>
      <c r="AJ128" s="15299">
        <f>IF(ISNA(VLOOKUP($D128,'Mar 26'!$F:$F,1,0)),"No","Yes")</f>
      </c>
      <c r="AK128" s="15298">
        <f>IF(ISNA(VLOOKUP($D128,'Mar 19'!$F:$F,1,0)),"No","Yes")</f>
      </c>
      <c r="AL128" s="15297">
        <f>IF(ISNA(VLOOKUP($D128,'Mar 12'!$F:$F,1,0)),"No","Yes")</f>
      </c>
      <c r="AM128" s="15296">
        <f>IF(ISNA(VLOOKUP($D128,'Mar 5'!$F:$F,1,0)),"No","Yes")</f>
      </c>
      <c r="AN128" s="15295">
        <f>IF(ISNA(VLOOKUP($D128,'Feb 26'!$F:$F,1,0)),"No","Yes")</f>
      </c>
      <c r="AO128" s="15294">
        <f>IF(ISNA(VLOOKUP($D128,'Feb 26'!$F:$F,1,0)),"No","Yes")</f>
      </c>
      <c r="AP128" s="15293">
        <f>IF(ISNA(VLOOKUP($D128,'Feb 12'!$F:$F,1,0)),"No","Yes")</f>
      </c>
      <c r="AQ128" s="15292">
        <f>IF(ISNA(VLOOKUP($D128,'Feb 5'!$F:$F,1,0)),"No","Yes")</f>
      </c>
      <c r="AR128" s="15291">
        <f>IF(ISNA(VLOOKUP($D128,'Jan 29'!$F:$F,1,0)),"No","Yes")</f>
      </c>
      <c r="AS128" s="15290">
        <f>IF(ISNA(VLOOKUP(D128,'Jan 22'!F:F,1,0)),"No","Yes")</f>
      </c>
    </row>
    <row r="129" spans="1:44" x14ac:dyDescent="0.25">
      <c r="A129" s="9348"/>
      <c r="B129" s="2084" t="s">
        <v>1361</v>
      </c>
      <c r="C129" s="213" t="s">
        <v>8</v>
      </c>
      <c r="D129" s="209" t="s">
        <v>883</v>
      </c>
      <c r="E129" s="209" t="s">
        <v>884</v>
      </c>
      <c r="F129" s="213"/>
      <c r="G129" s="235"/>
      <c r="H129" s="115" t="str">
        <f>IF(ISNA(VLOOKUP($D129,'Oct 08'!$F:$F,1,0)),"No","Yes")</f>
      </c>
      <c r="I129" s="15363">
        <f>IF(ISNA(VLOOKUP($D129,'Oct 03'!$F:$F,1,0)),"No","Yes")</f>
      </c>
      <c r="J129" s="15362">
        <f>IF(ISNA(VLOOKUP($D129,'Sep 24'!$F:$F,1,0)),"No","Yes")</f>
      </c>
      <c r="K129" s="15361">
        <f>IF(ISNA(VLOOKUP($D129,'Sep 17'!$F:$F,1,0)),"No","Yes")</f>
      </c>
      <c r="L129" s="15360">
        <f>IF(ISNA(VLOOKUP($D129,'Sep 10'!$F:$F,1,0)),"No","Yes")</f>
      </c>
      <c r="M129" s="15359">
        <f>IF(ISNA(VLOOKUP($D129,'Sep 05'!$F:$F,1,0)),"No","Yes")</f>
      </c>
      <c r="N129" s="15358">
        <f>IF(ISNA(VLOOKUP($D129,'Aug 27'!$F:$F,1,0)),"No","Yes")</f>
      </c>
      <c r="O129" s="15357">
        <f>IF(ISNA(VLOOKUP($D129,'Aug 20'!$F:$F,1,0)),"No","Yes")</f>
      </c>
      <c r="P129" s="15356">
        <f>IF(ISNA(VLOOKUP($D129,'Aug 13'!$F:$F,1,0)),"No","Yes")</f>
      </c>
      <c r="Q129" s="15355">
        <f>IF(ISNA(VLOOKUP($D129,'Aug 07'!$F:$F,1,0)),"No","Yes")</f>
      </c>
      <c r="R129" s="15354">
        <f>IF(ISNA(VLOOKUP($D129,'Jul 30'!$F:$F,1,0)),"No","Yes")</f>
      </c>
      <c r="S129" s="15353">
        <f>IF(ISNA(VLOOKUP($D129,'Jul 23'!$F:$F,1,0)),"No","Yes")</f>
      </c>
      <c r="T129" s="15352">
        <f>IF(ISNA(VLOOKUP($D129,'Jul 16'!$F:$F,1,0)),"No","Yes")</f>
      </c>
      <c r="U129" s="15351">
        <f>IF(ISNA(VLOOKUP($D129,'Jul 9'!$F:$F,1,0)),"No","Yes")</f>
      </c>
      <c r="V129" s="15350">
        <f>IF(ISNA(VLOOKUP($D129,'Jul 2'!$F:$F,1,0)),"No","Yes")</f>
      </c>
      <c r="W129" s="15349">
        <f>IF(ISNA(VLOOKUP($D129,'Jun 25'!$F:$F,1,0)),"No","Yes")</f>
      </c>
      <c r="X129" s="15348">
        <f>IF(ISNA(VLOOKUP($D129,'Jun 18'!$F:$F,1,0)),"No","Yes")</f>
      </c>
      <c r="Y129" s="15347">
        <f>IF(ISNA(VLOOKUP($D129,'Jun 11'!$F:$F,1,0)),"No","Yes")</f>
      </c>
      <c r="Z129" s="15346">
        <f>IF(ISNA(VLOOKUP($D129,'Jun 4'!$F:$F,1,0)),"No","Yes")</f>
      </c>
      <c r="AA129" s="15345">
        <f>IF(ISNA(VLOOKUP($D129,'May 28'!$F:$F,1,0)),"No","Yes")</f>
      </c>
      <c r="AB129" s="15344">
        <f>IF(ISNA(VLOOKUP($D129,'May 21'!$F:$F,1,0)),"No","Yes")</f>
      </c>
      <c r="AC129" s="15343">
        <f>IF(ISNA(VLOOKUP($D129,'May 14'!$F:$F,1,0)),"No","Yes")</f>
      </c>
      <c r="AD129" s="15342">
        <f>IF(ISNA(VLOOKUP($D129,'May 9'!$F:$F,1,0)),"No","Yes")</f>
      </c>
      <c r="AE129" s="15341">
        <f>IF(ISNA(VLOOKUP($D129,'May 2'!$F:$F,1,0)),"No","Yes")</f>
      </c>
      <c r="AF129" s="15340">
        <f>IF(ISNA(VLOOKUP($D129,'Apr 23'!$F:$F,1,0)),"No","Yes")</f>
      </c>
      <c r="AG129" s="15339">
        <f>IF(ISNA(VLOOKUP($D129,'Apr 16'!$F:$F,1,0)),"No","Yes")</f>
      </c>
      <c r="AH129" s="15338">
        <f>IF(ISNA(VLOOKUP($D129,'Apr 9'!$F:$F,1,0)),"No","Yes")</f>
      </c>
      <c r="AI129" s="15337">
        <f>IF(ISNA(VLOOKUP($D129,'Apr 2'!$F:$F,1,0)),"No","Yes")</f>
      </c>
      <c r="AJ129" s="15336">
        <f>IF(ISNA(VLOOKUP($D129,'Mar 26'!$F:$F,1,0)),"No","Yes")</f>
      </c>
      <c r="AK129" s="15335">
        <f>IF(ISNA(VLOOKUP($D129,'Mar 19'!$F:$F,1,0)),"No","Yes")</f>
      </c>
      <c r="AL129" s="15334">
        <f>IF(ISNA(VLOOKUP($D129,'Mar 12'!$F:$F,1,0)),"No","Yes")</f>
      </c>
      <c r="AM129" s="15333">
        <f>IF(ISNA(VLOOKUP($D129,'Mar 5'!$F:$F,1,0)),"No","Yes")</f>
      </c>
      <c r="AN129" s="15332">
        <f>IF(ISNA(VLOOKUP($D129,'Feb 26'!$F:$F,1,0)),"No","Yes")</f>
      </c>
      <c r="AO129" s="15331">
        <f>IF(ISNA(VLOOKUP($D129,'Feb 26'!$F:$F,1,0)),"No","Yes")</f>
      </c>
      <c r="AP129" s="15330">
        <f>IF(ISNA(VLOOKUP($D129,'Feb 12'!$F:$F,1,0)),"No","Yes")</f>
      </c>
      <c r="AQ129" s="15329">
        <f>IF(ISNA(VLOOKUP($D129,'Feb 5'!$F:$F,1,0)),"No","Yes")</f>
      </c>
      <c r="AR129" s="15328">
        <f>IF(ISNA(VLOOKUP($D129,'Jan 29'!$F:$F,1,0)),"No","Yes")</f>
      </c>
      <c r="AS129" s="15327">
        <f>IF(ISNA(VLOOKUP(D129,'Jan 22'!F:F,1,0)),"No","Yes")</f>
      </c>
    </row>
    <row r="130" spans="1:44" x14ac:dyDescent="0.25">
      <c r="A130" s="9348"/>
      <c r="B130" s="2294" t="s">
        <v>1362</v>
      </c>
      <c r="C130" s="213" t="s">
        <v>8</v>
      </c>
      <c r="D130" s="209" t="s">
        <v>992</v>
      </c>
      <c r="E130" s="209" t="s">
        <v>994</v>
      </c>
      <c r="F130" s="213"/>
      <c r="G130" s="235"/>
      <c r="H130" s="115" t="str">
        <f>IF(ISNA(VLOOKUP($D130,'Oct 08'!$F:$F,1,0)),"No","Yes")</f>
      </c>
      <c r="I130" s="15400">
        <f>IF(ISNA(VLOOKUP($D130,'Oct 03'!$F:$F,1,0)),"No","Yes")</f>
      </c>
      <c r="J130" s="15399">
        <f>IF(ISNA(VLOOKUP($D130,'Sep 24'!$F:$F,1,0)),"No","Yes")</f>
      </c>
      <c r="K130" s="15398">
        <f>IF(ISNA(VLOOKUP($D130,'Sep 17'!$F:$F,1,0)),"No","Yes")</f>
      </c>
      <c r="L130" s="15397">
        <f>IF(ISNA(VLOOKUP($D130,'Sep 10'!$F:$F,1,0)),"No","Yes")</f>
      </c>
      <c r="M130" s="15396">
        <f>IF(ISNA(VLOOKUP($D130,'Sep 05'!$F:$F,1,0)),"No","Yes")</f>
      </c>
      <c r="N130" s="15395">
        <f>IF(ISNA(VLOOKUP($D130,'Aug 27'!$F:$F,1,0)),"No","Yes")</f>
      </c>
      <c r="O130" s="15394">
        <f>IF(ISNA(VLOOKUP($D130,'Aug 20'!$F:$F,1,0)),"No","Yes")</f>
      </c>
      <c r="P130" s="15393">
        <f>IF(ISNA(VLOOKUP($D130,'Aug 13'!$F:$F,1,0)),"No","Yes")</f>
      </c>
      <c r="Q130" s="15392">
        <f>IF(ISNA(VLOOKUP($D130,'Aug 07'!$F:$F,1,0)),"No","Yes")</f>
      </c>
      <c r="R130" s="15391">
        <f>IF(ISNA(VLOOKUP($D130,'Jul 30'!$F:$F,1,0)),"No","Yes")</f>
      </c>
      <c r="S130" s="15390">
        <f>IF(ISNA(VLOOKUP($D130,'Jul 23'!$F:$F,1,0)),"No","Yes")</f>
      </c>
      <c r="T130" s="15389">
        <f>IF(ISNA(VLOOKUP($D130,'Jul 16'!$F:$F,1,0)),"No","Yes")</f>
      </c>
      <c r="U130" s="15388">
        <f>IF(ISNA(VLOOKUP($D130,'Jul 9'!$F:$F,1,0)),"No","Yes")</f>
      </c>
      <c r="V130" s="15387">
        <f>IF(ISNA(VLOOKUP($D130,'Jul 2'!$F:$F,1,0)),"No","Yes")</f>
      </c>
      <c r="W130" s="15386">
        <f>IF(ISNA(VLOOKUP($D130,'Jun 25'!$F:$F,1,0)),"No","Yes")</f>
      </c>
      <c r="X130" s="15385">
        <f>IF(ISNA(VLOOKUP($D130,'Jun 18'!$F:$F,1,0)),"No","Yes")</f>
      </c>
      <c r="Y130" s="15384">
        <f>IF(ISNA(VLOOKUP($D130,'Jun 11'!$F:$F,1,0)),"No","Yes")</f>
      </c>
      <c r="Z130" s="15383">
        <f>IF(ISNA(VLOOKUP($D130,'Jun 4'!$F:$F,1,0)),"No","Yes")</f>
      </c>
      <c r="AA130" s="15382">
        <f>IF(ISNA(VLOOKUP($D130,'May 28'!$F:$F,1,0)),"No","Yes")</f>
      </c>
      <c r="AB130" s="15381">
        <f>IF(ISNA(VLOOKUP($D130,'May 21'!$F:$F,1,0)),"No","Yes")</f>
      </c>
      <c r="AC130" s="15380">
        <f>IF(ISNA(VLOOKUP($D130,'May 14'!$F:$F,1,0)),"No","Yes")</f>
      </c>
      <c r="AD130" s="15379">
        <f>IF(ISNA(VLOOKUP($D130,'May 9'!$F:$F,1,0)),"No","Yes")</f>
      </c>
      <c r="AE130" s="15378">
        <f>IF(ISNA(VLOOKUP($D130,'May 2'!$F:$F,1,0)),"No","Yes")</f>
      </c>
      <c r="AF130" s="15377">
        <f>IF(ISNA(VLOOKUP($D130,'Apr 23'!$F:$F,1,0)),"No","Yes")</f>
      </c>
      <c r="AG130" s="15376">
        <f>IF(ISNA(VLOOKUP($D130,'Apr 16'!$F:$F,1,0)),"No","Yes")</f>
      </c>
      <c r="AH130" s="15375">
        <f>IF(ISNA(VLOOKUP($D130,'Apr 9'!$F:$F,1,0)),"No","Yes")</f>
      </c>
      <c r="AI130" s="15374">
        <f>IF(ISNA(VLOOKUP($D130,'Apr 2'!$F:$F,1,0)),"No","Yes")</f>
      </c>
      <c r="AJ130" s="15373">
        <f>IF(ISNA(VLOOKUP($D130,'Mar 26'!$F:$F,1,0)),"No","Yes")</f>
      </c>
      <c r="AK130" s="15372">
        <f>IF(ISNA(VLOOKUP($D130,'Mar 19'!$F:$F,1,0)),"No","Yes")</f>
      </c>
      <c r="AL130" s="15371">
        <f>IF(ISNA(VLOOKUP($D130,'Mar 12'!$F:$F,1,0)),"No","Yes")</f>
      </c>
      <c r="AM130" s="15370">
        <f>IF(ISNA(VLOOKUP($D130,'Mar 5'!$F:$F,1,0)),"No","Yes")</f>
      </c>
      <c r="AN130" s="15369">
        <f>IF(ISNA(VLOOKUP($D130,'Feb 26'!$F:$F,1,0)),"No","Yes")</f>
      </c>
      <c r="AO130" s="15368">
        <f>IF(ISNA(VLOOKUP($D130,'Feb 26'!$F:$F,1,0)),"No","Yes")</f>
      </c>
      <c r="AP130" s="15367">
        <f>IF(ISNA(VLOOKUP($D130,'Feb 12'!$F:$F,1,0)),"No","Yes")</f>
      </c>
      <c r="AQ130" s="15366">
        <f>IF(ISNA(VLOOKUP($D130,'Feb 5'!$F:$F,1,0)),"No","Yes")</f>
      </c>
      <c r="AR130" s="15365">
        <f>IF(ISNA(VLOOKUP($D130,'Jan 29'!$F:$F,1,0)),"No","Yes")</f>
      </c>
      <c r="AS130" s="15364">
        <f>IF(ISNA(VLOOKUP(D130,'Jan 22'!F:F,1,0)),"No","Yes")</f>
      </c>
    </row>
    <row r="131" spans="1:44" x14ac:dyDescent="0.25">
      <c r="A131" s="9348"/>
      <c r="B131" s="219" t="s">
        <v>1363</v>
      </c>
      <c r="C131" s="213" t="s">
        <v>8</v>
      </c>
      <c r="D131" s="209" t="s">
        <v>182</v>
      </c>
      <c r="E131" s="209" t="s">
        <v>183</v>
      </c>
      <c r="F131" s="213" t="s">
        <v>9</v>
      </c>
      <c r="G131" s="235" t="s">
        <v>1468</v>
      </c>
      <c r="H131" s="115" t="str">
        <f>IF(ISNA(VLOOKUP($D131,'Oct 08'!$F:$F,1,0)),"No","Yes")</f>
      </c>
      <c r="I131" s="15437">
        <f>IF(ISNA(VLOOKUP($D131,'Oct 03'!$F:$F,1,0)),"No","Yes")</f>
      </c>
      <c r="J131" s="15436">
        <f>IF(ISNA(VLOOKUP($D131,'Sep 24'!$F:$F,1,0)),"No","Yes")</f>
      </c>
      <c r="K131" s="15435">
        <f>IF(ISNA(VLOOKUP($D131,'Sep 17'!$F:$F,1,0)),"No","Yes")</f>
      </c>
      <c r="L131" s="15434">
        <f>IF(ISNA(VLOOKUP($D131,'Sep 10'!$F:$F,1,0)),"No","Yes")</f>
      </c>
      <c r="M131" s="15433">
        <f>IF(ISNA(VLOOKUP($D131,'Sep 05'!$F:$F,1,0)),"No","Yes")</f>
      </c>
      <c r="N131" s="15432">
        <f>IF(ISNA(VLOOKUP($D131,'Aug 27'!$F:$F,1,0)),"No","Yes")</f>
      </c>
      <c r="O131" s="15431">
        <f>IF(ISNA(VLOOKUP($D131,'Aug 20'!$F:$F,1,0)),"No","Yes")</f>
      </c>
      <c r="P131" s="15430">
        <f>IF(ISNA(VLOOKUP($D131,'Aug 13'!$F:$F,1,0)),"No","Yes")</f>
      </c>
      <c r="Q131" s="15429">
        <f>IF(ISNA(VLOOKUP($D131,'Aug 07'!$F:$F,1,0)),"No","Yes")</f>
      </c>
      <c r="R131" s="15428">
        <f>IF(ISNA(VLOOKUP($D131,'Jul 30'!$F:$F,1,0)),"No","Yes")</f>
      </c>
      <c r="S131" s="15427">
        <f>IF(ISNA(VLOOKUP($D131,'Jul 23'!$F:$F,1,0)),"No","Yes")</f>
      </c>
      <c r="T131" s="15426">
        <f>IF(ISNA(VLOOKUP($D131,'Jul 16'!$F:$F,1,0)),"No","Yes")</f>
      </c>
      <c r="U131" s="15425">
        <f>IF(ISNA(VLOOKUP($D131,'Jul 9'!$F:$F,1,0)),"No","Yes")</f>
      </c>
      <c r="V131" s="15424">
        <f>IF(ISNA(VLOOKUP($D131,'Jul 2'!$F:$F,1,0)),"No","Yes")</f>
      </c>
      <c r="W131" s="15423">
        <f>IF(ISNA(VLOOKUP($D131,'Jun 25'!$F:$F,1,0)),"No","Yes")</f>
      </c>
      <c r="X131" s="15422">
        <f>IF(ISNA(VLOOKUP($D131,'Jun 18'!$F:$F,1,0)),"No","Yes")</f>
      </c>
      <c r="Y131" s="15421">
        <f>IF(ISNA(VLOOKUP($D131,'Jun 11'!$F:$F,1,0)),"No","Yes")</f>
      </c>
      <c r="Z131" s="15420">
        <f>IF(ISNA(VLOOKUP($D131,'Jun 4'!$F:$F,1,0)),"No","Yes")</f>
      </c>
      <c r="AA131" s="15419">
        <f>IF(ISNA(VLOOKUP($D131,'May 28'!$F:$F,1,0)),"No","Yes")</f>
      </c>
      <c r="AB131" s="15418">
        <f>IF(ISNA(VLOOKUP($D131,'May 21'!$F:$F,1,0)),"No","Yes")</f>
      </c>
      <c r="AC131" s="15417">
        <f>IF(ISNA(VLOOKUP($D131,'May 14'!$F:$F,1,0)),"No","Yes")</f>
      </c>
      <c r="AD131" s="15416">
        <f>IF(ISNA(VLOOKUP($D131,'May 9'!$F:$F,1,0)),"No","Yes")</f>
      </c>
      <c r="AE131" s="15415">
        <f>IF(ISNA(VLOOKUP($D131,'May 2'!$F:$F,1,0)),"No","Yes")</f>
      </c>
      <c r="AF131" s="15414">
        <f>IF(ISNA(VLOOKUP($D131,'Apr 23'!$F:$F,1,0)),"No","Yes")</f>
      </c>
      <c r="AG131" s="15413">
        <f>IF(ISNA(VLOOKUP($D131,'Apr 16'!$F:$F,1,0)),"No","Yes")</f>
      </c>
      <c r="AH131" s="15412">
        <f>IF(ISNA(VLOOKUP($D131,'Apr 9'!$F:$F,1,0)),"No","Yes")</f>
      </c>
      <c r="AI131" s="15411">
        <f>IF(ISNA(VLOOKUP($D131,'Apr 2'!$F:$F,1,0)),"No","Yes")</f>
      </c>
      <c r="AJ131" s="15410">
        <f>IF(ISNA(VLOOKUP($D131,'Mar 26'!$F:$F,1,0)),"No","Yes")</f>
      </c>
      <c r="AK131" s="15409">
        <f>IF(ISNA(VLOOKUP($D131,'Mar 19'!$F:$F,1,0)),"No","Yes")</f>
      </c>
      <c r="AL131" s="15408">
        <f>IF(ISNA(VLOOKUP($D131,'Mar 12'!$F:$F,1,0)),"No","Yes")</f>
      </c>
      <c r="AM131" s="15407">
        <f>IF(ISNA(VLOOKUP($D131,'Mar 5'!$F:$F,1,0)),"No","Yes")</f>
      </c>
      <c r="AN131" s="15406">
        <f>IF(ISNA(VLOOKUP($D131,'Feb 26'!$F:$F,1,0)),"No","Yes")</f>
      </c>
      <c r="AO131" s="15405">
        <f>IF(ISNA(VLOOKUP($D131,'Feb 26'!$F:$F,1,0)),"No","Yes")</f>
      </c>
      <c r="AP131" s="15404">
        <f>IF(ISNA(VLOOKUP($D131,'Feb 12'!$F:$F,1,0)),"No","Yes")</f>
      </c>
      <c r="AQ131" s="15403">
        <f>IF(ISNA(VLOOKUP($D131,'Feb 5'!$F:$F,1,0)),"No","Yes")</f>
      </c>
      <c r="AR131" s="15402">
        <f>IF(ISNA(VLOOKUP($D131,'Jan 29'!$F:$F,1,0)),"No","Yes")</f>
      </c>
      <c r="AS131" s="15401">
        <f>IF(ISNA(VLOOKUP(D131,'Jan 22'!F:F,1,0)),"No","Yes")</f>
      </c>
    </row>
    <row r="132" spans="1:44" x14ac:dyDescent="0.25">
      <c r="A132" s="9348"/>
      <c r="B132" s="2294" t="s">
        <v>1359</v>
      </c>
      <c r="C132" s="213" t="s">
        <v>8</v>
      </c>
      <c r="D132" s="206" t="s">
        <v>972</v>
      </c>
      <c r="E132" s="209" t="s">
        <v>973</v>
      </c>
      <c r="F132" s="213"/>
      <c r="G132" s="235"/>
      <c r="H132" s="115" t="str">
        <f>IF(ISNA(VLOOKUP($D132,'Oct 08'!$F:$F,1,0)),"No","Yes")</f>
      </c>
      <c r="I132" s="15474">
        <f>IF(ISNA(VLOOKUP($D132,'Oct 03'!$F:$F,1,0)),"No","Yes")</f>
      </c>
      <c r="J132" s="15473">
        <f>IF(ISNA(VLOOKUP($D132,'Sep 24'!$F:$F,1,0)),"No","Yes")</f>
      </c>
      <c r="K132" s="15472">
        <f>IF(ISNA(VLOOKUP($D132,'Sep 17'!$F:$F,1,0)),"No","Yes")</f>
      </c>
      <c r="L132" s="15471">
        <f>IF(ISNA(VLOOKUP($D132,'Sep 10'!$F:$F,1,0)),"No","Yes")</f>
      </c>
      <c r="M132" s="15470">
        <f>IF(ISNA(VLOOKUP($D132,'Sep 05'!$F:$F,1,0)),"No","Yes")</f>
      </c>
      <c r="N132" s="15469">
        <f>IF(ISNA(VLOOKUP($D132,'Aug 27'!$F:$F,1,0)),"No","Yes")</f>
      </c>
      <c r="O132" s="15468">
        <f>IF(ISNA(VLOOKUP($D132,'Aug 20'!$F:$F,1,0)),"No","Yes")</f>
      </c>
      <c r="P132" s="15467">
        <f>IF(ISNA(VLOOKUP($D132,'Aug 13'!$F:$F,1,0)),"No","Yes")</f>
      </c>
      <c r="Q132" s="15466">
        <f>IF(ISNA(VLOOKUP($D132,'Aug 07'!$F:$F,1,0)),"No","Yes")</f>
      </c>
      <c r="R132" s="15465">
        <f>IF(ISNA(VLOOKUP($D132,'Jul 30'!$F:$F,1,0)),"No","Yes")</f>
      </c>
      <c r="S132" s="15464">
        <f>IF(ISNA(VLOOKUP($D132,'Jul 23'!$F:$F,1,0)),"No","Yes")</f>
      </c>
      <c r="T132" s="15463">
        <f>IF(ISNA(VLOOKUP($D132,'Jul 16'!$F:$F,1,0)),"No","Yes")</f>
      </c>
      <c r="U132" s="15462">
        <f>IF(ISNA(VLOOKUP($D132,'Jul 9'!$F:$F,1,0)),"No","Yes")</f>
      </c>
      <c r="V132" s="15461">
        <f>IF(ISNA(VLOOKUP($D132,'Jul 2'!$F:$F,1,0)),"No","Yes")</f>
      </c>
      <c r="W132" s="15460">
        <f>IF(ISNA(VLOOKUP($D132,'Jun 25'!$F:$F,1,0)),"No","Yes")</f>
      </c>
      <c r="X132" s="15459">
        <f>IF(ISNA(VLOOKUP($D132,'Jun 18'!$F:$F,1,0)),"No","Yes")</f>
      </c>
      <c r="Y132" s="15458">
        <f>IF(ISNA(VLOOKUP($D132,'Jun 11'!$F:$F,1,0)),"No","Yes")</f>
      </c>
      <c r="Z132" s="15457">
        <f>IF(ISNA(VLOOKUP($D132,'Jun 4'!$F:$F,1,0)),"No","Yes")</f>
      </c>
      <c r="AA132" s="15456">
        <f>IF(ISNA(VLOOKUP($D132,'May 28'!$F:$F,1,0)),"No","Yes")</f>
      </c>
      <c r="AB132" s="15455">
        <f>IF(ISNA(VLOOKUP($D132,'May 21'!$F:$F,1,0)),"No","Yes")</f>
      </c>
      <c r="AC132" s="15454">
        <f>IF(ISNA(VLOOKUP($D132,'May 14'!$F:$F,1,0)),"No","Yes")</f>
      </c>
      <c r="AD132" s="15453">
        <f>IF(ISNA(VLOOKUP($D132,'May 9'!$F:$F,1,0)),"No","Yes")</f>
      </c>
      <c r="AE132" s="15452">
        <f>IF(ISNA(VLOOKUP($D132,'May 2'!$F:$F,1,0)),"No","Yes")</f>
      </c>
      <c r="AF132" s="15451">
        <f>IF(ISNA(VLOOKUP($D132,'Apr 23'!$F:$F,1,0)),"No","Yes")</f>
      </c>
      <c r="AG132" s="15450">
        <f>IF(ISNA(VLOOKUP($D132,'Apr 16'!$F:$F,1,0)),"No","Yes")</f>
      </c>
      <c r="AH132" s="15449">
        <f>IF(ISNA(VLOOKUP($D132,'Apr 9'!$F:$F,1,0)),"No","Yes")</f>
      </c>
      <c r="AI132" s="15448">
        <f>IF(ISNA(VLOOKUP($D132,'Apr 2'!$F:$F,1,0)),"No","Yes")</f>
      </c>
      <c r="AJ132" s="15447">
        <f>IF(ISNA(VLOOKUP($D132,'Mar 26'!$F:$F,1,0)),"No","Yes")</f>
      </c>
      <c r="AK132" s="15446">
        <f>IF(ISNA(VLOOKUP($D132,'Mar 19'!$F:$F,1,0)),"No","Yes")</f>
      </c>
      <c r="AL132" s="15445">
        <f>IF(ISNA(VLOOKUP($D132,'Mar 12'!$F:$F,1,0)),"No","Yes")</f>
      </c>
      <c r="AM132" s="15444">
        <f>IF(ISNA(VLOOKUP($D132,'Mar 5'!$F:$F,1,0)),"No","Yes")</f>
      </c>
      <c r="AN132" s="15443">
        <f>IF(ISNA(VLOOKUP($D132,'Feb 26'!$F:$F,1,0)),"No","Yes")</f>
      </c>
      <c r="AO132" s="15442">
        <f>IF(ISNA(VLOOKUP($D132,'Feb 26'!$F:$F,1,0)),"No","Yes")</f>
      </c>
      <c r="AP132" s="15441">
        <f>IF(ISNA(VLOOKUP($D132,'Feb 12'!$F:$F,1,0)),"No","Yes")</f>
      </c>
      <c r="AQ132" s="15440">
        <f>IF(ISNA(VLOOKUP($D132,'Feb 5'!$F:$F,1,0)),"No","Yes")</f>
      </c>
      <c r="AR132" s="15439">
        <f>IF(ISNA(VLOOKUP($D132,'Jan 29'!$F:$F,1,0)),"No","Yes")</f>
      </c>
      <c r="AS132" s="15438">
        <f>IF(ISNA(VLOOKUP(D132,'Jan 22'!F:F,1,0)),"No","Yes")</f>
      </c>
    </row>
    <row r="133" spans="1:44" x14ac:dyDescent="0.25">
      <c r="A133" s="9348"/>
      <c r="B133" s="2294" t="s">
        <v>1364</v>
      </c>
      <c r="C133" s="213" t="s">
        <v>8</v>
      </c>
      <c r="D133" s="207" t="s">
        <v>916</v>
      </c>
      <c r="E133" s="207" t="s">
        <v>917</v>
      </c>
      <c r="F133" s="213"/>
      <c r="G133" s="235"/>
      <c r="H133" s="115" t="str">
        <f>IF(ISNA(VLOOKUP($D133,'Oct 08'!$F:$F,1,0)),"No","Yes")</f>
      </c>
      <c r="I133" s="15511">
        <f>IF(ISNA(VLOOKUP($D133,'Oct 03'!$F:$F,1,0)),"No","Yes")</f>
      </c>
      <c r="J133" s="15510">
        <f>IF(ISNA(VLOOKUP($D133,'Sep 24'!$F:$F,1,0)),"No","Yes")</f>
      </c>
      <c r="K133" s="15509">
        <f>IF(ISNA(VLOOKUP($D133,'Sep 17'!$F:$F,1,0)),"No","Yes")</f>
      </c>
      <c r="L133" s="15508">
        <f>IF(ISNA(VLOOKUP($D133,'Sep 10'!$F:$F,1,0)),"No","Yes")</f>
      </c>
      <c r="M133" s="15507">
        <f>IF(ISNA(VLOOKUP($D133,'Sep 05'!$F:$F,1,0)),"No","Yes")</f>
      </c>
      <c r="N133" s="15506">
        <f>IF(ISNA(VLOOKUP($D133,'Aug 27'!$F:$F,1,0)),"No","Yes")</f>
      </c>
      <c r="O133" s="15505">
        <f>IF(ISNA(VLOOKUP($D133,'Aug 20'!$F:$F,1,0)),"No","Yes")</f>
      </c>
      <c r="P133" s="15504">
        <f>IF(ISNA(VLOOKUP($D133,'Aug 13'!$F:$F,1,0)),"No","Yes")</f>
      </c>
      <c r="Q133" s="15503">
        <f>IF(ISNA(VLOOKUP($D133,'Aug 07'!$F:$F,1,0)),"No","Yes")</f>
      </c>
      <c r="R133" s="15502">
        <f>IF(ISNA(VLOOKUP($D133,'Jul 30'!$F:$F,1,0)),"No","Yes")</f>
      </c>
      <c r="S133" s="15501">
        <f>IF(ISNA(VLOOKUP($D133,'Jul 23'!$F:$F,1,0)),"No","Yes")</f>
      </c>
      <c r="T133" s="15500">
        <f>IF(ISNA(VLOOKUP($D133,'Jul 16'!$F:$F,1,0)),"No","Yes")</f>
      </c>
      <c r="U133" s="15499">
        <f>IF(ISNA(VLOOKUP($D133,'Jul 9'!$F:$F,1,0)),"No","Yes")</f>
      </c>
      <c r="V133" s="15498">
        <f>IF(ISNA(VLOOKUP($D133,'Jul 2'!$F:$F,1,0)),"No","Yes")</f>
      </c>
      <c r="W133" s="15497">
        <f>IF(ISNA(VLOOKUP($D133,'Jun 25'!$F:$F,1,0)),"No","Yes")</f>
      </c>
      <c r="X133" s="15496">
        <f>IF(ISNA(VLOOKUP($D133,'Jun 18'!$F:$F,1,0)),"No","Yes")</f>
      </c>
      <c r="Y133" s="15495">
        <f>IF(ISNA(VLOOKUP($D133,'Jun 11'!$F:$F,1,0)),"No","Yes")</f>
      </c>
      <c r="Z133" s="15494">
        <f>IF(ISNA(VLOOKUP($D133,'Jun 4'!$F:$F,1,0)),"No","Yes")</f>
      </c>
      <c r="AA133" s="15493">
        <f>IF(ISNA(VLOOKUP($D133,'May 28'!$F:$F,1,0)),"No","Yes")</f>
      </c>
      <c r="AB133" s="15492">
        <f>IF(ISNA(VLOOKUP($D133,'May 21'!$F:$F,1,0)),"No","Yes")</f>
      </c>
      <c r="AC133" s="15491">
        <f>IF(ISNA(VLOOKUP($D133,'May 14'!$F:$F,1,0)),"No","Yes")</f>
      </c>
      <c r="AD133" s="15490">
        <f>IF(ISNA(VLOOKUP($D133,'May 9'!$F:$F,1,0)),"No","Yes")</f>
      </c>
      <c r="AE133" s="15489">
        <f>IF(ISNA(VLOOKUP($D133,'May 2'!$F:$F,1,0)),"No","Yes")</f>
      </c>
      <c r="AF133" s="15488">
        <f>IF(ISNA(VLOOKUP($D133,'Apr 23'!$F:$F,1,0)),"No","Yes")</f>
      </c>
      <c r="AG133" s="15487">
        <f>IF(ISNA(VLOOKUP($D133,'Apr 16'!$F:$F,1,0)),"No","Yes")</f>
      </c>
      <c r="AH133" s="15486">
        <f>IF(ISNA(VLOOKUP($D133,'Apr 9'!$F:$F,1,0)),"No","Yes")</f>
      </c>
      <c r="AI133" s="15485">
        <f>IF(ISNA(VLOOKUP($D133,'Apr 2'!$F:$F,1,0)),"No","Yes")</f>
      </c>
      <c r="AJ133" s="15484">
        <f>IF(ISNA(VLOOKUP($D133,'Mar 26'!$F:$F,1,0)),"No","Yes")</f>
      </c>
      <c r="AK133" s="15483">
        <f>IF(ISNA(VLOOKUP($D133,'Mar 19'!$F:$F,1,0)),"No","Yes")</f>
      </c>
      <c r="AL133" s="15482">
        <f>IF(ISNA(VLOOKUP($D133,'Mar 12'!$F:$F,1,0)),"No","Yes")</f>
      </c>
      <c r="AM133" s="15481">
        <f>IF(ISNA(VLOOKUP($D133,'Mar 5'!$F:$F,1,0)),"No","Yes")</f>
      </c>
      <c r="AN133" s="15480">
        <f>IF(ISNA(VLOOKUP($D133,'Feb 26'!$F:$F,1,0)),"No","Yes")</f>
      </c>
      <c r="AO133" s="15479">
        <f>IF(ISNA(VLOOKUP($D133,'Feb 26'!$F:$F,1,0)),"No","Yes")</f>
      </c>
      <c r="AP133" s="15478">
        <f>IF(ISNA(VLOOKUP($D133,'Feb 12'!$F:$F,1,0)),"No","Yes")</f>
      </c>
      <c r="AQ133" s="15477">
        <f>IF(ISNA(VLOOKUP($D133,'Feb 5'!$F:$F,1,0)),"No","Yes")</f>
      </c>
      <c r="AR133" s="15476">
        <f>IF(ISNA(VLOOKUP($D133,'Jan 29'!$F:$F,1,0)),"No","Yes")</f>
      </c>
      <c r="AS133" s="15475">
        <f>IF(ISNA(VLOOKUP(D133,'Jan 22'!F:F,1,0)),"No","Yes")</f>
      </c>
    </row>
    <row r="134" spans="1:44" x14ac:dyDescent="0.25">
      <c r="A134" s="9348"/>
      <c r="B134" s="238" t="s">
        <v>1365</v>
      </c>
      <c r="C134" s="213" t="s">
        <v>8</v>
      </c>
      <c r="D134" s="209" t="s">
        <v>872</v>
      </c>
      <c r="E134" s="209" t="s">
        <v>873</v>
      </c>
      <c r="F134" s="213" t="s">
        <v>9</v>
      </c>
      <c r="G134" s="235" t="s">
        <v>1468</v>
      </c>
      <c r="H134" s="115" t="str">
        <f>IF(ISNA(VLOOKUP($D134,'Oct 08'!$F:$F,1,0)),"No","Yes")</f>
      </c>
      <c r="I134" s="15548">
        <f>IF(ISNA(VLOOKUP($D134,'Oct 03'!$F:$F,1,0)),"No","Yes")</f>
      </c>
      <c r="J134" s="15547">
        <f>IF(ISNA(VLOOKUP($D134,'Sep 24'!$F:$F,1,0)),"No","Yes")</f>
      </c>
      <c r="K134" s="15546">
        <f>IF(ISNA(VLOOKUP($D134,'Sep 17'!$F:$F,1,0)),"No","Yes")</f>
      </c>
      <c r="L134" s="15545">
        <f>IF(ISNA(VLOOKUP($D134,'Sep 10'!$F:$F,1,0)),"No","Yes")</f>
      </c>
      <c r="M134" s="15544">
        <f>IF(ISNA(VLOOKUP($D134,'Sep 05'!$F:$F,1,0)),"No","Yes")</f>
      </c>
      <c r="N134" s="15543">
        <f>IF(ISNA(VLOOKUP($D134,'Aug 27'!$F:$F,1,0)),"No","Yes")</f>
      </c>
      <c r="O134" s="15542">
        <f>IF(ISNA(VLOOKUP($D134,'Aug 20'!$F:$F,1,0)),"No","Yes")</f>
      </c>
      <c r="P134" s="15541">
        <f>IF(ISNA(VLOOKUP($D134,'Aug 13'!$F:$F,1,0)),"No","Yes")</f>
      </c>
      <c r="Q134" s="15540">
        <f>IF(ISNA(VLOOKUP($D134,'Aug 07'!$F:$F,1,0)),"No","Yes")</f>
      </c>
      <c r="R134" s="15539">
        <f>IF(ISNA(VLOOKUP($D134,'Jul 30'!$F:$F,1,0)),"No","Yes")</f>
      </c>
      <c r="S134" s="15538">
        <f>IF(ISNA(VLOOKUP($D134,'Jul 23'!$F:$F,1,0)),"No","Yes")</f>
      </c>
      <c r="T134" s="15537">
        <f>IF(ISNA(VLOOKUP($D134,'Jul 16'!$F:$F,1,0)),"No","Yes")</f>
      </c>
      <c r="U134" s="15536">
        <f>IF(ISNA(VLOOKUP($D134,'Jul 9'!$F:$F,1,0)),"No","Yes")</f>
      </c>
      <c r="V134" s="15535">
        <f>IF(ISNA(VLOOKUP($D134,'Jul 2'!$F:$F,1,0)),"No","Yes")</f>
      </c>
      <c r="W134" s="15534">
        <f>IF(ISNA(VLOOKUP($D134,'Jun 25'!$F:$F,1,0)),"No","Yes")</f>
      </c>
      <c r="X134" s="15533">
        <f>IF(ISNA(VLOOKUP($D134,'Jun 18'!$F:$F,1,0)),"No","Yes")</f>
      </c>
      <c r="Y134" s="15532">
        <f>IF(ISNA(VLOOKUP($D134,'Jun 11'!$F:$F,1,0)),"No","Yes")</f>
      </c>
      <c r="Z134" s="15531">
        <f>IF(ISNA(VLOOKUP($D134,'Jun 4'!$F:$F,1,0)),"No","Yes")</f>
      </c>
      <c r="AA134" s="15530">
        <f>IF(ISNA(VLOOKUP($D134,'May 28'!$F:$F,1,0)),"No","Yes")</f>
      </c>
      <c r="AB134" s="15529">
        <f>IF(ISNA(VLOOKUP($D134,'May 21'!$F:$F,1,0)),"No","Yes")</f>
      </c>
      <c r="AC134" s="15528">
        <f>IF(ISNA(VLOOKUP($D134,'May 14'!$F:$F,1,0)),"No","Yes")</f>
      </c>
      <c r="AD134" s="15527">
        <f>IF(ISNA(VLOOKUP($D134,'May 9'!$F:$F,1,0)),"No","Yes")</f>
      </c>
      <c r="AE134" s="15526">
        <f>IF(ISNA(VLOOKUP($D134,'May 2'!$F:$F,1,0)),"No","Yes")</f>
      </c>
      <c r="AF134" s="15525">
        <f>IF(ISNA(VLOOKUP($D134,'Apr 23'!$F:$F,1,0)),"No","Yes")</f>
      </c>
      <c r="AG134" s="15524">
        <f>IF(ISNA(VLOOKUP($D134,'Apr 16'!$F:$F,1,0)),"No","Yes")</f>
      </c>
      <c r="AH134" s="15523">
        <f>IF(ISNA(VLOOKUP($D134,'Apr 9'!$F:$F,1,0)),"No","Yes")</f>
      </c>
      <c r="AI134" s="15522">
        <f>IF(ISNA(VLOOKUP($D134,'Apr 2'!$F:$F,1,0)),"No","Yes")</f>
      </c>
      <c r="AJ134" s="15521">
        <f>IF(ISNA(VLOOKUP($D134,'Mar 26'!$F:$F,1,0)),"No","Yes")</f>
      </c>
      <c r="AK134" s="15520">
        <f>IF(ISNA(VLOOKUP($D134,'Mar 19'!$F:$F,1,0)),"No","Yes")</f>
      </c>
      <c r="AL134" s="15519">
        <f>IF(ISNA(VLOOKUP($D134,'Mar 12'!$F:$F,1,0)),"No","Yes")</f>
      </c>
      <c r="AM134" s="15518">
        <f>IF(ISNA(VLOOKUP($D134,'Mar 5'!$F:$F,1,0)),"No","Yes")</f>
      </c>
      <c r="AN134" s="15517">
        <f>IF(ISNA(VLOOKUP($D134,'Feb 26'!$F:$F,1,0)),"No","Yes")</f>
      </c>
      <c r="AO134" s="15516">
        <f>IF(ISNA(VLOOKUP($D134,'Feb 26'!$F:$F,1,0)),"No","Yes")</f>
      </c>
      <c r="AP134" s="15515">
        <f>IF(ISNA(VLOOKUP($D134,'Feb 12'!$F:$F,1,0)),"No","Yes")</f>
      </c>
      <c r="AQ134" s="15514">
        <f>IF(ISNA(VLOOKUP($D134,'Feb 5'!$F:$F,1,0)),"No","Yes")</f>
      </c>
      <c r="AR134" s="15513">
        <f>IF(ISNA(VLOOKUP($D134,'Jan 29'!$F:$F,1,0)),"No","Yes")</f>
      </c>
      <c r="AS134" s="15512">
        <f>IF(ISNA(VLOOKUP(D134,'Jan 22'!F:F,1,0)),"No","Yes")</f>
      </c>
    </row>
    <row r="135" spans="1:44" x14ac:dyDescent="0.25">
      <c r="A135" s="9348"/>
      <c r="B135" s="171" t="s">
        <v>1369</v>
      </c>
      <c r="C135" s="213" t="s">
        <v>8</v>
      </c>
      <c r="D135" s="209" t="s">
        <v>904</v>
      </c>
      <c r="E135" s="209" t="s">
        <v>905</v>
      </c>
      <c r="F135" s="213"/>
      <c r="G135" s="235"/>
      <c r="H135" s="115" t="str">
        <f>IF(ISNA(VLOOKUP($D135,'Oct 08'!$F:$F,1,0)),"No","Yes")</f>
      </c>
      <c r="I135" s="15585">
        <f>IF(ISNA(VLOOKUP($D135,'Oct 03'!$F:$F,1,0)),"No","Yes")</f>
      </c>
      <c r="J135" s="15584">
        <f>IF(ISNA(VLOOKUP($D135,'Sep 24'!$F:$F,1,0)),"No","Yes")</f>
      </c>
      <c r="K135" s="15583">
        <f>IF(ISNA(VLOOKUP($D135,'Sep 17'!$F:$F,1,0)),"No","Yes")</f>
      </c>
      <c r="L135" s="15582">
        <f>IF(ISNA(VLOOKUP($D135,'Sep 10'!$F:$F,1,0)),"No","Yes")</f>
      </c>
      <c r="M135" s="15581">
        <f>IF(ISNA(VLOOKUP($D135,'Sep 05'!$F:$F,1,0)),"No","Yes")</f>
      </c>
      <c r="N135" s="15580">
        <f>IF(ISNA(VLOOKUP($D135,'Aug 27'!$F:$F,1,0)),"No","Yes")</f>
      </c>
      <c r="O135" s="15579">
        <f>IF(ISNA(VLOOKUP($D135,'Aug 20'!$F:$F,1,0)),"No","Yes")</f>
      </c>
      <c r="P135" s="15578">
        <f>IF(ISNA(VLOOKUP($D135,'Aug 13'!$F:$F,1,0)),"No","Yes")</f>
      </c>
      <c r="Q135" s="15577">
        <f>IF(ISNA(VLOOKUP($D135,'Aug 07'!$F:$F,1,0)),"No","Yes")</f>
      </c>
      <c r="R135" s="15576">
        <f>IF(ISNA(VLOOKUP($D135,'Jul 30'!$F:$F,1,0)),"No","Yes")</f>
      </c>
      <c r="S135" s="15575">
        <f>IF(ISNA(VLOOKUP($D135,'Jul 23'!$F:$F,1,0)),"No","Yes")</f>
      </c>
      <c r="T135" s="15574">
        <f>IF(ISNA(VLOOKUP($D135,'Jul 16'!$F:$F,1,0)),"No","Yes")</f>
      </c>
      <c r="U135" s="15573">
        <f>IF(ISNA(VLOOKUP($D135,'Jul 9'!$F:$F,1,0)),"No","Yes")</f>
      </c>
      <c r="V135" s="15572">
        <f>IF(ISNA(VLOOKUP($D135,'Jul 2'!$F:$F,1,0)),"No","Yes")</f>
      </c>
      <c r="W135" s="15571">
        <f>IF(ISNA(VLOOKUP($D135,'Jun 25'!$F:$F,1,0)),"No","Yes")</f>
      </c>
      <c r="X135" s="15570">
        <f>IF(ISNA(VLOOKUP($D135,'Jun 18'!$F:$F,1,0)),"No","Yes")</f>
      </c>
      <c r="Y135" s="15569">
        <f>IF(ISNA(VLOOKUP($D135,'Jun 11'!$F:$F,1,0)),"No","Yes")</f>
      </c>
      <c r="Z135" s="15568">
        <f>IF(ISNA(VLOOKUP($D135,'Jun 4'!$F:$F,1,0)),"No","Yes")</f>
      </c>
      <c r="AA135" s="15567">
        <f>IF(ISNA(VLOOKUP($D135,'May 28'!$F:$F,1,0)),"No","Yes")</f>
      </c>
      <c r="AB135" s="15566">
        <f>IF(ISNA(VLOOKUP($D135,'May 21'!$F:$F,1,0)),"No","Yes")</f>
      </c>
      <c r="AC135" s="15565">
        <f>IF(ISNA(VLOOKUP($D135,'May 14'!$F:$F,1,0)),"No","Yes")</f>
      </c>
      <c r="AD135" s="15564">
        <f>IF(ISNA(VLOOKUP($D135,'May 9'!$F:$F,1,0)),"No","Yes")</f>
      </c>
      <c r="AE135" s="15563">
        <f>IF(ISNA(VLOOKUP($D135,'May 2'!$F:$F,1,0)),"No","Yes")</f>
      </c>
      <c r="AF135" s="15562">
        <f>IF(ISNA(VLOOKUP($D135,'Apr 23'!$F:$F,1,0)),"No","Yes")</f>
      </c>
      <c r="AG135" s="15561">
        <f>IF(ISNA(VLOOKUP($D135,'Apr 16'!$F:$F,1,0)),"No","Yes")</f>
      </c>
      <c r="AH135" s="15560">
        <f>IF(ISNA(VLOOKUP($D135,'Apr 9'!$F:$F,1,0)),"No","Yes")</f>
      </c>
      <c r="AI135" s="15559">
        <f>IF(ISNA(VLOOKUP($D135,'Apr 2'!$F:$F,1,0)),"No","Yes")</f>
      </c>
      <c r="AJ135" s="15558">
        <f>IF(ISNA(VLOOKUP($D135,'Mar 26'!$F:$F,1,0)),"No","Yes")</f>
      </c>
      <c r="AK135" s="15557">
        <f>IF(ISNA(VLOOKUP($D135,'Mar 19'!$F:$F,1,0)),"No","Yes")</f>
      </c>
      <c r="AL135" s="15556">
        <f>IF(ISNA(VLOOKUP($D135,'Mar 12'!$F:$F,1,0)),"No","Yes")</f>
      </c>
      <c r="AM135" s="15555">
        <f>IF(ISNA(VLOOKUP($D135,'Mar 5'!$F:$F,1,0)),"No","Yes")</f>
      </c>
      <c r="AN135" s="15554">
        <f>IF(ISNA(VLOOKUP($D135,'Feb 26'!$F:$F,1,0)),"No","Yes")</f>
      </c>
      <c r="AO135" s="15553">
        <f>IF(ISNA(VLOOKUP($D135,'Feb 26'!$F:$F,1,0)),"No","Yes")</f>
      </c>
      <c r="AP135" s="15552">
        <f>IF(ISNA(VLOOKUP($D135,'Feb 12'!$F:$F,1,0)),"No","Yes")</f>
      </c>
      <c r="AQ135" s="15551">
        <f>IF(ISNA(VLOOKUP($D135,'Feb 5'!$F:$F,1,0)),"No","Yes")</f>
      </c>
      <c r="AR135" s="15550">
        <f>IF(ISNA(VLOOKUP($D135,'Jan 29'!$F:$F,1,0)),"No","Yes")</f>
      </c>
      <c r="AS135" s="15549">
        <f>IF(ISNA(VLOOKUP(D135,'Jan 22'!F:F,1,0)),"No","Yes")</f>
      </c>
    </row>
    <row r="136" spans="1:44" x14ac:dyDescent="0.25">
      <c r="A136" s="9348"/>
      <c r="B136" s="2084" t="s">
        <v>1302</v>
      </c>
      <c r="C136" s="213" t="s">
        <v>8</v>
      </c>
      <c r="D136" s="207" t="s">
        <v>1438</v>
      </c>
      <c r="E136" s="207" t="s">
        <v>1439</v>
      </c>
      <c r="F136" s="213"/>
      <c r="G136" s="235"/>
      <c r="H136" s="115" t="str">
        <f>IF(ISNA(VLOOKUP($D136,'Oct 08'!$F:$F,1,0)),"No","Yes")</f>
      </c>
      <c r="I136" s="15622">
        <f>IF(ISNA(VLOOKUP($D136,'Oct 03'!$F:$F,1,0)),"No","Yes")</f>
      </c>
      <c r="J136" s="15621">
        <f>IF(ISNA(VLOOKUP($D136,'Sep 24'!$F:$F,1,0)),"No","Yes")</f>
      </c>
      <c r="K136" s="15620">
        <f>IF(ISNA(VLOOKUP($D136,'Sep 17'!$F:$F,1,0)),"No","Yes")</f>
      </c>
      <c r="L136" s="15619">
        <f>IF(ISNA(VLOOKUP($D136,'Sep 10'!$F:$F,1,0)),"No","Yes")</f>
      </c>
      <c r="M136" s="15618">
        <f>IF(ISNA(VLOOKUP($D136,'Sep 05'!$F:$F,1,0)),"No","Yes")</f>
      </c>
      <c r="N136" s="15617">
        <f>IF(ISNA(VLOOKUP($D136,'Aug 27'!$F:$F,1,0)),"No","Yes")</f>
      </c>
      <c r="O136" s="15616">
        <f>IF(ISNA(VLOOKUP($D136,'Aug 20'!$F:$F,1,0)),"No","Yes")</f>
      </c>
      <c r="P136" s="15615">
        <f>IF(ISNA(VLOOKUP($D136,'Aug 13'!$F:$F,1,0)),"No","Yes")</f>
      </c>
      <c r="Q136" s="15614">
        <f>IF(ISNA(VLOOKUP($D136,'Aug 07'!$F:$F,1,0)),"No","Yes")</f>
      </c>
      <c r="R136" s="15613">
        <f>IF(ISNA(VLOOKUP($D136,'Jul 30'!$F:$F,1,0)),"No","Yes")</f>
      </c>
      <c r="S136" s="15612">
        <f>IF(ISNA(VLOOKUP($D136,'Jul 23'!$F:$F,1,0)),"No","Yes")</f>
      </c>
      <c r="T136" s="15611">
        <f>IF(ISNA(VLOOKUP($D136,'Jul 16'!$F:$F,1,0)),"No","Yes")</f>
      </c>
      <c r="U136" s="15610">
        <f>IF(ISNA(VLOOKUP($D136,'Jul 9'!$F:$F,1,0)),"No","Yes")</f>
      </c>
      <c r="V136" s="15609">
        <f>IF(ISNA(VLOOKUP($D136,'Jul 2'!$F:$F,1,0)),"No","Yes")</f>
      </c>
      <c r="W136" s="15608">
        <f>IF(ISNA(VLOOKUP($D136,'Jun 25'!$F:$F,1,0)),"No","Yes")</f>
      </c>
      <c r="X136" s="15607">
        <f>IF(ISNA(VLOOKUP($D136,'Jun 18'!$F:$F,1,0)),"No","Yes")</f>
      </c>
      <c r="Y136" s="15606">
        <f>IF(ISNA(VLOOKUP($D136,'Jun 11'!$F:$F,1,0)),"No","Yes")</f>
      </c>
      <c r="Z136" s="15605">
        <f>IF(ISNA(VLOOKUP($D136,'Jun 4'!$F:$F,1,0)),"No","Yes")</f>
      </c>
      <c r="AA136" s="15604">
        <f>IF(ISNA(VLOOKUP($D136,'May 28'!$F:$F,1,0)),"No","Yes")</f>
      </c>
      <c r="AB136" s="15603">
        <f>IF(ISNA(VLOOKUP($D136,'May 21'!$F:$F,1,0)),"No","Yes")</f>
      </c>
      <c r="AC136" s="15602">
        <f>IF(ISNA(VLOOKUP($D136,'May 14'!$F:$F,1,0)),"No","Yes")</f>
      </c>
      <c r="AD136" s="15601">
        <f>IF(ISNA(VLOOKUP($D136,'May 9'!$F:$F,1,0)),"No","Yes")</f>
      </c>
      <c r="AE136" s="15600">
        <f>IF(ISNA(VLOOKUP($D136,'May 2'!$F:$F,1,0)),"No","Yes")</f>
      </c>
      <c r="AF136" s="15599">
        <f>IF(ISNA(VLOOKUP($D136,'Apr 23'!$F:$F,1,0)),"No","Yes")</f>
      </c>
      <c r="AG136" s="15598">
        <f>IF(ISNA(VLOOKUP($D136,'Apr 16'!$F:$F,1,0)),"No","Yes")</f>
      </c>
      <c r="AH136" s="15597">
        <f>IF(ISNA(VLOOKUP($D136,'Apr 9'!$F:$F,1,0)),"No","Yes")</f>
      </c>
      <c r="AI136" s="15596">
        <f>IF(ISNA(VLOOKUP($D136,'Apr 2'!$F:$F,1,0)),"No","Yes")</f>
      </c>
      <c r="AJ136" s="15595">
        <f>IF(ISNA(VLOOKUP($D136,'Mar 26'!$F:$F,1,0)),"No","Yes")</f>
      </c>
      <c r="AK136" s="15594">
        <f>IF(ISNA(VLOOKUP($D136,'Mar 19'!$F:$F,1,0)),"No","Yes")</f>
      </c>
      <c r="AL136" s="15593">
        <f>IF(ISNA(VLOOKUP($D136,'Mar 12'!$F:$F,1,0)),"No","Yes")</f>
      </c>
      <c r="AM136" s="15592">
        <f>IF(ISNA(VLOOKUP($D136,'Mar 5'!$F:$F,1,0)),"No","Yes")</f>
      </c>
      <c r="AN136" s="15591">
        <f>IF(ISNA(VLOOKUP($D136,'Feb 26'!$F:$F,1,0)),"No","Yes")</f>
      </c>
      <c r="AO136" s="15590">
        <f>IF(ISNA(VLOOKUP($D136,'Feb 26'!$F:$F,1,0)),"No","Yes")</f>
      </c>
      <c r="AP136" s="15589">
        <f>IF(ISNA(VLOOKUP($D136,'Feb 12'!$F:$F,1,0)),"No","Yes")</f>
      </c>
      <c r="AQ136" s="15588">
        <f>IF(ISNA(VLOOKUP($D136,'Feb 5'!$F:$F,1,0)),"No","Yes")</f>
      </c>
      <c r="AR136" s="15587">
        <f>IF(ISNA(VLOOKUP($D136,'Jan 29'!$F:$F,1,0)),"No","Yes")</f>
      </c>
      <c r="AS136" s="15586">
        <f>IF(ISNA(VLOOKUP(D136,'Jan 22'!F:F,1,0)),"No","Yes")</f>
      </c>
    </row>
    <row r="137" spans="1:44" x14ac:dyDescent="0.25">
      <c r="A137" s="9348"/>
      <c r="B137" s="2294" t="s">
        <v>1364</v>
      </c>
      <c r="C137" s="213" t="s">
        <v>8</v>
      </c>
      <c r="D137" s="206" t="s">
        <v>913</v>
      </c>
      <c r="E137" s="206" t="s">
        <v>914</v>
      </c>
      <c r="F137" s="213"/>
      <c r="G137" s="235"/>
      <c r="H137" s="115" t="str">
        <f>IF(ISNA(VLOOKUP($D137,'Oct 08'!$F:$F,1,0)),"No","Yes")</f>
      </c>
      <c r="I137" s="15659">
        <f>IF(ISNA(VLOOKUP($D137,'Oct 03'!$F:$F,1,0)),"No","Yes")</f>
      </c>
      <c r="J137" s="15658">
        <f>IF(ISNA(VLOOKUP($D137,'Sep 24'!$F:$F,1,0)),"No","Yes")</f>
      </c>
      <c r="K137" s="15657">
        <f>IF(ISNA(VLOOKUP($D137,'Sep 17'!$F:$F,1,0)),"No","Yes")</f>
      </c>
      <c r="L137" s="15656">
        <f>IF(ISNA(VLOOKUP($D137,'Sep 10'!$F:$F,1,0)),"No","Yes")</f>
      </c>
      <c r="M137" s="15655">
        <f>IF(ISNA(VLOOKUP($D137,'Sep 05'!$F:$F,1,0)),"No","Yes")</f>
      </c>
      <c r="N137" s="15654">
        <f>IF(ISNA(VLOOKUP($D137,'Aug 27'!$F:$F,1,0)),"No","Yes")</f>
      </c>
      <c r="O137" s="15653">
        <f>IF(ISNA(VLOOKUP($D137,'Aug 20'!$F:$F,1,0)),"No","Yes")</f>
      </c>
      <c r="P137" s="15652">
        <f>IF(ISNA(VLOOKUP($D137,'Aug 13'!$F:$F,1,0)),"No","Yes")</f>
      </c>
      <c r="Q137" s="15651">
        <f>IF(ISNA(VLOOKUP($D137,'Aug 07'!$F:$F,1,0)),"No","Yes")</f>
      </c>
      <c r="R137" s="15650">
        <f>IF(ISNA(VLOOKUP($D137,'Jul 30'!$F:$F,1,0)),"No","Yes")</f>
      </c>
      <c r="S137" s="15649">
        <f>IF(ISNA(VLOOKUP($D137,'Jul 23'!$F:$F,1,0)),"No","Yes")</f>
      </c>
      <c r="T137" s="15648">
        <f>IF(ISNA(VLOOKUP($D137,'Jul 16'!$F:$F,1,0)),"No","Yes")</f>
      </c>
      <c r="U137" s="15647">
        <f>IF(ISNA(VLOOKUP($D137,'Jul 9'!$F:$F,1,0)),"No","Yes")</f>
      </c>
      <c r="V137" s="15646">
        <f>IF(ISNA(VLOOKUP($D137,'Jul 2'!$F:$F,1,0)),"No","Yes")</f>
      </c>
      <c r="W137" s="15645">
        <f>IF(ISNA(VLOOKUP($D137,'Jun 25'!$F:$F,1,0)),"No","Yes")</f>
      </c>
      <c r="X137" s="15644">
        <f>IF(ISNA(VLOOKUP($D137,'Jun 18'!$F:$F,1,0)),"No","Yes")</f>
      </c>
      <c r="Y137" s="15643">
        <f>IF(ISNA(VLOOKUP($D137,'Jun 11'!$F:$F,1,0)),"No","Yes")</f>
      </c>
      <c r="Z137" s="15642">
        <f>IF(ISNA(VLOOKUP($D137,'Jun 4'!$F:$F,1,0)),"No","Yes")</f>
      </c>
      <c r="AA137" s="15641">
        <f>IF(ISNA(VLOOKUP($D137,'May 28'!$F:$F,1,0)),"No","Yes")</f>
      </c>
      <c r="AB137" s="15640">
        <f>IF(ISNA(VLOOKUP($D137,'May 21'!$F:$F,1,0)),"No","Yes")</f>
      </c>
      <c r="AC137" s="15639">
        <f>IF(ISNA(VLOOKUP($D137,'May 14'!$F:$F,1,0)),"No","Yes")</f>
      </c>
      <c r="AD137" s="15638">
        <f>IF(ISNA(VLOOKUP($D137,'May 9'!$F:$F,1,0)),"No","Yes")</f>
      </c>
      <c r="AE137" s="15637">
        <f>IF(ISNA(VLOOKUP($D137,'May 2'!$F:$F,1,0)),"No","Yes")</f>
      </c>
      <c r="AF137" s="15636">
        <f>IF(ISNA(VLOOKUP($D137,'Apr 23'!$F:$F,1,0)),"No","Yes")</f>
      </c>
      <c r="AG137" s="15635">
        <f>IF(ISNA(VLOOKUP($D137,'Apr 16'!$F:$F,1,0)),"No","Yes")</f>
      </c>
      <c r="AH137" s="15634">
        <f>IF(ISNA(VLOOKUP($D137,'Apr 9'!$F:$F,1,0)),"No","Yes")</f>
      </c>
      <c r="AI137" s="15633">
        <f>IF(ISNA(VLOOKUP($D137,'Apr 2'!$F:$F,1,0)),"No","Yes")</f>
      </c>
      <c r="AJ137" s="15632">
        <f>IF(ISNA(VLOOKUP($D137,'Mar 26'!$F:$F,1,0)),"No","Yes")</f>
      </c>
      <c r="AK137" s="15631">
        <f>IF(ISNA(VLOOKUP($D137,'Mar 19'!$F:$F,1,0)),"No","Yes")</f>
      </c>
      <c r="AL137" s="15630">
        <f>IF(ISNA(VLOOKUP($D137,'Mar 12'!$F:$F,1,0)),"No","Yes")</f>
      </c>
      <c r="AM137" s="15629">
        <f>IF(ISNA(VLOOKUP($D137,'Mar 5'!$F:$F,1,0)),"No","Yes")</f>
      </c>
      <c r="AN137" s="15628">
        <f>IF(ISNA(VLOOKUP($D137,'Feb 26'!$F:$F,1,0)),"No","Yes")</f>
      </c>
      <c r="AO137" s="15627">
        <f>IF(ISNA(VLOOKUP($D137,'Feb 26'!$F:$F,1,0)),"No","Yes")</f>
      </c>
      <c r="AP137" s="15626">
        <f>IF(ISNA(VLOOKUP($D137,'Feb 12'!$F:$F,1,0)),"No","Yes")</f>
      </c>
      <c r="AQ137" s="15625">
        <f>IF(ISNA(VLOOKUP($D137,'Feb 5'!$F:$F,1,0)),"No","Yes")</f>
      </c>
      <c r="AR137" s="15624">
        <f>IF(ISNA(VLOOKUP($D137,'Jan 29'!$F:$F,1,0)),"No","Yes")</f>
      </c>
      <c r="AS137" s="15623">
        <f>IF(ISNA(VLOOKUP(D137,'Jan 22'!F:F,1,0)),"No","Yes")</f>
      </c>
    </row>
    <row r="138" spans="1:44" x14ac:dyDescent="0.25">
      <c r="A138" s="9348"/>
      <c r="B138" s="2084" t="s">
        <v>1366</v>
      </c>
      <c r="C138" s="213" t="s">
        <v>8</v>
      </c>
      <c r="D138" s="209" t="s">
        <v>176</v>
      </c>
      <c r="E138" s="209" t="s">
        <v>177</v>
      </c>
      <c r="F138" s="213" t="s">
        <v>9</v>
      </c>
      <c r="G138" s="235" t="s">
        <v>1468</v>
      </c>
      <c r="H138" s="115" t="str">
        <f>IF(ISNA(VLOOKUP($D138,'Oct 08'!$F:$F,1,0)),"No","Yes")</f>
      </c>
      <c r="I138" s="15696">
        <f>IF(ISNA(VLOOKUP($D138,'Oct 03'!$F:$F,1,0)),"No","Yes")</f>
      </c>
      <c r="J138" s="15695">
        <f>IF(ISNA(VLOOKUP($D138,'Sep 24'!$F:$F,1,0)),"No","Yes")</f>
      </c>
      <c r="K138" s="15694">
        <f>IF(ISNA(VLOOKUP($D138,'Sep 17'!$F:$F,1,0)),"No","Yes")</f>
      </c>
      <c r="L138" s="15693">
        <f>IF(ISNA(VLOOKUP($D138,'Sep 10'!$F:$F,1,0)),"No","Yes")</f>
      </c>
      <c r="M138" s="15692">
        <f>IF(ISNA(VLOOKUP($D138,'Sep 05'!$F:$F,1,0)),"No","Yes")</f>
      </c>
      <c r="N138" s="15691">
        <f>IF(ISNA(VLOOKUP($D138,'Aug 27'!$F:$F,1,0)),"No","Yes")</f>
      </c>
      <c r="O138" s="15690">
        <f>IF(ISNA(VLOOKUP($D138,'Aug 20'!$F:$F,1,0)),"No","Yes")</f>
      </c>
      <c r="P138" s="15689">
        <f>IF(ISNA(VLOOKUP($D138,'Aug 13'!$F:$F,1,0)),"No","Yes")</f>
      </c>
      <c r="Q138" s="15688">
        <f>IF(ISNA(VLOOKUP($D138,'Aug 07'!$F:$F,1,0)),"No","Yes")</f>
      </c>
      <c r="R138" s="15687">
        <f>IF(ISNA(VLOOKUP($D138,'Jul 30'!$F:$F,1,0)),"No","Yes")</f>
      </c>
      <c r="S138" s="15686">
        <f>IF(ISNA(VLOOKUP($D138,'Jul 23'!$F:$F,1,0)),"No","Yes")</f>
      </c>
      <c r="T138" s="15685">
        <f>IF(ISNA(VLOOKUP($D138,'Jul 16'!$F:$F,1,0)),"No","Yes")</f>
      </c>
      <c r="U138" s="15684">
        <f>IF(ISNA(VLOOKUP($D138,'Jul 9'!$F:$F,1,0)),"No","Yes")</f>
      </c>
      <c r="V138" s="15683">
        <f>IF(ISNA(VLOOKUP($D138,'Jul 2'!$F:$F,1,0)),"No","Yes")</f>
      </c>
      <c r="W138" s="15682">
        <f>IF(ISNA(VLOOKUP($D138,'Jun 25'!$F:$F,1,0)),"No","Yes")</f>
      </c>
      <c r="X138" s="15681">
        <f>IF(ISNA(VLOOKUP($D138,'Jun 18'!$F:$F,1,0)),"No","Yes")</f>
      </c>
      <c r="Y138" s="15680">
        <f>IF(ISNA(VLOOKUP($D138,'Jun 11'!$F:$F,1,0)),"No","Yes")</f>
      </c>
      <c r="Z138" s="15679">
        <f>IF(ISNA(VLOOKUP($D138,'Jun 4'!$F:$F,1,0)),"No","Yes")</f>
      </c>
      <c r="AA138" s="15678">
        <f>IF(ISNA(VLOOKUP($D138,'May 28'!$F:$F,1,0)),"No","Yes")</f>
      </c>
      <c r="AB138" s="15677">
        <f>IF(ISNA(VLOOKUP($D138,'May 21'!$F:$F,1,0)),"No","Yes")</f>
      </c>
      <c r="AC138" s="15676">
        <f>IF(ISNA(VLOOKUP($D138,'May 14'!$F:$F,1,0)),"No","Yes")</f>
      </c>
      <c r="AD138" s="15675">
        <f>IF(ISNA(VLOOKUP($D138,'May 9'!$F:$F,1,0)),"No","Yes")</f>
      </c>
      <c r="AE138" s="15674">
        <f>IF(ISNA(VLOOKUP($D138,'May 2'!$F:$F,1,0)),"No","Yes")</f>
      </c>
      <c r="AF138" s="15673">
        <f>IF(ISNA(VLOOKUP($D138,'Apr 23'!$F:$F,1,0)),"No","Yes")</f>
      </c>
      <c r="AG138" s="15672">
        <f>IF(ISNA(VLOOKUP($D138,'Apr 16'!$F:$F,1,0)),"No","Yes")</f>
      </c>
      <c r="AH138" s="15671">
        <f>IF(ISNA(VLOOKUP($D138,'Apr 9'!$F:$F,1,0)),"No","Yes")</f>
      </c>
      <c r="AI138" s="15670">
        <f>IF(ISNA(VLOOKUP($D138,'Apr 2'!$F:$F,1,0)),"No","Yes")</f>
      </c>
      <c r="AJ138" s="15669">
        <f>IF(ISNA(VLOOKUP($D138,'Mar 26'!$F:$F,1,0)),"No","Yes")</f>
      </c>
      <c r="AK138" s="15668">
        <f>IF(ISNA(VLOOKUP($D138,'Mar 19'!$F:$F,1,0)),"No","Yes")</f>
      </c>
      <c r="AL138" s="15667">
        <f>IF(ISNA(VLOOKUP($D138,'Mar 12'!$F:$F,1,0)),"No","Yes")</f>
      </c>
      <c r="AM138" s="15666">
        <f>IF(ISNA(VLOOKUP($D138,'Mar 5'!$F:$F,1,0)),"No","Yes")</f>
      </c>
      <c r="AN138" s="15665">
        <f>IF(ISNA(VLOOKUP($D138,'Feb 26'!$F:$F,1,0)),"No","Yes")</f>
      </c>
      <c r="AO138" s="15664">
        <f>IF(ISNA(VLOOKUP($D138,'Feb 26'!$F:$F,1,0)),"No","Yes")</f>
      </c>
      <c r="AP138" s="15663">
        <f>IF(ISNA(VLOOKUP($D138,'Feb 12'!$F:$F,1,0)),"No","Yes")</f>
      </c>
      <c r="AQ138" s="15662">
        <f>IF(ISNA(VLOOKUP($D138,'Feb 5'!$F:$F,1,0)),"No","Yes")</f>
      </c>
      <c r="AR138" s="15661">
        <f>IF(ISNA(VLOOKUP($D138,'Jan 29'!$F:$F,1,0)),"No","Yes")</f>
      </c>
      <c r="AS138" s="15660">
        <f>IF(ISNA(VLOOKUP(D138,'Jan 22'!F:F,1,0)),"No","Yes")</f>
      </c>
    </row>
    <row r="139" spans="1:44" x14ac:dyDescent="0.25">
      <c r="A139" s="9348"/>
      <c r="B139" s="2084" t="s">
        <v>1371</v>
      </c>
      <c r="C139" s="213" t="s">
        <v>8</v>
      </c>
      <c r="D139" s="207" t="s">
        <v>768</v>
      </c>
      <c r="E139" s="207" t="s">
        <v>769</v>
      </c>
      <c r="F139" s="213"/>
      <c r="G139" s="235" t="s">
        <v>1468</v>
      </c>
      <c r="H139" s="115" t="str">
        <f>IF(ISNA(VLOOKUP($D139,'Oct 08'!$F:$F,1,0)),"No","Yes")</f>
      </c>
      <c r="I139" s="15733">
        <f>IF(ISNA(VLOOKUP($D139,'Oct 03'!$F:$F,1,0)),"No","Yes")</f>
      </c>
      <c r="J139" s="15732">
        <f>IF(ISNA(VLOOKUP($D139,'Sep 24'!$F:$F,1,0)),"No","Yes")</f>
      </c>
      <c r="K139" s="15731">
        <f>IF(ISNA(VLOOKUP($D139,'Sep 17'!$F:$F,1,0)),"No","Yes")</f>
      </c>
      <c r="L139" s="15730">
        <f>IF(ISNA(VLOOKUP($D139,'Sep 10'!$F:$F,1,0)),"No","Yes")</f>
      </c>
      <c r="M139" s="15729">
        <f>IF(ISNA(VLOOKUP($D139,'Sep 05'!$F:$F,1,0)),"No","Yes")</f>
      </c>
      <c r="N139" s="15728">
        <f>IF(ISNA(VLOOKUP($D139,'Aug 27'!$F:$F,1,0)),"No","Yes")</f>
      </c>
      <c r="O139" s="15727">
        <f>IF(ISNA(VLOOKUP($D139,'Aug 20'!$F:$F,1,0)),"No","Yes")</f>
      </c>
      <c r="P139" s="15726">
        <f>IF(ISNA(VLOOKUP($D139,'Aug 13'!$F:$F,1,0)),"No","Yes")</f>
      </c>
      <c r="Q139" s="15725">
        <f>IF(ISNA(VLOOKUP($D139,'Aug 07'!$F:$F,1,0)),"No","Yes")</f>
      </c>
      <c r="R139" s="15724">
        <f>IF(ISNA(VLOOKUP($D139,'Jul 30'!$F:$F,1,0)),"No","Yes")</f>
      </c>
      <c r="S139" s="15723">
        <f>IF(ISNA(VLOOKUP($D139,'Jul 23'!$F:$F,1,0)),"No","Yes")</f>
      </c>
      <c r="T139" s="15722">
        <f>IF(ISNA(VLOOKUP($D139,'Jul 16'!$F:$F,1,0)),"No","Yes")</f>
      </c>
      <c r="U139" s="15721">
        <f>IF(ISNA(VLOOKUP($D139,'Jul 9'!$F:$F,1,0)),"No","Yes")</f>
      </c>
      <c r="V139" s="15720">
        <f>IF(ISNA(VLOOKUP($D139,'Jul 2'!$F:$F,1,0)),"No","Yes")</f>
      </c>
      <c r="W139" s="15719">
        <f>IF(ISNA(VLOOKUP($D139,'Jun 25'!$F:$F,1,0)),"No","Yes")</f>
      </c>
      <c r="X139" s="15718">
        <f>IF(ISNA(VLOOKUP($D139,'Jun 18'!$F:$F,1,0)),"No","Yes")</f>
      </c>
      <c r="Y139" s="15717">
        <f>IF(ISNA(VLOOKUP($D139,'Jun 11'!$F:$F,1,0)),"No","Yes")</f>
      </c>
      <c r="Z139" s="15716">
        <f>IF(ISNA(VLOOKUP($D139,'Jun 4'!$F:$F,1,0)),"No","Yes")</f>
      </c>
      <c r="AA139" s="15715">
        <f>IF(ISNA(VLOOKUP($D139,'May 28'!$F:$F,1,0)),"No","Yes")</f>
      </c>
      <c r="AB139" s="15714">
        <f>IF(ISNA(VLOOKUP($D139,'May 21'!$F:$F,1,0)),"No","Yes")</f>
      </c>
      <c r="AC139" s="15713">
        <f>IF(ISNA(VLOOKUP($D139,'May 14'!$F:$F,1,0)),"No","Yes")</f>
      </c>
      <c r="AD139" s="15712">
        <f>IF(ISNA(VLOOKUP($D139,'May 9'!$F:$F,1,0)),"No","Yes")</f>
      </c>
      <c r="AE139" s="15711">
        <f>IF(ISNA(VLOOKUP($D139,'May 2'!$F:$F,1,0)),"No","Yes")</f>
      </c>
      <c r="AF139" s="15710">
        <f>IF(ISNA(VLOOKUP($D139,'Apr 23'!$F:$F,1,0)),"No","Yes")</f>
      </c>
      <c r="AG139" s="15709">
        <f>IF(ISNA(VLOOKUP($D139,'Apr 16'!$F:$F,1,0)),"No","Yes")</f>
      </c>
      <c r="AH139" s="15708">
        <f>IF(ISNA(VLOOKUP($D139,'Apr 9'!$F:$F,1,0)),"No","Yes")</f>
      </c>
      <c r="AI139" s="15707">
        <f>IF(ISNA(VLOOKUP($D139,'Apr 2'!$F:$F,1,0)),"No","Yes")</f>
      </c>
      <c r="AJ139" s="15706">
        <f>IF(ISNA(VLOOKUP($D139,'Mar 26'!$F:$F,1,0)),"No","Yes")</f>
      </c>
      <c r="AK139" s="15705">
        <f>IF(ISNA(VLOOKUP($D139,'Mar 19'!$F:$F,1,0)),"No","Yes")</f>
      </c>
      <c r="AL139" s="15704">
        <f>IF(ISNA(VLOOKUP($D139,'Mar 12'!$F:$F,1,0)),"No","Yes")</f>
      </c>
      <c r="AM139" s="15703">
        <f>IF(ISNA(VLOOKUP($D139,'Mar 5'!$F:$F,1,0)),"No","Yes")</f>
      </c>
      <c r="AN139" s="15702">
        <f>IF(ISNA(VLOOKUP($D139,'Feb 26'!$F:$F,1,0)),"No","Yes")</f>
      </c>
      <c r="AO139" s="15701">
        <f>IF(ISNA(VLOOKUP($D139,'Feb 26'!$F:$F,1,0)),"No","Yes")</f>
      </c>
      <c r="AP139" s="15700">
        <f>IF(ISNA(VLOOKUP($D139,'Feb 12'!$F:$F,1,0)),"No","Yes")</f>
      </c>
      <c r="AQ139" s="15699">
        <f>IF(ISNA(VLOOKUP($D139,'Feb 5'!$F:$F,1,0)),"No","Yes")</f>
      </c>
      <c r="AR139" s="15698">
        <f>IF(ISNA(VLOOKUP($D139,'Jan 29'!$F:$F,1,0)),"No","Yes")</f>
      </c>
      <c r="AS139" s="15697">
        <f>IF(ISNA(VLOOKUP(D139,'Jan 22'!F:F,1,0)),"No","Yes")</f>
      </c>
    </row>
    <row r="140" spans="1:44" x14ac:dyDescent="0.25">
      <c r="A140" s="9348"/>
      <c r="B140" s="195" t="s">
        <v>1367</v>
      </c>
      <c r="C140" s="213" t="s">
        <v>8</v>
      </c>
      <c r="D140" s="207" t="s">
        <v>934</v>
      </c>
      <c r="E140" s="207" t="s">
        <v>935</v>
      </c>
      <c r="F140" s="213" t="s">
        <v>9</v>
      </c>
      <c r="G140" s="235" t="s">
        <v>1468</v>
      </c>
      <c r="H140" s="115" t="str">
        <f>IF(ISNA(VLOOKUP($D140,'Oct 08'!$F:$F,1,0)),"No","Yes")</f>
      </c>
      <c r="I140" s="15770">
        <f>IF(ISNA(VLOOKUP($D140,'Oct 03'!$F:$F,1,0)),"No","Yes")</f>
      </c>
      <c r="J140" s="15769">
        <f>IF(ISNA(VLOOKUP($D140,'Sep 24'!$F:$F,1,0)),"No","Yes")</f>
      </c>
      <c r="K140" s="15768">
        <f>IF(ISNA(VLOOKUP($D140,'Sep 17'!$F:$F,1,0)),"No","Yes")</f>
      </c>
      <c r="L140" s="15767">
        <f>IF(ISNA(VLOOKUP($D140,'Sep 10'!$F:$F,1,0)),"No","Yes")</f>
      </c>
      <c r="M140" s="15766">
        <f>IF(ISNA(VLOOKUP($D140,'Sep 05'!$F:$F,1,0)),"No","Yes")</f>
      </c>
      <c r="N140" s="15765">
        <f>IF(ISNA(VLOOKUP($D140,'Aug 27'!$F:$F,1,0)),"No","Yes")</f>
      </c>
      <c r="O140" s="15764">
        <f>IF(ISNA(VLOOKUP($D140,'Aug 20'!$F:$F,1,0)),"No","Yes")</f>
      </c>
      <c r="P140" s="15763">
        <f>IF(ISNA(VLOOKUP($D140,'Aug 13'!$F:$F,1,0)),"No","Yes")</f>
      </c>
      <c r="Q140" s="15762">
        <f>IF(ISNA(VLOOKUP($D140,'Aug 07'!$F:$F,1,0)),"No","Yes")</f>
      </c>
      <c r="R140" s="15761">
        <f>IF(ISNA(VLOOKUP($D140,'Jul 30'!$F:$F,1,0)),"No","Yes")</f>
      </c>
      <c r="S140" s="15760">
        <f>IF(ISNA(VLOOKUP($D140,'Jul 23'!$F:$F,1,0)),"No","Yes")</f>
      </c>
      <c r="T140" s="15759">
        <f>IF(ISNA(VLOOKUP($D140,'Jul 16'!$F:$F,1,0)),"No","Yes")</f>
      </c>
      <c r="U140" s="15758">
        <f>IF(ISNA(VLOOKUP($D140,'Jul 9'!$F:$F,1,0)),"No","Yes")</f>
      </c>
      <c r="V140" s="15757">
        <f>IF(ISNA(VLOOKUP($D140,'Jul 2'!$F:$F,1,0)),"No","Yes")</f>
      </c>
      <c r="W140" s="15756">
        <f>IF(ISNA(VLOOKUP($D140,'Jun 25'!$F:$F,1,0)),"No","Yes")</f>
      </c>
      <c r="X140" s="15755">
        <f>IF(ISNA(VLOOKUP($D140,'Jun 18'!$F:$F,1,0)),"No","Yes")</f>
      </c>
      <c r="Y140" s="15754">
        <f>IF(ISNA(VLOOKUP($D140,'Jun 11'!$F:$F,1,0)),"No","Yes")</f>
      </c>
      <c r="Z140" s="15753">
        <f>IF(ISNA(VLOOKUP($D140,'Jun 4'!$F:$F,1,0)),"No","Yes")</f>
      </c>
      <c r="AA140" s="15752">
        <f>IF(ISNA(VLOOKUP($D140,'May 28'!$F:$F,1,0)),"No","Yes")</f>
      </c>
      <c r="AB140" s="15751">
        <f>IF(ISNA(VLOOKUP($D140,'May 21'!$F:$F,1,0)),"No","Yes")</f>
      </c>
      <c r="AC140" s="15750">
        <f>IF(ISNA(VLOOKUP($D140,'May 14'!$F:$F,1,0)),"No","Yes")</f>
      </c>
      <c r="AD140" s="15749">
        <f>IF(ISNA(VLOOKUP($D140,'May 9'!$F:$F,1,0)),"No","Yes")</f>
      </c>
      <c r="AE140" s="15748">
        <f>IF(ISNA(VLOOKUP($D140,'May 2'!$F:$F,1,0)),"No","Yes")</f>
      </c>
      <c r="AF140" s="15747">
        <f>IF(ISNA(VLOOKUP($D140,'Apr 23'!$F:$F,1,0)),"No","Yes")</f>
      </c>
      <c r="AG140" s="15746">
        <f>IF(ISNA(VLOOKUP($D140,'Apr 16'!$F:$F,1,0)),"No","Yes")</f>
      </c>
      <c r="AH140" s="15745">
        <f>IF(ISNA(VLOOKUP($D140,'Apr 9'!$F:$F,1,0)),"No","Yes")</f>
      </c>
      <c r="AI140" s="15744">
        <f>IF(ISNA(VLOOKUP($D140,'Apr 2'!$F:$F,1,0)),"No","Yes")</f>
      </c>
      <c r="AJ140" s="15743">
        <f>IF(ISNA(VLOOKUP($D140,'Mar 26'!$F:$F,1,0)),"No","Yes")</f>
      </c>
      <c r="AK140" s="15742">
        <f>IF(ISNA(VLOOKUP($D140,'Mar 19'!$F:$F,1,0)),"No","Yes")</f>
      </c>
      <c r="AL140" s="15741">
        <f>IF(ISNA(VLOOKUP($D140,'Mar 12'!$F:$F,1,0)),"No","Yes")</f>
      </c>
      <c r="AM140" s="15740">
        <f>IF(ISNA(VLOOKUP($D140,'Mar 5'!$F:$F,1,0)),"No","Yes")</f>
      </c>
      <c r="AN140" s="15739">
        <f>IF(ISNA(VLOOKUP($D140,'Feb 26'!$F:$F,1,0)),"No","Yes")</f>
      </c>
      <c r="AO140" s="15738">
        <f>IF(ISNA(VLOOKUP($D140,'Feb 26'!$F:$F,1,0)),"No","Yes")</f>
      </c>
      <c r="AP140" s="15737">
        <f>IF(ISNA(VLOOKUP($D140,'Feb 12'!$F:$F,1,0)),"No","Yes")</f>
      </c>
      <c r="AQ140" s="15736">
        <f>IF(ISNA(VLOOKUP($D140,'Feb 5'!$F:$F,1,0)),"No","Yes")</f>
      </c>
      <c r="AR140" s="15735">
        <f>IF(ISNA(VLOOKUP($D140,'Jan 29'!$F:$F,1,0)),"No","Yes")</f>
      </c>
      <c r="AS140" s="15734">
        <f>IF(ISNA(VLOOKUP(D140,'Jan 22'!F:F,1,0)),"No","Yes")</f>
      </c>
    </row>
    <row r="141" spans="1:44" x14ac:dyDescent="0.25">
      <c r="A141" s="9348"/>
      <c r="B141" s="2294" t="s">
        <v>1370</v>
      </c>
      <c r="C141" s="213" t="s">
        <v>8</v>
      </c>
      <c r="D141" s="207" t="s">
        <v>977</v>
      </c>
      <c r="E141" s="207" t="s">
        <v>978</v>
      </c>
      <c r="F141" s="213"/>
      <c r="G141" s="235"/>
      <c r="H141" s="115" t="str">
        <f>IF(ISNA(VLOOKUP($D141,'Oct 08'!$F:$F,1,0)),"No","Yes")</f>
      </c>
      <c r="I141" s="15807">
        <f>IF(ISNA(VLOOKUP($D141,'Oct 03'!$F:$F,1,0)),"No","Yes")</f>
      </c>
      <c r="J141" s="15806">
        <f>IF(ISNA(VLOOKUP($D141,'Sep 24'!$F:$F,1,0)),"No","Yes")</f>
      </c>
      <c r="K141" s="15805">
        <f>IF(ISNA(VLOOKUP($D141,'Sep 17'!$F:$F,1,0)),"No","Yes")</f>
      </c>
      <c r="L141" s="15804">
        <f>IF(ISNA(VLOOKUP($D141,'Sep 10'!$F:$F,1,0)),"No","Yes")</f>
      </c>
      <c r="M141" s="15803">
        <f>IF(ISNA(VLOOKUP($D141,'Sep 05'!$F:$F,1,0)),"No","Yes")</f>
      </c>
      <c r="N141" s="15802">
        <f>IF(ISNA(VLOOKUP($D141,'Aug 27'!$F:$F,1,0)),"No","Yes")</f>
      </c>
      <c r="O141" s="15801">
        <f>IF(ISNA(VLOOKUP($D141,'Aug 20'!$F:$F,1,0)),"No","Yes")</f>
      </c>
      <c r="P141" s="15800">
        <f>IF(ISNA(VLOOKUP($D141,'Aug 13'!$F:$F,1,0)),"No","Yes")</f>
      </c>
      <c r="Q141" s="15799">
        <f>IF(ISNA(VLOOKUP($D141,'Aug 07'!$F:$F,1,0)),"No","Yes")</f>
      </c>
      <c r="R141" s="15798">
        <f>IF(ISNA(VLOOKUP($D141,'Jul 30'!$F:$F,1,0)),"No","Yes")</f>
      </c>
      <c r="S141" s="15797">
        <f>IF(ISNA(VLOOKUP($D141,'Jul 23'!$F:$F,1,0)),"No","Yes")</f>
      </c>
      <c r="T141" s="15796">
        <f>IF(ISNA(VLOOKUP($D141,'Jul 16'!$F:$F,1,0)),"No","Yes")</f>
      </c>
      <c r="U141" s="15795">
        <f>IF(ISNA(VLOOKUP($D141,'Jul 9'!$F:$F,1,0)),"No","Yes")</f>
      </c>
      <c r="V141" s="15794">
        <f>IF(ISNA(VLOOKUP($D141,'Jul 2'!$F:$F,1,0)),"No","Yes")</f>
      </c>
      <c r="W141" s="15793">
        <f>IF(ISNA(VLOOKUP($D141,'Jun 25'!$F:$F,1,0)),"No","Yes")</f>
      </c>
      <c r="X141" s="15792">
        <f>IF(ISNA(VLOOKUP($D141,'Jun 18'!$F:$F,1,0)),"No","Yes")</f>
      </c>
      <c r="Y141" s="15791">
        <f>IF(ISNA(VLOOKUP($D141,'Jun 11'!$F:$F,1,0)),"No","Yes")</f>
      </c>
      <c r="Z141" s="15790">
        <f>IF(ISNA(VLOOKUP($D141,'Jun 4'!$F:$F,1,0)),"No","Yes")</f>
      </c>
      <c r="AA141" s="15789">
        <f>IF(ISNA(VLOOKUP($D141,'May 28'!$F:$F,1,0)),"No","Yes")</f>
      </c>
      <c r="AB141" s="15788">
        <f>IF(ISNA(VLOOKUP($D141,'May 21'!$F:$F,1,0)),"No","Yes")</f>
      </c>
      <c r="AC141" s="15787">
        <f>IF(ISNA(VLOOKUP($D141,'May 14'!$F:$F,1,0)),"No","Yes")</f>
      </c>
      <c r="AD141" s="15786">
        <f>IF(ISNA(VLOOKUP($D141,'May 9'!$F:$F,1,0)),"No","Yes")</f>
      </c>
      <c r="AE141" s="15785">
        <f>IF(ISNA(VLOOKUP($D141,'May 2'!$F:$F,1,0)),"No","Yes")</f>
      </c>
      <c r="AF141" s="15784">
        <f>IF(ISNA(VLOOKUP($D141,'Apr 23'!$F:$F,1,0)),"No","Yes")</f>
      </c>
      <c r="AG141" s="15783">
        <f>IF(ISNA(VLOOKUP($D141,'Apr 16'!$F:$F,1,0)),"No","Yes")</f>
      </c>
      <c r="AH141" s="15782">
        <f>IF(ISNA(VLOOKUP($D141,'Apr 9'!$F:$F,1,0)),"No","Yes")</f>
      </c>
      <c r="AI141" s="15781">
        <f>IF(ISNA(VLOOKUP($D141,'Apr 2'!$F:$F,1,0)),"No","Yes")</f>
      </c>
      <c r="AJ141" s="15780">
        <f>IF(ISNA(VLOOKUP($D141,'Mar 26'!$F:$F,1,0)),"No","Yes")</f>
      </c>
      <c r="AK141" s="15779">
        <f>IF(ISNA(VLOOKUP($D141,'Mar 19'!$F:$F,1,0)),"No","Yes")</f>
      </c>
      <c r="AL141" s="15778">
        <f>IF(ISNA(VLOOKUP($D141,'Mar 12'!$F:$F,1,0)),"No","Yes")</f>
      </c>
      <c r="AM141" s="15777">
        <f>IF(ISNA(VLOOKUP($D141,'Mar 5'!$F:$F,1,0)),"No","Yes")</f>
      </c>
      <c r="AN141" s="15776">
        <f>IF(ISNA(VLOOKUP($D141,'Feb 26'!$F:$F,1,0)),"No","Yes")</f>
      </c>
      <c r="AO141" s="15775">
        <f>IF(ISNA(VLOOKUP($D141,'Feb 26'!$F:$F,1,0)),"No","Yes")</f>
      </c>
      <c r="AP141" s="15774">
        <f>IF(ISNA(VLOOKUP($D141,'Feb 12'!$F:$F,1,0)),"No","Yes")</f>
      </c>
      <c r="AQ141" s="15773">
        <f>IF(ISNA(VLOOKUP($D141,'Feb 5'!$F:$F,1,0)),"No","Yes")</f>
      </c>
      <c r="AR141" s="15772">
        <f>IF(ISNA(VLOOKUP($D141,'Jan 29'!$F:$F,1,0)),"No","Yes")</f>
      </c>
      <c r="AS141" s="15771">
        <f>IF(ISNA(VLOOKUP(D141,'Jan 22'!F:F,1,0)),"No","Yes")</f>
      </c>
    </row>
    <row r="142" spans="1:44" x14ac:dyDescent="0.25">
      <c r="A142" s="9348"/>
      <c r="B142" s="201" t="s">
        <v>1368</v>
      </c>
      <c r="C142" s="213" t="s">
        <v>8</v>
      </c>
      <c r="D142" s="209" t="s">
        <v>547</v>
      </c>
      <c r="E142" s="209" t="s">
        <v>548</v>
      </c>
      <c r="F142" s="213" t="s">
        <v>1136</v>
      </c>
      <c r="G142" s="235"/>
      <c r="H142" s="115" t="str">
        <f>IF(ISNA(VLOOKUP($D142,'Oct 08'!$F:$F,1,0)),"No","Yes")</f>
      </c>
      <c r="I142" s="15844">
        <f>IF(ISNA(VLOOKUP($D142,'Oct 03'!$F:$F,1,0)),"No","Yes")</f>
      </c>
      <c r="J142" s="15843">
        <f>IF(ISNA(VLOOKUP($D142,'Sep 24'!$F:$F,1,0)),"No","Yes")</f>
      </c>
      <c r="K142" s="15842">
        <f>IF(ISNA(VLOOKUP($D142,'Sep 17'!$F:$F,1,0)),"No","Yes")</f>
      </c>
      <c r="L142" s="15841">
        <f>IF(ISNA(VLOOKUP($D142,'Sep 10'!$F:$F,1,0)),"No","Yes")</f>
      </c>
      <c r="M142" s="15840">
        <f>IF(ISNA(VLOOKUP($D142,'Sep 05'!$F:$F,1,0)),"No","Yes")</f>
      </c>
      <c r="N142" s="15839">
        <f>IF(ISNA(VLOOKUP($D142,'Aug 27'!$F:$F,1,0)),"No","Yes")</f>
      </c>
      <c r="O142" s="15838">
        <f>IF(ISNA(VLOOKUP($D142,'Aug 20'!$F:$F,1,0)),"No","Yes")</f>
      </c>
      <c r="P142" s="15837">
        <f>IF(ISNA(VLOOKUP($D142,'Aug 13'!$F:$F,1,0)),"No","Yes")</f>
      </c>
      <c r="Q142" s="15836">
        <f>IF(ISNA(VLOOKUP($D142,'Aug 07'!$F:$F,1,0)),"No","Yes")</f>
      </c>
      <c r="R142" s="15835">
        <f>IF(ISNA(VLOOKUP($D142,'Jul 30'!$F:$F,1,0)),"No","Yes")</f>
      </c>
      <c r="S142" s="15834">
        <f>IF(ISNA(VLOOKUP($D142,'Jul 23'!$F:$F,1,0)),"No","Yes")</f>
      </c>
      <c r="T142" s="15833">
        <f>IF(ISNA(VLOOKUP($D142,'Jul 16'!$F:$F,1,0)),"No","Yes")</f>
      </c>
      <c r="U142" s="15832">
        <f>IF(ISNA(VLOOKUP($D142,'Jul 9'!$F:$F,1,0)),"No","Yes")</f>
      </c>
      <c r="V142" s="15831">
        <f>IF(ISNA(VLOOKUP($D142,'Jul 2'!$F:$F,1,0)),"No","Yes")</f>
      </c>
      <c r="W142" s="15830">
        <f>IF(ISNA(VLOOKUP($D142,'Jun 25'!$F:$F,1,0)),"No","Yes")</f>
      </c>
      <c r="X142" s="15829">
        <f>IF(ISNA(VLOOKUP($D142,'Jun 18'!$F:$F,1,0)),"No","Yes")</f>
      </c>
      <c r="Y142" s="15828">
        <f>IF(ISNA(VLOOKUP($D142,'Jun 11'!$F:$F,1,0)),"No","Yes")</f>
      </c>
      <c r="Z142" s="15827">
        <f>IF(ISNA(VLOOKUP($D142,'Jun 4'!$F:$F,1,0)),"No","Yes")</f>
      </c>
      <c r="AA142" s="15826">
        <f>IF(ISNA(VLOOKUP($D142,'May 28'!$F:$F,1,0)),"No","Yes")</f>
      </c>
      <c r="AB142" s="15825">
        <f>IF(ISNA(VLOOKUP($D142,'May 21'!$F:$F,1,0)),"No","Yes")</f>
      </c>
      <c r="AC142" s="15824">
        <f>IF(ISNA(VLOOKUP($D142,'May 14'!$F:$F,1,0)),"No","Yes")</f>
      </c>
      <c r="AD142" s="15823">
        <f>IF(ISNA(VLOOKUP($D142,'May 9'!$F:$F,1,0)),"No","Yes")</f>
      </c>
      <c r="AE142" s="15822">
        <f>IF(ISNA(VLOOKUP($D142,'May 2'!$F:$F,1,0)),"No","Yes")</f>
      </c>
      <c r="AF142" s="15821">
        <f>IF(ISNA(VLOOKUP($D142,'Apr 23'!$F:$F,1,0)),"No","Yes")</f>
      </c>
      <c r="AG142" s="15820">
        <f>IF(ISNA(VLOOKUP($D142,'Apr 16'!$F:$F,1,0)),"No","Yes")</f>
      </c>
      <c r="AH142" s="15819">
        <f>IF(ISNA(VLOOKUP($D142,'Apr 9'!$F:$F,1,0)),"No","Yes")</f>
      </c>
      <c r="AI142" s="15818">
        <f>IF(ISNA(VLOOKUP($D142,'Apr 2'!$F:$F,1,0)),"No","Yes")</f>
      </c>
      <c r="AJ142" s="15817">
        <f>IF(ISNA(VLOOKUP($D142,'Mar 26'!$F:$F,1,0)),"No","Yes")</f>
      </c>
      <c r="AK142" s="15816">
        <f>IF(ISNA(VLOOKUP($D142,'Mar 19'!$F:$F,1,0)),"No","Yes")</f>
      </c>
      <c r="AL142" s="15815">
        <f>IF(ISNA(VLOOKUP($D142,'Mar 12'!$F:$F,1,0)),"No","Yes")</f>
      </c>
      <c r="AM142" s="15814">
        <f>IF(ISNA(VLOOKUP($D142,'Mar 5'!$F:$F,1,0)),"No","Yes")</f>
      </c>
      <c r="AN142" s="15813">
        <f>IF(ISNA(VLOOKUP($D142,'Feb 26'!$F:$F,1,0)),"No","Yes")</f>
      </c>
      <c r="AO142" s="15812">
        <f>IF(ISNA(VLOOKUP($D142,'Feb 26'!$F:$F,1,0)),"No","Yes")</f>
      </c>
      <c r="AP142" s="15811">
        <f>IF(ISNA(VLOOKUP($D142,'Feb 12'!$F:$F,1,0)),"No","Yes")</f>
      </c>
      <c r="AQ142" s="15810">
        <f>IF(ISNA(VLOOKUP($D142,'Feb 5'!$F:$F,1,0)),"No","Yes")</f>
      </c>
      <c r="AR142" s="15809">
        <f>IF(ISNA(VLOOKUP($D142,'Jan 29'!$F:$F,1,0)),"No","Yes")</f>
      </c>
      <c r="AS142" s="15808">
        <f>IF(ISNA(VLOOKUP(D142,'Jan 22'!F:F,1,0)),"No","Yes")</f>
      </c>
    </row>
    <row r="143" spans="1:44" x14ac:dyDescent="0.25">
      <c r="A143" s="9347" t="s">
        <v>1347</v>
      </c>
      <c r="B143" s="172" t="s">
        <v>1375</v>
      </c>
      <c r="C143" s="213"/>
      <c r="D143" s="206" t="s">
        <v>445</v>
      </c>
      <c r="E143" s="206" t="s">
        <v>446</v>
      </c>
      <c r="F143" s="213"/>
      <c r="G143" s="235"/>
      <c r="H143" s="115" t="str">
        <f>IF(ISNA(VLOOKUP($D143,'Oct 08'!$F:$F,1,0)),"No","Yes")</f>
      </c>
      <c r="I143" s="15881">
        <f>IF(ISNA(VLOOKUP($D143,'Oct 03'!$F:$F,1,0)),"No","Yes")</f>
      </c>
      <c r="J143" s="15880">
        <f>IF(ISNA(VLOOKUP($D143,'Sep 24'!$F:$F,1,0)),"No","Yes")</f>
      </c>
      <c r="K143" s="15879">
        <f>IF(ISNA(VLOOKUP($D143,'Sep 17'!$F:$F,1,0)),"No","Yes")</f>
      </c>
      <c r="L143" s="15878">
        <f>IF(ISNA(VLOOKUP($D143,'Sep 10'!$F:$F,1,0)),"No","Yes")</f>
      </c>
      <c r="M143" s="15877">
        <f>IF(ISNA(VLOOKUP($D143,'Sep 05'!$F:$F,1,0)),"No","Yes")</f>
      </c>
      <c r="N143" s="15876">
        <f>IF(ISNA(VLOOKUP($D143,'Aug 27'!$F:$F,1,0)),"No","Yes")</f>
      </c>
      <c r="O143" s="15875">
        <f>IF(ISNA(VLOOKUP($D143,'Aug 20'!$F:$F,1,0)),"No","Yes")</f>
      </c>
      <c r="P143" s="15874">
        <f>IF(ISNA(VLOOKUP($D143,'Aug 13'!$F:$F,1,0)),"No","Yes")</f>
      </c>
      <c r="Q143" s="15873">
        <f>IF(ISNA(VLOOKUP($D143,'Aug 07'!$F:$F,1,0)),"No","Yes")</f>
      </c>
      <c r="R143" s="15872">
        <f>IF(ISNA(VLOOKUP($D143,'Jul 30'!$F:$F,1,0)),"No","Yes")</f>
      </c>
      <c r="S143" s="15871">
        <f>IF(ISNA(VLOOKUP($D143,'Jul 23'!$F:$F,1,0)),"No","Yes")</f>
      </c>
      <c r="T143" s="15870">
        <f>IF(ISNA(VLOOKUP($D143,'Jul 16'!$F:$F,1,0)),"No","Yes")</f>
      </c>
      <c r="U143" s="15869">
        <f>IF(ISNA(VLOOKUP($D143,'Jul 9'!$F:$F,1,0)),"No","Yes")</f>
      </c>
      <c r="V143" s="15868">
        <f>IF(ISNA(VLOOKUP($D143,'Jul 2'!$F:$F,1,0)),"No","Yes")</f>
      </c>
      <c r="W143" s="15867">
        <f>IF(ISNA(VLOOKUP($D143,'Jun 25'!$F:$F,1,0)),"No","Yes")</f>
      </c>
      <c r="X143" s="15866">
        <f>IF(ISNA(VLOOKUP($D143,'Jun 18'!$F:$F,1,0)),"No","Yes")</f>
      </c>
      <c r="Y143" s="15865">
        <f>IF(ISNA(VLOOKUP($D143,'Jun 11'!$F:$F,1,0)),"No","Yes")</f>
      </c>
      <c r="Z143" s="15864">
        <f>IF(ISNA(VLOOKUP($D143,'Jun 4'!$F:$F,1,0)),"No","Yes")</f>
      </c>
      <c r="AA143" s="15863">
        <f>IF(ISNA(VLOOKUP($D143,'May 28'!$F:$F,1,0)),"No","Yes")</f>
      </c>
      <c r="AB143" s="15862">
        <f>IF(ISNA(VLOOKUP($D143,'May 21'!$F:$F,1,0)),"No","Yes")</f>
      </c>
      <c r="AC143" s="15861">
        <f>IF(ISNA(VLOOKUP($D143,'May 14'!$F:$F,1,0)),"No","Yes")</f>
      </c>
      <c r="AD143" s="15860">
        <f>IF(ISNA(VLOOKUP($D143,'May 9'!$F:$F,1,0)),"No","Yes")</f>
      </c>
      <c r="AE143" s="15859">
        <f>IF(ISNA(VLOOKUP($D143,'May 2'!$F:$F,1,0)),"No","Yes")</f>
      </c>
      <c r="AF143" s="15858">
        <f>IF(ISNA(VLOOKUP($D143,'Apr 23'!$F:$F,1,0)),"No","Yes")</f>
      </c>
      <c r="AG143" s="15857">
        <f>IF(ISNA(VLOOKUP($D143,'Apr 16'!$F:$F,1,0)),"No","Yes")</f>
      </c>
      <c r="AH143" s="15856">
        <f>IF(ISNA(VLOOKUP($D143,'Apr 9'!$F:$F,1,0)),"No","Yes")</f>
      </c>
      <c r="AI143" s="15855">
        <f>IF(ISNA(VLOOKUP($D143,'Apr 2'!$F:$F,1,0)),"No","Yes")</f>
      </c>
      <c r="AJ143" s="15854">
        <f>IF(ISNA(VLOOKUP($D143,'Mar 26'!$F:$F,1,0)),"No","Yes")</f>
      </c>
      <c r="AK143" s="15853">
        <f>IF(ISNA(VLOOKUP($D143,'Mar 19'!$F:$F,1,0)),"No","Yes")</f>
      </c>
      <c r="AL143" s="15852">
        <f>IF(ISNA(VLOOKUP($D143,'Mar 12'!$F:$F,1,0)),"No","Yes")</f>
      </c>
      <c r="AM143" s="15851">
        <f>IF(ISNA(VLOOKUP($D143,'Mar 5'!$F:$F,1,0)),"No","Yes")</f>
      </c>
      <c r="AN143" s="15850">
        <f>IF(ISNA(VLOOKUP($D143,'Feb 26'!$F:$F,1,0)),"No","Yes")</f>
      </c>
      <c r="AO143" s="15849">
        <f>IF(ISNA(VLOOKUP($D143,'Feb 26'!$F:$F,1,0)),"No","Yes")</f>
      </c>
      <c r="AP143" s="15848">
        <f>IF(ISNA(VLOOKUP($D143,'Feb 12'!$F:$F,1,0)),"No","Yes")</f>
      </c>
      <c r="AQ143" s="15847">
        <f>IF(ISNA(VLOOKUP($D143,'Feb 5'!$F:$F,1,0)),"No","Yes")</f>
      </c>
      <c r="AR143" s="15846">
        <f>IF(ISNA(VLOOKUP($D143,'Jan 29'!$F:$F,1,0)),"No","Yes")</f>
      </c>
      <c r="AS143" s="15845">
        <f>IF(ISNA(VLOOKUP(D143,'Jan 22'!F:F,1,0)),"No","Yes")</f>
      </c>
    </row>
    <row r="144" spans="1:44" x14ac:dyDescent="0.25">
      <c r="A144" s="9347"/>
      <c r="B144" s="101" t="s">
        <v>1376</v>
      </c>
      <c r="C144" s="213"/>
      <c r="D144" s="206" t="s">
        <v>22</v>
      </c>
      <c r="E144" s="206" t="s">
        <v>23</v>
      </c>
      <c r="F144" s="213"/>
      <c r="G144" s="235"/>
      <c r="H144" s="115" t="str">
        <f>IF(ISNA(VLOOKUP($D144,'Oct 08'!$F:$F,1,0)),"No","Yes")</f>
      </c>
      <c r="I144" s="15918">
        <f>IF(ISNA(VLOOKUP($D144,'Oct 03'!$F:$F,1,0)),"No","Yes")</f>
      </c>
      <c r="J144" s="15917">
        <f>IF(ISNA(VLOOKUP($D144,'Sep 24'!$F:$F,1,0)),"No","Yes")</f>
      </c>
      <c r="K144" s="15916">
        <f>IF(ISNA(VLOOKUP($D144,'Sep 17'!$F:$F,1,0)),"No","Yes")</f>
      </c>
      <c r="L144" s="15915">
        <f>IF(ISNA(VLOOKUP($D144,'Sep 10'!$F:$F,1,0)),"No","Yes")</f>
      </c>
      <c r="M144" s="15914">
        <f>IF(ISNA(VLOOKUP($D144,'Sep 05'!$F:$F,1,0)),"No","Yes")</f>
      </c>
      <c r="N144" s="15913">
        <f>IF(ISNA(VLOOKUP($D144,'Aug 27'!$F:$F,1,0)),"No","Yes")</f>
      </c>
      <c r="O144" s="15912">
        <f>IF(ISNA(VLOOKUP($D144,'Aug 20'!$F:$F,1,0)),"No","Yes")</f>
      </c>
      <c r="P144" s="15911">
        <f>IF(ISNA(VLOOKUP($D144,'Aug 13'!$F:$F,1,0)),"No","Yes")</f>
      </c>
      <c r="Q144" s="15910">
        <f>IF(ISNA(VLOOKUP($D144,'Aug 07'!$F:$F,1,0)),"No","Yes")</f>
      </c>
      <c r="R144" s="15909">
        <f>IF(ISNA(VLOOKUP($D144,'Jul 30'!$F:$F,1,0)),"No","Yes")</f>
      </c>
      <c r="S144" s="15908">
        <f>IF(ISNA(VLOOKUP($D144,'Jul 23'!$F:$F,1,0)),"No","Yes")</f>
      </c>
      <c r="T144" s="15907">
        <f>IF(ISNA(VLOOKUP($D144,'Jul 16'!$F:$F,1,0)),"No","Yes")</f>
      </c>
      <c r="U144" s="15906">
        <f>IF(ISNA(VLOOKUP($D144,'Jul 9'!$F:$F,1,0)),"No","Yes")</f>
      </c>
      <c r="V144" s="15905">
        <f>IF(ISNA(VLOOKUP($D144,'Jul 2'!$F:$F,1,0)),"No","Yes")</f>
      </c>
      <c r="W144" s="15904">
        <f>IF(ISNA(VLOOKUP($D144,'Jun 25'!$F:$F,1,0)),"No","Yes")</f>
      </c>
      <c r="X144" s="15903">
        <f>IF(ISNA(VLOOKUP($D144,'Jun 18'!$F:$F,1,0)),"No","Yes")</f>
      </c>
      <c r="Y144" s="15902">
        <f>IF(ISNA(VLOOKUP($D144,'Jun 11'!$F:$F,1,0)),"No","Yes")</f>
      </c>
      <c r="Z144" s="15901">
        <f>IF(ISNA(VLOOKUP($D144,'Jun 4'!$F:$F,1,0)),"No","Yes")</f>
      </c>
      <c r="AA144" s="15900">
        <f>IF(ISNA(VLOOKUP($D144,'May 28'!$F:$F,1,0)),"No","Yes")</f>
      </c>
      <c r="AB144" s="15899">
        <f>IF(ISNA(VLOOKUP($D144,'May 21'!$F:$F,1,0)),"No","Yes")</f>
      </c>
      <c r="AC144" s="15898">
        <f>IF(ISNA(VLOOKUP($D144,'May 14'!$F:$F,1,0)),"No","Yes")</f>
      </c>
      <c r="AD144" s="15897">
        <f>IF(ISNA(VLOOKUP($D144,'May 9'!$F:$F,1,0)),"No","Yes")</f>
      </c>
      <c r="AE144" s="15896">
        <f>IF(ISNA(VLOOKUP($D144,'May 2'!$F:$F,1,0)),"No","Yes")</f>
      </c>
      <c r="AF144" s="15895">
        <f>IF(ISNA(VLOOKUP($D144,'Apr 23'!$F:$F,1,0)),"No","Yes")</f>
      </c>
      <c r="AG144" s="15894">
        <f>IF(ISNA(VLOOKUP($D144,'Apr 16'!$F:$F,1,0)),"No","Yes")</f>
      </c>
      <c r="AH144" s="15893">
        <f>IF(ISNA(VLOOKUP($D144,'Apr 9'!$F:$F,1,0)),"No","Yes")</f>
      </c>
      <c r="AI144" s="15892">
        <f>IF(ISNA(VLOOKUP($D144,'Apr 2'!$F:$F,1,0)),"No","Yes")</f>
      </c>
      <c r="AJ144" s="15891">
        <f>IF(ISNA(VLOOKUP($D144,'Mar 26'!$F:$F,1,0)),"No","Yes")</f>
      </c>
      <c r="AK144" s="15890">
        <f>IF(ISNA(VLOOKUP($D144,'Mar 19'!$F:$F,1,0)),"No","Yes")</f>
      </c>
      <c r="AL144" s="15889">
        <f>IF(ISNA(VLOOKUP($D144,'Mar 12'!$F:$F,1,0)),"No","Yes")</f>
      </c>
      <c r="AM144" s="15888">
        <f>IF(ISNA(VLOOKUP($D144,'Mar 5'!$F:$F,1,0)),"No","Yes")</f>
      </c>
      <c r="AN144" s="15887">
        <f>IF(ISNA(VLOOKUP($D144,'Feb 26'!$F:$F,1,0)),"No","Yes")</f>
      </c>
      <c r="AO144" s="15886">
        <f>IF(ISNA(VLOOKUP($D144,'Feb 26'!$F:$F,1,0)),"No","Yes")</f>
      </c>
      <c r="AP144" s="15885">
        <f>IF(ISNA(VLOOKUP($D144,'Feb 12'!$F:$F,1,0)),"No","Yes")</f>
      </c>
      <c r="AQ144" s="15884">
        <f>IF(ISNA(VLOOKUP($D144,'Feb 5'!$F:$F,1,0)),"No","Yes")</f>
      </c>
      <c r="AR144" s="15883">
        <f>IF(ISNA(VLOOKUP($D144,'Jan 29'!$F:$F,1,0)),"No","Yes")</f>
      </c>
      <c r="AS144" s="15882">
        <f>IF(ISNA(VLOOKUP(D144,'Jan 22'!F:F,1,0)),"No","Yes")</f>
      </c>
    </row>
    <row r="145" spans="1:44" x14ac:dyDescent="0.25">
      <c r="A145" s="9347"/>
      <c r="B145" s="101" t="s">
        <v>1377</v>
      </c>
      <c r="C145" s="213"/>
      <c r="D145" s="206" t="s">
        <v>1440</v>
      </c>
      <c r="E145" s="206" t="s">
        <v>1446</v>
      </c>
      <c r="F145" s="213"/>
      <c r="G145" s="235"/>
      <c r="H145" s="115" t="str">
        <f>IF(ISNA(VLOOKUP($D145,'Oct 08'!$F:$F,1,0)),"No","Yes")</f>
      </c>
      <c r="I145" s="15955">
        <f>IF(ISNA(VLOOKUP($D145,'Oct 03'!$F:$F,1,0)),"No","Yes")</f>
      </c>
      <c r="J145" s="15954">
        <f>IF(ISNA(VLOOKUP($D145,'Sep 24'!$F:$F,1,0)),"No","Yes")</f>
      </c>
      <c r="K145" s="15953">
        <f>IF(ISNA(VLOOKUP($D145,'Sep 17'!$F:$F,1,0)),"No","Yes")</f>
      </c>
      <c r="L145" s="15952">
        <f>IF(ISNA(VLOOKUP($D145,'Sep 10'!$F:$F,1,0)),"No","Yes")</f>
      </c>
      <c r="M145" s="15951">
        <f>IF(ISNA(VLOOKUP($D145,'Sep 05'!$F:$F,1,0)),"No","Yes")</f>
      </c>
      <c r="N145" s="15950">
        <f>IF(ISNA(VLOOKUP($D145,'Aug 27'!$F:$F,1,0)),"No","Yes")</f>
      </c>
      <c r="O145" s="15949">
        <f>IF(ISNA(VLOOKUP($D145,'Aug 20'!$F:$F,1,0)),"No","Yes")</f>
      </c>
      <c r="P145" s="15948">
        <f>IF(ISNA(VLOOKUP($D145,'Aug 13'!$F:$F,1,0)),"No","Yes")</f>
      </c>
      <c r="Q145" s="15947">
        <f>IF(ISNA(VLOOKUP($D145,'Aug 07'!$F:$F,1,0)),"No","Yes")</f>
      </c>
      <c r="R145" s="15946">
        <f>IF(ISNA(VLOOKUP($D145,'Jul 30'!$F:$F,1,0)),"No","Yes")</f>
      </c>
      <c r="S145" s="15945">
        <f>IF(ISNA(VLOOKUP($D145,'Jul 23'!$F:$F,1,0)),"No","Yes")</f>
      </c>
      <c r="T145" s="15944">
        <f>IF(ISNA(VLOOKUP($D145,'Jul 16'!$F:$F,1,0)),"No","Yes")</f>
      </c>
      <c r="U145" s="15943">
        <f>IF(ISNA(VLOOKUP($D145,'Jul 9'!$F:$F,1,0)),"No","Yes")</f>
      </c>
      <c r="V145" s="15942">
        <f>IF(ISNA(VLOOKUP($D145,'Jul 2'!$F:$F,1,0)),"No","Yes")</f>
      </c>
      <c r="W145" s="15941">
        <f>IF(ISNA(VLOOKUP($D145,'Jun 25'!$F:$F,1,0)),"No","Yes")</f>
      </c>
      <c r="X145" s="15940">
        <f>IF(ISNA(VLOOKUP($D145,'Jun 18'!$F:$F,1,0)),"No","Yes")</f>
      </c>
      <c r="Y145" s="15939">
        <f>IF(ISNA(VLOOKUP($D145,'Jun 11'!$F:$F,1,0)),"No","Yes")</f>
      </c>
      <c r="Z145" s="15938">
        <f>IF(ISNA(VLOOKUP($D145,'Jun 4'!$F:$F,1,0)),"No","Yes")</f>
      </c>
      <c r="AA145" s="15937">
        <f>IF(ISNA(VLOOKUP($D145,'May 28'!$F:$F,1,0)),"No","Yes")</f>
      </c>
      <c r="AB145" s="15936">
        <f>IF(ISNA(VLOOKUP($D145,'May 21'!$F:$F,1,0)),"No","Yes")</f>
      </c>
      <c r="AC145" s="15935">
        <f>IF(ISNA(VLOOKUP($D145,'May 14'!$F:$F,1,0)),"No","Yes")</f>
      </c>
      <c r="AD145" s="15934">
        <f>IF(ISNA(VLOOKUP($D145,'May 9'!$F:$F,1,0)),"No","Yes")</f>
      </c>
      <c r="AE145" s="15933">
        <f>IF(ISNA(VLOOKUP($D145,'May 2'!$F:$F,1,0)),"No","Yes")</f>
      </c>
      <c r="AF145" s="15932">
        <f>IF(ISNA(VLOOKUP($D145,'Apr 23'!$F:$F,1,0)),"No","Yes")</f>
      </c>
      <c r="AG145" s="15931">
        <f>IF(ISNA(VLOOKUP($D145,'Apr 16'!$F:$F,1,0)),"No","Yes")</f>
      </c>
      <c r="AH145" s="15930">
        <f>IF(ISNA(VLOOKUP($D145,'Apr 9'!$F:$F,1,0)),"No","Yes")</f>
      </c>
      <c r="AI145" s="15929">
        <f>IF(ISNA(VLOOKUP($D145,'Apr 2'!$F:$F,1,0)),"No","Yes")</f>
      </c>
      <c r="AJ145" s="15928">
        <f>IF(ISNA(VLOOKUP($D145,'Mar 26'!$F:$F,1,0)),"No","Yes")</f>
      </c>
      <c r="AK145" s="15927">
        <f>IF(ISNA(VLOOKUP($D145,'Mar 19'!$F:$F,1,0)),"No","Yes")</f>
      </c>
      <c r="AL145" s="15926">
        <f>IF(ISNA(VLOOKUP($D145,'Mar 12'!$F:$F,1,0)),"No","Yes")</f>
      </c>
      <c r="AM145" s="15925">
        <f>IF(ISNA(VLOOKUP($D145,'Mar 5'!$F:$F,1,0)),"No","Yes")</f>
      </c>
      <c r="AN145" s="15924">
        <f>IF(ISNA(VLOOKUP($D145,'Feb 26'!$F:$F,1,0)),"No","Yes")</f>
      </c>
      <c r="AO145" s="15923">
        <f>IF(ISNA(VLOOKUP($D145,'Feb 26'!$F:$F,1,0)),"No","Yes")</f>
      </c>
      <c r="AP145" s="15922">
        <f>IF(ISNA(VLOOKUP($D145,'Feb 12'!$F:$F,1,0)),"No","Yes")</f>
      </c>
      <c r="AQ145" s="15921">
        <f>IF(ISNA(VLOOKUP($D145,'Feb 5'!$F:$F,1,0)),"No","Yes")</f>
      </c>
      <c r="AR145" s="15920">
        <f>IF(ISNA(VLOOKUP($D145,'Jan 29'!$F:$F,1,0)),"No","Yes")</f>
      </c>
      <c r="AS145" s="15919">
        <f>IF(ISNA(VLOOKUP(D145,'Jan 22'!F:F,1,0)),"No","Yes")</f>
      </c>
    </row>
    <row r="146" spans="1:44" x14ac:dyDescent="0.25">
      <c r="A146" s="9347"/>
      <c r="B146" s="101" t="s">
        <v>1378</v>
      </c>
      <c r="C146" s="213"/>
      <c r="D146" s="206" t="s">
        <v>961</v>
      </c>
      <c r="E146" s="206" t="s">
        <v>962</v>
      </c>
      <c r="F146" s="213"/>
      <c r="G146" s="235"/>
      <c r="H146" s="115" t="str">
        <f>IF(ISNA(VLOOKUP($D146,'Oct 08'!$F:$F,1,0)),"No","Yes")</f>
      </c>
      <c r="I146" s="15992">
        <f>IF(ISNA(VLOOKUP($D146,'Oct 03'!$F:$F,1,0)),"No","Yes")</f>
      </c>
      <c r="J146" s="15991">
        <f>IF(ISNA(VLOOKUP($D146,'Sep 24'!$F:$F,1,0)),"No","Yes")</f>
      </c>
      <c r="K146" s="15990">
        <f>IF(ISNA(VLOOKUP($D146,'Sep 17'!$F:$F,1,0)),"No","Yes")</f>
      </c>
      <c r="L146" s="15989">
        <f>IF(ISNA(VLOOKUP($D146,'Sep 10'!$F:$F,1,0)),"No","Yes")</f>
      </c>
      <c r="M146" s="15988">
        <f>IF(ISNA(VLOOKUP($D146,'Sep 05'!$F:$F,1,0)),"No","Yes")</f>
      </c>
      <c r="N146" s="15987">
        <f>IF(ISNA(VLOOKUP($D146,'Aug 27'!$F:$F,1,0)),"No","Yes")</f>
      </c>
      <c r="O146" s="15986">
        <f>IF(ISNA(VLOOKUP($D146,'Aug 20'!$F:$F,1,0)),"No","Yes")</f>
      </c>
      <c r="P146" s="15985">
        <f>IF(ISNA(VLOOKUP($D146,'Aug 13'!$F:$F,1,0)),"No","Yes")</f>
      </c>
      <c r="Q146" s="15984">
        <f>IF(ISNA(VLOOKUP($D146,'Aug 07'!$F:$F,1,0)),"No","Yes")</f>
      </c>
      <c r="R146" s="15983">
        <f>IF(ISNA(VLOOKUP($D146,'Jul 30'!$F:$F,1,0)),"No","Yes")</f>
      </c>
      <c r="S146" s="15982">
        <f>IF(ISNA(VLOOKUP($D146,'Jul 23'!$F:$F,1,0)),"No","Yes")</f>
      </c>
      <c r="T146" s="15981">
        <f>IF(ISNA(VLOOKUP($D146,'Jul 16'!$F:$F,1,0)),"No","Yes")</f>
      </c>
      <c r="U146" s="15980">
        <f>IF(ISNA(VLOOKUP($D146,'Jul 9'!$F:$F,1,0)),"No","Yes")</f>
      </c>
      <c r="V146" s="15979">
        <f>IF(ISNA(VLOOKUP($D146,'Jul 2'!$F:$F,1,0)),"No","Yes")</f>
      </c>
      <c r="W146" s="15978">
        <f>IF(ISNA(VLOOKUP($D146,'Jun 25'!$F:$F,1,0)),"No","Yes")</f>
      </c>
      <c r="X146" s="15977">
        <f>IF(ISNA(VLOOKUP($D146,'Jun 18'!$F:$F,1,0)),"No","Yes")</f>
      </c>
      <c r="Y146" s="15976">
        <f>IF(ISNA(VLOOKUP($D146,'Jun 11'!$F:$F,1,0)),"No","Yes")</f>
      </c>
      <c r="Z146" s="15975">
        <f>IF(ISNA(VLOOKUP($D146,'Jun 4'!$F:$F,1,0)),"No","Yes")</f>
      </c>
      <c r="AA146" s="15974">
        <f>IF(ISNA(VLOOKUP($D146,'May 28'!$F:$F,1,0)),"No","Yes")</f>
      </c>
      <c r="AB146" s="15973">
        <f>IF(ISNA(VLOOKUP($D146,'May 21'!$F:$F,1,0)),"No","Yes")</f>
      </c>
      <c r="AC146" s="15972">
        <f>IF(ISNA(VLOOKUP($D146,'May 14'!$F:$F,1,0)),"No","Yes")</f>
      </c>
      <c r="AD146" s="15971">
        <f>IF(ISNA(VLOOKUP($D146,'May 9'!$F:$F,1,0)),"No","Yes")</f>
      </c>
      <c r="AE146" s="15970">
        <f>IF(ISNA(VLOOKUP($D146,'May 2'!$F:$F,1,0)),"No","Yes")</f>
      </c>
      <c r="AF146" s="15969">
        <f>IF(ISNA(VLOOKUP($D146,'Apr 23'!$F:$F,1,0)),"No","Yes")</f>
      </c>
      <c r="AG146" s="15968">
        <f>IF(ISNA(VLOOKUP($D146,'Apr 16'!$F:$F,1,0)),"No","Yes")</f>
      </c>
      <c r="AH146" s="15967">
        <f>IF(ISNA(VLOOKUP($D146,'Apr 9'!$F:$F,1,0)),"No","Yes")</f>
      </c>
      <c r="AI146" s="15966">
        <f>IF(ISNA(VLOOKUP($D146,'Apr 2'!$F:$F,1,0)),"No","Yes")</f>
      </c>
      <c r="AJ146" s="15965">
        <f>IF(ISNA(VLOOKUP($D146,'Mar 26'!$F:$F,1,0)),"No","Yes")</f>
      </c>
      <c r="AK146" s="15964">
        <f>IF(ISNA(VLOOKUP($D146,'Mar 19'!$F:$F,1,0)),"No","Yes")</f>
      </c>
      <c r="AL146" s="15963">
        <f>IF(ISNA(VLOOKUP($D146,'Mar 12'!$F:$F,1,0)),"No","Yes")</f>
      </c>
      <c r="AM146" s="15962">
        <f>IF(ISNA(VLOOKUP($D146,'Mar 5'!$F:$F,1,0)),"No","Yes")</f>
      </c>
      <c r="AN146" s="15961">
        <f>IF(ISNA(VLOOKUP($D146,'Feb 26'!$F:$F,1,0)),"No","Yes")</f>
      </c>
      <c r="AO146" s="15960">
        <f>IF(ISNA(VLOOKUP($D146,'Feb 26'!$F:$F,1,0)),"No","Yes")</f>
      </c>
      <c r="AP146" s="15959">
        <f>IF(ISNA(VLOOKUP($D146,'Feb 12'!$F:$F,1,0)),"No","Yes")</f>
      </c>
      <c r="AQ146" s="15958">
        <f>IF(ISNA(VLOOKUP($D146,'Feb 5'!$F:$F,1,0)),"No","Yes")</f>
      </c>
      <c r="AR146" s="15957">
        <f>IF(ISNA(VLOOKUP($D146,'Jan 29'!$F:$F,1,0)),"No","Yes")</f>
      </c>
      <c r="AS146" s="15956">
        <f>IF(ISNA(VLOOKUP(D146,'Jan 22'!F:F,1,0)),"No","Yes")</f>
      </c>
    </row>
    <row r="147" spans="1:44" x14ac:dyDescent="0.25">
      <c r="A147" s="9347"/>
      <c r="B147" s="241" t="s">
        <v>1275</v>
      </c>
      <c r="C147" s="213" t="s">
        <v>5</v>
      </c>
      <c r="D147" s="206" t="s">
        <v>56</v>
      </c>
      <c r="E147" s="206" t="s">
        <v>57</v>
      </c>
      <c r="F147" s="213" t="s">
        <v>6</v>
      </c>
      <c r="G147" s="235" t="s">
        <v>1468</v>
      </c>
      <c r="H147" s="115" t="str">
        <f>IF(ISNA(VLOOKUP($D147,'Oct 08'!$F:$F,1,0)),"No","Yes")</f>
      </c>
      <c r="I147" s="16029">
        <f>IF(ISNA(VLOOKUP($D147,'Oct 03'!$F:$F,1,0)),"No","Yes")</f>
      </c>
      <c r="J147" s="16028">
        <f>IF(ISNA(VLOOKUP($D147,'Sep 24'!$F:$F,1,0)),"No","Yes")</f>
      </c>
      <c r="K147" s="16027">
        <f>IF(ISNA(VLOOKUP($D147,'Sep 17'!$F:$F,1,0)),"No","Yes")</f>
      </c>
      <c r="L147" s="16026">
        <f>IF(ISNA(VLOOKUP($D147,'Sep 10'!$F:$F,1,0)),"No","Yes")</f>
      </c>
      <c r="M147" s="16025">
        <f>IF(ISNA(VLOOKUP($D147,'Sep 05'!$F:$F,1,0)),"No","Yes")</f>
      </c>
      <c r="N147" s="16024">
        <f>IF(ISNA(VLOOKUP($D147,'Aug 27'!$F:$F,1,0)),"No","Yes")</f>
      </c>
      <c r="O147" s="16023">
        <f>IF(ISNA(VLOOKUP($D147,'Aug 20'!$F:$F,1,0)),"No","Yes")</f>
      </c>
      <c r="P147" s="16022">
        <f>IF(ISNA(VLOOKUP($D147,'Aug 13'!$F:$F,1,0)),"No","Yes")</f>
      </c>
      <c r="Q147" s="16021">
        <f>IF(ISNA(VLOOKUP($D147,'Aug 07'!$F:$F,1,0)),"No","Yes")</f>
      </c>
      <c r="R147" s="16020">
        <f>IF(ISNA(VLOOKUP($D147,'Jul 30'!$F:$F,1,0)),"No","Yes")</f>
      </c>
      <c r="S147" s="16019">
        <f>IF(ISNA(VLOOKUP($D147,'Jul 23'!$F:$F,1,0)),"No","Yes")</f>
      </c>
      <c r="T147" s="16018">
        <f>IF(ISNA(VLOOKUP($D147,'Jul 16'!$F:$F,1,0)),"No","Yes")</f>
      </c>
      <c r="U147" s="16017">
        <f>IF(ISNA(VLOOKUP($D147,'Jul 9'!$F:$F,1,0)),"No","Yes")</f>
      </c>
      <c r="V147" s="16016">
        <f>IF(ISNA(VLOOKUP($D147,'Jul 2'!$F:$F,1,0)),"No","Yes")</f>
      </c>
      <c r="W147" s="16015">
        <f>IF(ISNA(VLOOKUP($D147,'Jun 25'!$F:$F,1,0)),"No","Yes")</f>
      </c>
      <c r="X147" s="16014">
        <f>IF(ISNA(VLOOKUP($D147,'Jun 18'!$F:$F,1,0)),"No","Yes")</f>
      </c>
      <c r="Y147" s="16013">
        <f>IF(ISNA(VLOOKUP($D147,'Jun 11'!$F:$F,1,0)),"No","Yes")</f>
      </c>
      <c r="Z147" s="16012">
        <f>IF(ISNA(VLOOKUP($D147,'Jun 4'!$F:$F,1,0)),"No","Yes")</f>
      </c>
      <c r="AA147" s="16011">
        <f>IF(ISNA(VLOOKUP($D147,'May 28'!$F:$F,1,0)),"No","Yes")</f>
      </c>
      <c r="AB147" s="16010">
        <f>IF(ISNA(VLOOKUP($D147,'May 21'!$F:$F,1,0)),"No","Yes")</f>
      </c>
      <c r="AC147" s="16009">
        <f>IF(ISNA(VLOOKUP($D147,'May 14'!$F:$F,1,0)),"No","Yes")</f>
      </c>
      <c r="AD147" s="16008">
        <f>IF(ISNA(VLOOKUP($D147,'May 9'!$F:$F,1,0)),"No","Yes")</f>
      </c>
      <c r="AE147" s="16007">
        <f>IF(ISNA(VLOOKUP($D147,'May 2'!$F:$F,1,0)),"No","Yes")</f>
      </c>
      <c r="AF147" s="16006">
        <f>IF(ISNA(VLOOKUP($D147,'Apr 23'!$F:$F,1,0)),"No","Yes")</f>
      </c>
      <c r="AG147" s="16005">
        <f>IF(ISNA(VLOOKUP($D147,'Apr 16'!$F:$F,1,0)),"No","Yes")</f>
      </c>
      <c r="AH147" s="16004">
        <f>IF(ISNA(VLOOKUP($D147,'Apr 9'!$F:$F,1,0)),"No","Yes")</f>
      </c>
      <c r="AI147" s="16003">
        <f>IF(ISNA(VLOOKUP($D147,'Apr 2'!$F:$F,1,0)),"No","Yes")</f>
      </c>
      <c r="AJ147" s="16002">
        <f>IF(ISNA(VLOOKUP($D147,'Mar 26'!$F:$F,1,0)),"No","Yes")</f>
      </c>
      <c r="AK147" s="16001">
        <f>IF(ISNA(VLOOKUP($D147,'Mar 19'!$F:$F,1,0)),"No","Yes")</f>
      </c>
      <c r="AL147" s="16000">
        <f>IF(ISNA(VLOOKUP($D147,'Mar 12'!$F:$F,1,0)),"No","Yes")</f>
      </c>
      <c r="AM147" s="15999">
        <f>IF(ISNA(VLOOKUP($D147,'Mar 5'!$F:$F,1,0)),"No","Yes")</f>
      </c>
      <c r="AN147" s="15998">
        <f>IF(ISNA(VLOOKUP($D147,'Feb 26'!$F:$F,1,0)),"No","Yes")</f>
      </c>
      <c r="AO147" s="15997">
        <f>IF(ISNA(VLOOKUP($D147,'Feb 26'!$F:$F,1,0)),"No","Yes")</f>
      </c>
      <c r="AP147" s="15996">
        <f>IF(ISNA(VLOOKUP($D147,'Feb 12'!$F:$F,1,0)),"No","Yes")</f>
      </c>
      <c r="AQ147" s="15995">
        <f>IF(ISNA(VLOOKUP($D147,'Feb 5'!$F:$F,1,0)),"No","Yes")</f>
      </c>
      <c r="AR147" s="15994">
        <f>IF(ISNA(VLOOKUP($D147,'Jan 29'!$F:$F,1,0)),"No","Yes")</f>
      </c>
      <c r="AS147" s="15993">
        <f>IF(ISNA(VLOOKUP(D147,'Jan 22'!F:F,1,0)),"No","Yes")</f>
      </c>
    </row>
    <row r="148" spans="1:44" x14ac:dyDescent="0.25">
      <c r="A148" s="9347"/>
      <c r="B148" s="241" t="s">
        <v>1379</v>
      </c>
      <c r="C148" s="213" t="s">
        <v>5</v>
      </c>
      <c r="D148" s="206" t="s">
        <v>44</v>
      </c>
      <c r="E148" s="206" t="s">
        <v>45</v>
      </c>
      <c r="F148" s="213" t="s">
        <v>6</v>
      </c>
      <c r="G148" s="246" t="s">
        <v>1257</v>
      </c>
      <c r="H148" s="115" t="str">
        <f>IF(ISNA(VLOOKUP($D148,'Oct 08'!$F:$F,1,0)),"No","Yes")</f>
      </c>
      <c r="I148" s="16066">
        <f>IF(ISNA(VLOOKUP($D148,'Oct 03'!$F:$F,1,0)),"No","Yes")</f>
      </c>
      <c r="J148" s="16065">
        <f>IF(ISNA(VLOOKUP($D148,'Sep 24'!$F:$F,1,0)),"No","Yes")</f>
      </c>
      <c r="K148" s="16064">
        <f>IF(ISNA(VLOOKUP($D148,'Sep 17'!$F:$F,1,0)),"No","Yes")</f>
      </c>
      <c r="L148" s="16063">
        <f>IF(ISNA(VLOOKUP($D148,'Sep 10'!$F:$F,1,0)),"No","Yes")</f>
      </c>
      <c r="M148" s="16062">
        <f>IF(ISNA(VLOOKUP($D148,'Sep 05'!$F:$F,1,0)),"No","Yes")</f>
      </c>
      <c r="N148" s="16061">
        <f>IF(ISNA(VLOOKUP($D148,'Aug 27'!$F:$F,1,0)),"No","Yes")</f>
      </c>
      <c r="O148" s="16060">
        <f>IF(ISNA(VLOOKUP($D148,'Aug 20'!$F:$F,1,0)),"No","Yes")</f>
      </c>
      <c r="P148" s="16059">
        <f>IF(ISNA(VLOOKUP($D148,'Aug 13'!$F:$F,1,0)),"No","Yes")</f>
      </c>
      <c r="Q148" s="16058">
        <f>IF(ISNA(VLOOKUP($D148,'Aug 07'!$F:$F,1,0)),"No","Yes")</f>
      </c>
      <c r="R148" s="16057">
        <f>IF(ISNA(VLOOKUP($D148,'Jul 30'!$F:$F,1,0)),"No","Yes")</f>
      </c>
      <c r="S148" s="16056">
        <f>IF(ISNA(VLOOKUP($D148,'Jul 23'!$F:$F,1,0)),"No","Yes")</f>
      </c>
      <c r="T148" s="16055">
        <f>IF(ISNA(VLOOKUP($D148,'Jul 16'!$F:$F,1,0)),"No","Yes")</f>
      </c>
      <c r="U148" s="16054">
        <f>IF(ISNA(VLOOKUP($D148,'Jul 9'!$F:$F,1,0)),"No","Yes")</f>
      </c>
      <c r="V148" s="16053">
        <f>IF(ISNA(VLOOKUP($D148,'Jul 2'!$F:$F,1,0)),"No","Yes")</f>
      </c>
      <c r="W148" s="16052">
        <f>IF(ISNA(VLOOKUP($D148,'Jun 25'!$F:$F,1,0)),"No","Yes")</f>
      </c>
      <c r="X148" s="16051">
        <f>IF(ISNA(VLOOKUP($D148,'Jun 18'!$F:$F,1,0)),"No","Yes")</f>
      </c>
      <c r="Y148" s="16050">
        <f>IF(ISNA(VLOOKUP($D148,'Jun 11'!$F:$F,1,0)),"No","Yes")</f>
      </c>
      <c r="Z148" s="16049">
        <f>IF(ISNA(VLOOKUP($D148,'Jun 4'!$F:$F,1,0)),"No","Yes")</f>
      </c>
      <c r="AA148" s="16048">
        <f>IF(ISNA(VLOOKUP($D148,'May 28'!$F:$F,1,0)),"No","Yes")</f>
      </c>
      <c r="AB148" s="16047">
        <f>IF(ISNA(VLOOKUP($D148,'May 21'!$F:$F,1,0)),"No","Yes")</f>
      </c>
      <c r="AC148" s="16046">
        <f>IF(ISNA(VLOOKUP($D148,'May 14'!$F:$F,1,0)),"No","Yes")</f>
      </c>
      <c r="AD148" s="16045">
        <f>IF(ISNA(VLOOKUP($D148,'May 9'!$F:$F,1,0)),"No","Yes")</f>
      </c>
      <c r="AE148" s="16044">
        <f>IF(ISNA(VLOOKUP($D148,'May 2'!$F:$F,1,0)),"No","Yes")</f>
      </c>
      <c r="AF148" s="16043">
        <f>IF(ISNA(VLOOKUP($D148,'Apr 23'!$F:$F,1,0)),"No","Yes")</f>
      </c>
      <c r="AG148" s="16042">
        <f>IF(ISNA(VLOOKUP($D148,'Apr 16'!$F:$F,1,0)),"No","Yes")</f>
      </c>
      <c r="AH148" s="16041">
        <f>IF(ISNA(VLOOKUP($D148,'Apr 9'!$F:$F,1,0)),"No","Yes")</f>
      </c>
      <c r="AI148" s="16040">
        <f>IF(ISNA(VLOOKUP($D148,'Apr 2'!$F:$F,1,0)),"No","Yes")</f>
      </c>
      <c r="AJ148" s="16039">
        <f>IF(ISNA(VLOOKUP($D148,'Mar 26'!$F:$F,1,0)),"No","Yes")</f>
      </c>
      <c r="AK148" s="16038">
        <f>IF(ISNA(VLOOKUP($D148,'Mar 19'!$F:$F,1,0)),"No","Yes")</f>
      </c>
      <c r="AL148" s="16037">
        <f>IF(ISNA(VLOOKUP($D148,'Mar 12'!$F:$F,1,0)),"No","Yes")</f>
      </c>
      <c r="AM148" s="16036">
        <f>IF(ISNA(VLOOKUP($D148,'Mar 5'!$F:$F,1,0)),"No","Yes")</f>
      </c>
      <c r="AN148" s="16035">
        <f>IF(ISNA(VLOOKUP($D148,'Feb 26'!$F:$F,1,0)),"No","Yes")</f>
      </c>
      <c r="AO148" s="16034">
        <f>IF(ISNA(VLOOKUP($D148,'Feb 26'!$F:$F,1,0)),"No","Yes")</f>
      </c>
      <c r="AP148" s="16033">
        <f>IF(ISNA(VLOOKUP($D148,'Feb 12'!$F:$F,1,0)),"No","Yes")</f>
      </c>
      <c r="AQ148" s="16032">
        <f>IF(ISNA(VLOOKUP($D148,'Feb 5'!$F:$F,1,0)),"No","Yes")</f>
      </c>
      <c r="AR148" s="16031">
        <f>IF(ISNA(VLOOKUP($D148,'Jan 29'!$F:$F,1,0)),"No","Yes")</f>
      </c>
      <c r="AS148" s="16030">
        <f>IF(ISNA(VLOOKUP(D148,'Jan 22'!F:F,1,0)),"No","Yes")</f>
      </c>
    </row>
    <row r="149" spans="1:44" x14ac:dyDescent="0.25">
      <c r="A149" s="9347"/>
      <c r="B149" s="101" t="s">
        <v>1380</v>
      </c>
      <c r="C149" s="213"/>
      <c r="D149" s="206" t="s">
        <v>1441</v>
      </c>
      <c r="E149" s="206" t="s">
        <v>1447</v>
      </c>
      <c r="F149" s="213"/>
      <c r="G149" s="235"/>
      <c r="H149" s="115" t="str">
        <f>IF(ISNA(VLOOKUP($D149,'Oct 08'!$F:$F,1,0)),"No","Yes")</f>
      </c>
      <c r="I149" s="16103">
        <f>IF(ISNA(VLOOKUP($D149,'Oct 03'!$F:$F,1,0)),"No","Yes")</f>
      </c>
      <c r="J149" s="16102">
        <f>IF(ISNA(VLOOKUP($D149,'Sep 24'!$F:$F,1,0)),"No","Yes")</f>
      </c>
      <c r="K149" s="16101">
        <f>IF(ISNA(VLOOKUP($D149,'Sep 17'!$F:$F,1,0)),"No","Yes")</f>
      </c>
      <c r="L149" s="16100">
        <f>IF(ISNA(VLOOKUP($D149,'Sep 10'!$F:$F,1,0)),"No","Yes")</f>
      </c>
      <c r="M149" s="16099">
        <f>IF(ISNA(VLOOKUP($D149,'Sep 05'!$F:$F,1,0)),"No","Yes")</f>
      </c>
      <c r="N149" s="16098">
        <f>IF(ISNA(VLOOKUP($D149,'Aug 27'!$F:$F,1,0)),"No","Yes")</f>
      </c>
      <c r="O149" s="16097">
        <f>IF(ISNA(VLOOKUP($D149,'Aug 20'!$F:$F,1,0)),"No","Yes")</f>
      </c>
      <c r="P149" s="16096">
        <f>IF(ISNA(VLOOKUP($D149,'Aug 13'!$F:$F,1,0)),"No","Yes")</f>
      </c>
      <c r="Q149" s="16095">
        <f>IF(ISNA(VLOOKUP($D149,'Aug 07'!$F:$F,1,0)),"No","Yes")</f>
      </c>
      <c r="R149" s="16094">
        <f>IF(ISNA(VLOOKUP($D149,'Jul 30'!$F:$F,1,0)),"No","Yes")</f>
      </c>
      <c r="S149" s="16093">
        <f>IF(ISNA(VLOOKUP($D149,'Jul 23'!$F:$F,1,0)),"No","Yes")</f>
      </c>
      <c r="T149" s="16092">
        <f>IF(ISNA(VLOOKUP($D149,'Jul 16'!$F:$F,1,0)),"No","Yes")</f>
      </c>
      <c r="U149" s="16091">
        <f>IF(ISNA(VLOOKUP($D149,'Jul 9'!$F:$F,1,0)),"No","Yes")</f>
      </c>
      <c r="V149" s="16090">
        <f>IF(ISNA(VLOOKUP($D149,'Jul 2'!$F:$F,1,0)),"No","Yes")</f>
      </c>
      <c r="W149" s="16089">
        <f>IF(ISNA(VLOOKUP($D149,'Jun 25'!$F:$F,1,0)),"No","Yes")</f>
      </c>
      <c r="X149" s="16088">
        <f>IF(ISNA(VLOOKUP($D149,'Jun 18'!$F:$F,1,0)),"No","Yes")</f>
      </c>
      <c r="Y149" s="16087">
        <f>IF(ISNA(VLOOKUP($D149,'Jun 11'!$F:$F,1,0)),"No","Yes")</f>
      </c>
      <c r="Z149" s="16086">
        <f>IF(ISNA(VLOOKUP($D149,'Jun 4'!$F:$F,1,0)),"No","Yes")</f>
      </c>
      <c r="AA149" s="16085">
        <f>IF(ISNA(VLOOKUP($D149,'May 28'!$F:$F,1,0)),"No","Yes")</f>
      </c>
      <c r="AB149" s="16084">
        <f>IF(ISNA(VLOOKUP($D149,'May 21'!$F:$F,1,0)),"No","Yes")</f>
      </c>
      <c r="AC149" s="16083">
        <f>IF(ISNA(VLOOKUP($D149,'May 14'!$F:$F,1,0)),"No","Yes")</f>
      </c>
      <c r="AD149" s="16082">
        <f>IF(ISNA(VLOOKUP($D149,'May 9'!$F:$F,1,0)),"No","Yes")</f>
      </c>
      <c r="AE149" s="16081">
        <f>IF(ISNA(VLOOKUP($D149,'May 2'!$F:$F,1,0)),"No","Yes")</f>
      </c>
      <c r="AF149" s="16080">
        <f>IF(ISNA(VLOOKUP($D149,'Apr 23'!$F:$F,1,0)),"No","Yes")</f>
      </c>
      <c r="AG149" s="16079">
        <f>IF(ISNA(VLOOKUP($D149,'Apr 16'!$F:$F,1,0)),"No","Yes")</f>
      </c>
      <c r="AH149" s="16078">
        <f>IF(ISNA(VLOOKUP($D149,'Apr 9'!$F:$F,1,0)),"No","Yes")</f>
      </c>
      <c r="AI149" s="16077">
        <f>IF(ISNA(VLOOKUP($D149,'Apr 2'!$F:$F,1,0)),"No","Yes")</f>
      </c>
      <c r="AJ149" s="16076">
        <f>IF(ISNA(VLOOKUP($D149,'Mar 26'!$F:$F,1,0)),"No","Yes")</f>
      </c>
      <c r="AK149" s="16075">
        <f>IF(ISNA(VLOOKUP($D149,'Mar 19'!$F:$F,1,0)),"No","Yes")</f>
      </c>
      <c r="AL149" s="16074">
        <f>IF(ISNA(VLOOKUP($D149,'Mar 12'!$F:$F,1,0)),"No","Yes")</f>
      </c>
      <c r="AM149" s="16073">
        <f>IF(ISNA(VLOOKUP($D149,'Mar 5'!$F:$F,1,0)),"No","Yes")</f>
      </c>
      <c r="AN149" s="16072">
        <f>IF(ISNA(VLOOKUP($D149,'Feb 26'!$F:$F,1,0)),"No","Yes")</f>
      </c>
      <c r="AO149" s="16071">
        <f>IF(ISNA(VLOOKUP($D149,'Feb 26'!$F:$F,1,0)),"No","Yes")</f>
      </c>
      <c r="AP149" s="16070">
        <f>IF(ISNA(VLOOKUP($D149,'Feb 12'!$F:$F,1,0)),"No","Yes")</f>
      </c>
      <c r="AQ149" s="16069">
        <f>IF(ISNA(VLOOKUP($D149,'Feb 5'!$F:$F,1,0)),"No","Yes")</f>
      </c>
      <c r="AR149" s="16068">
        <f>IF(ISNA(VLOOKUP($D149,'Jan 29'!$F:$F,1,0)),"No","Yes")</f>
      </c>
      <c r="AS149" s="16067">
        <f>IF(ISNA(VLOOKUP(D149,'Jan 22'!F:F,1,0)),"No","Yes")</f>
      </c>
    </row>
    <row r="150" spans="1:44" x14ac:dyDescent="0.25">
      <c r="A150" s="9347"/>
      <c r="B150" s="249" t="s">
        <v>1302</v>
      </c>
      <c r="C150" s="213" t="s">
        <v>5</v>
      </c>
      <c r="D150" s="206" t="s">
        <v>18</v>
      </c>
      <c r="E150" s="206" t="s">
        <v>19</v>
      </c>
      <c r="F150" s="213" t="s">
        <v>6</v>
      </c>
      <c r="G150" s="235" t="s">
        <v>1468</v>
      </c>
      <c r="H150" s="115" t="str">
        <f>IF(ISNA(VLOOKUP($D150,'Oct 08'!$F:$F,1,0)),"No","Yes")</f>
      </c>
      <c r="I150" s="16140">
        <f>IF(ISNA(VLOOKUP($D150,'Oct 03'!$F:$F,1,0)),"No","Yes")</f>
      </c>
      <c r="J150" s="16139">
        <f>IF(ISNA(VLOOKUP($D150,'Sep 24'!$F:$F,1,0)),"No","Yes")</f>
      </c>
      <c r="K150" s="16138">
        <f>IF(ISNA(VLOOKUP($D150,'Sep 17'!$F:$F,1,0)),"No","Yes")</f>
      </c>
      <c r="L150" s="16137">
        <f>IF(ISNA(VLOOKUP($D150,'Sep 10'!$F:$F,1,0)),"No","Yes")</f>
      </c>
      <c r="M150" s="16136">
        <f>IF(ISNA(VLOOKUP($D150,'Sep 05'!$F:$F,1,0)),"No","Yes")</f>
      </c>
      <c r="N150" s="16135">
        <f>IF(ISNA(VLOOKUP($D150,'Aug 27'!$F:$F,1,0)),"No","Yes")</f>
      </c>
      <c r="O150" s="16134">
        <f>IF(ISNA(VLOOKUP($D150,'Aug 20'!$F:$F,1,0)),"No","Yes")</f>
      </c>
      <c r="P150" s="16133">
        <f>IF(ISNA(VLOOKUP($D150,'Aug 13'!$F:$F,1,0)),"No","Yes")</f>
      </c>
      <c r="Q150" s="16132">
        <f>IF(ISNA(VLOOKUP($D150,'Aug 07'!$F:$F,1,0)),"No","Yes")</f>
      </c>
      <c r="R150" s="16131">
        <f>IF(ISNA(VLOOKUP($D150,'Jul 30'!$F:$F,1,0)),"No","Yes")</f>
      </c>
      <c r="S150" s="16130">
        <f>IF(ISNA(VLOOKUP($D150,'Jul 23'!$F:$F,1,0)),"No","Yes")</f>
      </c>
      <c r="T150" s="16129">
        <f>IF(ISNA(VLOOKUP($D150,'Jul 16'!$F:$F,1,0)),"No","Yes")</f>
      </c>
      <c r="U150" s="16128">
        <f>IF(ISNA(VLOOKUP($D150,'Jul 9'!$F:$F,1,0)),"No","Yes")</f>
      </c>
      <c r="V150" s="16127">
        <f>IF(ISNA(VLOOKUP($D150,'Jul 2'!$F:$F,1,0)),"No","Yes")</f>
      </c>
      <c r="W150" s="16126">
        <f>IF(ISNA(VLOOKUP($D150,'Jun 25'!$F:$F,1,0)),"No","Yes")</f>
      </c>
      <c r="X150" s="16125">
        <f>IF(ISNA(VLOOKUP($D150,'Jun 18'!$F:$F,1,0)),"No","Yes")</f>
      </c>
      <c r="Y150" s="16124">
        <f>IF(ISNA(VLOOKUP($D150,'Jun 11'!$F:$F,1,0)),"No","Yes")</f>
      </c>
      <c r="Z150" s="16123">
        <f>IF(ISNA(VLOOKUP($D150,'Jun 4'!$F:$F,1,0)),"No","Yes")</f>
      </c>
      <c r="AA150" s="16122">
        <f>IF(ISNA(VLOOKUP($D150,'May 28'!$F:$F,1,0)),"No","Yes")</f>
      </c>
      <c r="AB150" s="16121">
        <f>IF(ISNA(VLOOKUP($D150,'May 21'!$F:$F,1,0)),"No","Yes")</f>
      </c>
      <c r="AC150" s="16120">
        <f>IF(ISNA(VLOOKUP($D150,'May 14'!$F:$F,1,0)),"No","Yes")</f>
      </c>
      <c r="AD150" s="16119">
        <f>IF(ISNA(VLOOKUP($D150,'May 9'!$F:$F,1,0)),"No","Yes")</f>
      </c>
      <c r="AE150" s="16118">
        <f>IF(ISNA(VLOOKUP($D150,'May 2'!$F:$F,1,0)),"No","Yes")</f>
      </c>
      <c r="AF150" s="16117">
        <f>IF(ISNA(VLOOKUP($D150,'Apr 23'!$F:$F,1,0)),"No","Yes")</f>
      </c>
      <c r="AG150" s="16116">
        <f>IF(ISNA(VLOOKUP($D150,'Apr 16'!$F:$F,1,0)),"No","Yes")</f>
      </c>
      <c r="AH150" s="16115">
        <f>IF(ISNA(VLOOKUP($D150,'Apr 9'!$F:$F,1,0)),"No","Yes")</f>
      </c>
      <c r="AI150" s="16114">
        <f>IF(ISNA(VLOOKUP($D150,'Apr 2'!$F:$F,1,0)),"No","Yes")</f>
      </c>
      <c r="AJ150" s="16113">
        <f>IF(ISNA(VLOOKUP($D150,'Mar 26'!$F:$F,1,0)),"No","Yes")</f>
      </c>
      <c r="AK150" s="16112">
        <f>IF(ISNA(VLOOKUP($D150,'Mar 19'!$F:$F,1,0)),"No","Yes")</f>
      </c>
      <c r="AL150" s="16111">
        <f>IF(ISNA(VLOOKUP($D150,'Mar 12'!$F:$F,1,0)),"No","Yes")</f>
      </c>
      <c r="AM150" s="16110">
        <f>IF(ISNA(VLOOKUP($D150,'Mar 5'!$F:$F,1,0)),"No","Yes")</f>
      </c>
      <c r="AN150" s="16109">
        <f>IF(ISNA(VLOOKUP($D150,'Feb 26'!$F:$F,1,0)),"No","Yes")</f>
      </c>
      <c r="AO150" s="16108">
        <f>IF(ISNA(VLOOKUP($D150,'Feb 26'!$F:$F,1,0)),"No","Yes")</f>
      </c>
      <c r="AP150" s="16107">
        <f>IF(ISNA(VLOOKUP($D150,'Feb 12'!$F:$F,1,0)),"No","Yes")</f>
      </c>
      <c r="AQ150" s="16106">
        <f>IF(ISNA(VLOOKUP($D150,'Feb 5'!$F:$F,1,0)),"No","Yes")</f>
      </c>
      <c r="AR150" s="16105">
        <f>IF(ISNA(VLOOKUP($D150,'Jan 29'!$F:$F,1,0)),"No","Yes")</f>
      </c>
      <c r="AS150" s="16104">
        <f>IF(ISNA(VLOOKUP(D150,'Jan 22'!F:F,1,0)),"No","Yes")</f>
      </c>
    </row>
    <row r="151" spans="1:44" x14ac:dyDescent="0.25">
      <c r="A151" s="9347"/>
      <c r="B151" s="195" t="s">
        <v>1324</v>
      </c>
      <c r="C151" s="213" t="s">
        <v>5</v>
      </c>
      <c r="D151" s="208" t="s">
        <v>395</v>
      </c>
      <c r="E151" s="213" t="s">
        <v>396</v>
      </c>
      <c r="F151" s="213" t="s">
        <v>6</v>
      </c>
      <c r="G151" s="235" t="s">
        <v>1468</v>
      </c>
      <c r="H151" s="115" t="str">
        <f>IF(ISNA(VLOOKUP($D151,'Oct 08'!$F:$F,1,0)),"No","Yes")</f>
      </c>
      <c r="I151" s="16177">
        <f>IF(ISNA(VLOOKUP($D151,'Oct 03'!$F:$F,1,0)),"No","Yes")</f>
      </c>
      <c r="J151" s="16176">
        <f>IF(ISNA(VLOOKUP($D151,'Sep 24'!$F:$F,1,0)),"No","Yes")</f>
      </c>
      <c r="K151" s="16175">
        <f>IF(ISNA(VLOOKUP($D151,'Sep 17'!$F:$F,1,0)),"No","Yes")</f>
      </c>
      <c r="L151" s="16174">
        <f>IF(ISNA(VLOOKUP($D151,'Sep 10'!$F:$F,1,0)),"No","Yes")</f>
      </c>
      <c r="M151" s="16173">
        <f>IF(ISNA(VLOOKUP($D151,'Sep 05'!$F:$F,1,0)),"No","Yes")</f>
      </c>
      <c r="N151" s="16172">
        <f>IF(ISNA(VLOOKUP($D151,'Aug 27'!$F:$F,1,0)),"No","Yes")</f>
      </c>
      <c r="O151" s="16171">
        <f>IF(ISNA(VLOOKUP($D151,'Aug 20'!$F:$F,1,0)),"No","Yes")</f>
      </c>
      <c r="P151" s="16170">
        <f>IF(ISNA(VLOOKUP($D151,'Aug 13'!$F:$F,1,0)),"No","Yes")</f>
      </c>
      <c r="Q151" s="16169">
        <f>IF(ISNA(VLOOKUP($D151,'Aug 07'!$F:$F,1,0)),"No","Yes")</f>
      </c>
      <c r="R151" s="16168">
        <f>IF(ISNA(VLOOKUP($D151,'Jul 30'!$F:$F,1,0)),"No","Yes")</f>
      </c>
      <c r="S151" s="16167">
        <f>IF(ISNA(VLOOKUP($D151,'Jul 23'!$F:$F,1,0)),"No","Yes")</f>
      </c>
      <c r="T151" s="16166">
        <f>IF(ISNA(VLOOKUP($D151,'Jul 16'!$F:$F,1,0)),"No","Yes")</f>
      </c>
      <c r="U151" s="16165">
        <f>IF(ISNA(VLOOKUP($D151,'Jul 9'!$F:$F,1,0)),"No","Yes")</f>
      </c>
      <c r="V151" s="16164">
        <f>IF(ISNA(VLOOKUP($D151,'Jul 2'!$F:$F,1,0)),"No","Yes")</f>
      </c>
      <c r="W151" s="16163">
        <f>IF(ISNA(VLOOKUP($D151,'Jun 25'!$F:$F,1,0)),"No","Yes")</f>
      </c>
      <c r="X151" s="16162">
        <f>IF(ISNA(VLOOKUP($D151,'Jun 18'!$F:$F,1,0)),"No","Yes")</f>
      </c>
      <c r="Y151" s="16161">
        <f>IF(ISNA(VLOOKUP($D151,'Jun 11'!$F:$F,1,0)),"No","Yes")</f>
      </c>
      <c r="Z151" s="16160">
        <f>IF(ISNA(VLOOKUP($D151,'Jun 4'!$F:$F,1,0)),"No","Yes")</f>
      </c>
      <c r="AA151" s="16159">
        <f>IF(ISNA(VLOOKUP($D151,'May 28'!$F:$F,1,0)),"No","Yes")</f>
      </c>
      <c r="AB151" s="16158">
        <f>IF(ISNA(VLOOKUP($D151,'May 21'!$F:$F,1,0)),"No","Yes")</f>
      </c>
      <c r="AC151" s="16157">
        <f>IF(ISNA(VLOOKUP($D151,'May 14'!$F:$F,1,0)),"No","Yes")</f>
      </c>
      <c r="AD151" s="16156">
        <f>IF(ISNA(VLOOKUP($D151,'May 9'!$F:$F,1,0)),"No","Yes")</f>
      </c>
      <c r="AE151" s="16155">
        <f>IF(ISNA(VLOOKUP($D151,'May 2'!$F:$F,1,0)),"No","Yes")</f>
      </c>
      <c r="AF151" s="16154">
        <f>IF(ISNA(VLOOKUP($D151,'Apr 23'!$F:$F,1,0)),"No","Yes")</f>
      </c>
      <c r="AG151" s="16153">
        <f>IF(ISNA(VLOOKUP($D151,'Apr 16'!$F:$F,1,0)),"No","Yes")</f>
      </c>
      <c r="AH151" s="16152">
        <f>IF(ISNA(VLOOKUP($D151,'Apr 9'!$F:$F,1,0)),"No","Yes")</f>
      </c>
      <c r="AI151" s="16151">
        <f>IF(ISNA(VLOOKUP($D151,'Apr 2'!$F:$F,1,0)),"No","Yes")</f>
      </c>
      <c r="AJ151" s="16150">
        <f>IF(ISNA(VLOOKUP($D151,'Mar 26'!$F:$F,1,0)),"No","Yes")</f>
      </c>
      <c r="AK151" s="16149">
        <f>IF(ISNA(VLOOKUP($D151,'Mar 19'!$F:$F,1,0)),"No","Yes")</f>
      </c>
      <c r="AL151" s="16148">
        <f>IF(ISNA(VLOOKUP($D151,'Mar 12'!$F:$F,1,0)),"No","Yes")</f>
      </c>
      <c r="AM151" s="16147">
        <f>IF(ISNA(VLOOKUP($D151,'Mar 5'!$F:$F,1,0)),"No","Yes")</f>
      </c>
      <c r="AN151" s="16146">
        <f>IF(ISNA(VLOOKUP($D151,'Feb 26'!$F:$F,1,0)),"No","Yes")</f>
      </c>
      <c r="AO151" s="16145">
        <f>IF(ISNA(VLOOKUP($D151,'Feb 26'!$F:$F,1,0)),"No","Yes")</f>
      </c>
      <c r="AP151" s="16144">
        <f>IF(ISNA(VLOOKUP($D151,'Feb 12'!$F:$F,1,0)),"No","Yes")</f>
      </c>
      <c r="AQ151" s="16143">
        <f>IF(ISNA(VLOOKUP($D151,'Feb 5'!$F:$F,1,0)),"No","Yes")</f>
      </c>
      <c r="AR151" s="16142">
        <f>IF(ISNA(VLOOKUP($D151,'Jan 29'!$F:$F,1,0)),"No","Yes")</f>
      </c>
      <c r="AS151" s="16141">
        <f>IF(ISNA(VLOOKUP(D151,'Jan 22'!F:F,1,0)),"No","Yes")</f>
      </c>
    </row>
    <row r="152" spans="1:44" x14ac:dyDescent="0.25">
      <c r="A152" s="9347"/>
      <c r="B152" s="101" t="s">
        <v>1381</v>
      </c>
      <c r="C152" s="213"/>
      <c r="D152" s="206" t="s">
        <v>1442</v>
      </c>
      <c r="E152" s="206" t="s">
        <v>1448</v>
      </c>
      <c r="F152" s="213"/>
      <c r="G152" s="235"/>
      <c r="H152" s="115" t="str">
        <f>IF(ISNA(VLOOKUP($D152,'Oct 08'!$F:$F,1,0)),"No","Yes")</f>
      </c>
      <c r="I152" s="16214">
        <f>IF(ISNA(VLOOKUP($D152,'Oct 03'!$F:$F,1,0)),"No","Yes")</f>
      </c>
      <c r="J152" s="16213">
        <f>IF(ISNA(VLOOKUP($D152,'Sep 24'!$F:$F,1,0)),"No","Yes")</f>
      </c>
      <c r="K152" s="16212">
        <f>IF(ISNA(VLOOKUP($D152,'Sep 17'!$F:$F,1,0)),"No","Yes")</f>
      </c>
      <c r="L152" s="16211">
        <f>IF(ISNA(VLOOKUP($D152,'Sep 10'!$F:$F,1,0)),"No","Yes")</f>
      </c>
      <c r="M152" s="16210">
        <f>IF(ISNA(VLOOKUP($D152,'Sep 05'!$F:$F,1,0)),"No","Yes")</f>
      </c>
      <c r="N152" s="16209">
        <f>IF(ISNA(VLOOKUP($D152,'Aug 27'!$F:$F,1,0)),"No","Yes")</f>
      </c>
      <c r="O152" s="16208">
        <f>IF(ISNA(VLOOKUP($D152,'Aug 20'!$F:$F,1,0)),"No","Yes")</f>
      </c>
      <c r="P152" s="16207">
        <f>IF(ISNA(VLOOKUP($D152,'Aug 13'!$F:$F,1,0)),"No","Yes")</f>
      </c>
      <c r="Q152" s="16206">
        <f>IF(ISNA(VLOOKUP($D152,'Aug 07'!$F:$F,1,0)),"No","Yes")</f>
      </c>
      <c r="R152" s="16205">
        <f>IF(ISNA(VLOOKUP($D152,'Jul 30'!$F:$F,1,0)),"No","Yes")</f>
      </c>
      <c r="S152" s="16204">
        <f>IF(ISNA(VLOOKUP($D152,'Jul 23'!$F:$F,1,0)),"No","Yes")</f>
      </c>
      <c r="T152" s="16203">
        <f>IF(ISNA(VLOOKUP($D152,'Jul 16'!$F:$F,1,0)),"No","Yes")</f>
      </c>
      <c r="U152" s="16202">
        <f>IF(ISNA(VLOOKUP($D152,'Jul 9'!$F:$F,1,0)),"No","Yes")</f>
      </c>
      <c r="V152" s="16201">
        <f>IF(ISNA(VLOOKUP($D152,'Jul 2'!$F:$F,1,0)),"No","Yes")</f>
      </c>
      <c r="W152" s="16200">
        <f>IF(ISNA(VLOOKUP($D152,'Jun 25'!$F:$F,1,0)),"No","Yes")</f>
      </c>
      <c r="X152" s="16199">
        <f>IF(ISNA(VLOOKUP($D152,'Jun 18'!$F:$F,1,0)),"No","Yes")</f>
      </c>
      <c r="Y152" s="16198">
        <f>IF(ISNA(VLOOKUP($D152,'Jun 11'!$F:$F,1,0)),"No","Yes")</f>
      </c>
      <c r="Z152" s="16197">
        <f>IF(ISNA(VLOOKUP($D152,'Jun 4'!$F:$F,1,0)),"No","Yes")</f>
      </c>
      <c r="AA152" s="16196">
        <f>IF(ISNA(VLOOKUP($D152,'May 28'!$F:$F,1,0)),"No","Yes")</f>
      </c>
      <c r="AB152" s="16195">
        <f>IF(ISNA(VLOOKUP($D152,'May 21'!$F:$F,1,0)),"No","Yes")</f>
      </c>
      <c r="AC152" s="16194">
        <f>IF(ISNA(VLOOKUP($D152,'May 14'!$F:$F,1,0)),"No","Yes")</f>
      </c>
      <c r="AD152" s="16193">
        <f>IF(ISNA(VLOOKUP($D152,'May 9'!$F:$F,1,0)),"No","Yes")</f>
      </c>
      <c r="AE152" s="16192">
        <f>IF(ISNA(VLOOKUP($D152,'May 2'!$F:$F,1,0)),"No","Yes")</f>
      </c>
      <c r="AF152" s="16191">
        <f>IF(ISNA(VLOOKUP($D152,'Apr 23'!$F:$F,1,0)),"No","Yes")</f>
      </c>
      <c r="AG152" s="16190">
        <f>IF(ISNA(VLOOKUP($D152,'Apr 16'!$F:$F,1,0)),"No","Yes")</f>
      </c>
      <c r="AH152" s="16189">
        <f>IF(ISNA(VLOOKUP($D152,'Apr 9'!$F:$F,1,0)),"No","Yes")</f>
      </c>
      <c r="AI152" s="16188">
        <f>IF(ISNA(VLOOKUP($D152,'Apr 2'!$F:$F,1,0)),"No","Yes")</f>
      </c>
      <c r="AJ152" s="16187">
        <f>IF(ISNA(VLOOKUP($D152,'Mar 26'!$F:$F,1,0)),"No","Yes")</f>
      </c>
      <c r="AK152" s="16186">
        <f>IF(ISNA(VLOOKUP($D152,'Mar 19'!$F:$F,1,0)),"No","Yes")</f>
      </c>
      <c r="AL152" s="16185">
        <f>IF(ISNA(VLOOKUP($D152,'Mar 12'!$F:$F,1,0)),"No","Yes")</f>
      </c>
      <c r="AM152" s="16184">
        <f>IF(ISNA(VLOOKUP($D152,'Mar 5'!$F:$F,1,0)),"No","Yes")</f>
      </c>
      <c r="AN152" s="16183">
        <f>IF(ISNA(VLOOKUP($D152,'Feb 26'!$F:$F,1,0)),"No","Yes")</f>
      </c>
      <c r="AO152" s="16182">
        <f>IF(ISNA(VLOOKUP($D152,'Feb 26'!$F:$F,1,0)),"No","Yes")</f>
      </c>
      <c r="AP152" s="16181">
        <f>IF(ISNA(VLOOKUP($D152,'Feb 12'!$F:$F,1,0)),"No","Yes")</f>
      </c>
      <c r="AQ152" s="16180">
        <f>IF(ISNA(VLOOKUP($D152,'Feb 5'!$F:$F,1,0)),"No","Yes")</f>
      </c>
      <c r="AR152" s="16179">
        <f>IF(ISNA(VLOOKUP($D152,'Jan 29'!$F:$F,1,0)),"No","Yes")</f>
      </c>
      <c r="AS152" s="16178">
        <f>IF(ISNA(VLOOKUP(D152,'Jan 22'!F:F,1,0)),"No","Yes")</f>
      </c>
    </row>
    <row r="153" spans="1:44" x14ac:dyDescent="0.25">
      <c r="A153" s="9347"/>
      <c r="B153" s="249" t="s">
        <v>1293</v>
      </c>
      <c r="C153" s="213" t="s">
        <v>5</v>
      </c>
      <c r="D153" s="213" t="s">
        <v>469</v>
      </c>
      <c r="E153" s="213" t="s">
        <v>470</v>
      </c>
      <c r="F153" s="213" t="s">
        <v>6</v>
      </c>
      <c r="G153" s="235" t="s">
        <v>1257</v>
      </c>
      <c r="H153" s="115" t="str">
        <f>IF(ISNA(VLOOKUP($D153,'Oct 08'!$F:$F,1,0)),"No","Yes")</f>
      </c>
      <c r="I153" s="16251">
        <f>IF(ISNA(VLOOKUP($D153,'Oct 03'!$F:$F,1,0)),"No","Yes")</f>
      </c>
      <c r="J153" s="16250">
        <f>IF(ISNA(VLOOKUP($D153,'Sep 24'!$F:$F,1,0)),"No","Yes")</f>
      </c>
      <c r="K153" s="16249">
        <f>IF(ISNA(VLOOKUP($D153,'Sep 17'!$F:$F,1,0)),"No","Yes")</f>
      </c>
      <c r="L153" s="16248">
        <f>IF(ISNA(VLOOKUP($D153,'Sep 10'!$F:$F,1,0)),"No","Yes")</f>
      </c>
      <c r="M153" s="16247">
        <f>IF(ISNA(VLOOKUP($D153,'Sep 05'!$F:$F,1,0)),"No","Yes")</f>
      </c>
      <c r="N153" s="16246">
        <f>IF(ISNA(VLOOKUP($D153,'Aug 27'!$F:$F,1,0)),"No","Yes")</f>
      </c>
      <c r="O153" s="16245">
        <f>IF(ISNA(VLOOKUP($D153,'Aug 20'!$F:$F,1,0)),"No","Yes")</f>
      </c>
      <c r="P153" s="16244">
        <f>IF(ISNA(VLOOKUP($D153,'Aug 13'!$F:$F,1,0)),"No","Yes")</f>
      </c>
      <c r="Q153" s="16243">
        <f>IF(ISNA(VLOOKUP($D153,'Aug 07'!$F:$F,1,0)),"No","Yes")</f>
      </c>
      <c r="R153" s="16242">
        <f>IF(ISNA(VLOOKUP($D153,'Jul 30'!$F:$F,1,0)),"No","Yes")</f>
      </c>
      <c r="S153" s="16241">
        <f>IF(ISNA(VLOOKUP($D153,'Jul 23'!$F:$F,1,0)),"No","Yes")</f>
      </c>
      <c r="T153" s="16240">
        <f>IF(ISNA(VLOOKUP($D153,'Jul 16'!$F:$F,1,0)),"No","Yes")</f>
      </c>
      <c r="U153" s="16239">
        <f>IF(ISNA(VLOOKUP($D153,'Jul 9'!$F:$F,1,0)),"No","Yes")</f>
      </c>
      <c r="V153" s="16238">
        <f>IF(ISNA(VLOOKUP($D153,'Jul 2'!$F:$F,1,0)),"No","Yes")</f>
      </c>
      <c r="W153" s="16237">
        <f>IF(ISNA(VLOOKUP($D153,'Jun 25'!$F:$F,1,0)),"No","Yes")</f>
      </c>
      <c r="X153" s="16236">
        <f>IF(ISNA(VLOOKUP($D153,'Jun 18'!$F:$F,1,0)),"No","Yes")</f>
      </c>
      <c r="Y153" s="16235">
        <f>IF(ISNA(VLOOKUP($D153,'Jun 11'!$F:$F,1,0)),"No","Yes")</f>
      </c>
      <c r="Z153" s="16234">
        <f>IF(ISNA(VLOOKUP($D153,'Jun 4'!$F:$F,1,0)),"No","Yes")</f>
      </c>
      <c r="AA153" s="16233">
        <f>IF(ISNA(VLOOKUP($D153,'May 28'!$F:$F,1,0)),"No","Yes")</f>
      </c>
      <c r="AB153" s="16232">
        <f>IF(ISNA(VLOOKUP($D153,'May 21'!$F:$F,1,0)),"No","Yes")</f>
      </c>
      <c r="AC153" s="16231">
        <f>IF(ISNA(VLOOKUP($D153,'May 14'!$F:$F,1,0)),"No","Yes")</f>
      </c>
      <c r="AD153" s="16230">
        <f>IF(ISNA(VLOOKUP($D153,'May 9'!$F:$F,1,0)),"No","Yes")</f>
      </c>
      <c r="AE153" s="16229">
        <f>IF(ISNA(VLOOKUP($D153,'May 2'!$F:$F,1,0)),"No","Yes")</f>
      </c>
      <c r="AF153" s="16228">
        <f>IF(ISNA(VLOOKUP($D153,'Apr 23'!$F:$F,1,0)),"No","Yes")</f>
      </c>
      <c r="AG153" s="16227">
        <f>IF(ISNA(VLOOKUP($D153,'Apr 16'!$F:$F,1,0)),"No","Yes")</f>
      </c>
      <c r="AH153" s="16226">
        <f>IF(ISNA(VLOOKUP($D153,'Apr 9'!$F:$F,1,0)),"No","Yes")</f>
      </c>
      <c r="AI153" s="16225">
        <f>IF(ISNA(VLOOKUP($D153,'Apr 2'!$F:$F,1,0)),"No","Yes")</f>
      </c>
      <c r="AJ153" s="16224">
        <f>IF(ISNA(VLOOKUP($D153,'Mar 26'!$F:$F,1,0)),"No","Yes")</f>
      </c>
      <c r="AK153" s="16223">
        <f>IF(ISNA(VLOOKUP($D153,'Mar 19'!$F:$F,1,0)),"No","Yes")</f>
      </c>
      <c r="AL153" s="16222">
        <f>IF(ISNA(VLOOKUP($D153,'Mar 12'!$F:$F,1,0)),"No","Yes")</f>
      </c>
      <c r="AM153" s="16221">
        <f>IF(ISNA(VLOOKUP($D153,'Mar 5'!$F:$F,1,0)),"No","Yes")</f>
      </c>
      <c r="AN153" s="16220">
        <f>IF(ISNA(VLOOKUP($D153,'Feb 26'!$F:$F,1,0)),"No","Yes")</f>
      </c>
      <c r="AO153" s="16219">
        <f>IF(ISNA(VLOOKUP($D153,'Feb 26'!$F:$F,1,0)),"No","Yes")</f>
      </c>
      <c r="AP153" s="16218">
        <f>IF(ISNA(VLOOKUP($D153,'Feb 12'!$F:$F,1,0)),"No","Yes")</f>
      </c>
      <c r="AQ153" s="16217">
        <f>IF(ISNA(VLOOKUP($D153,'Feb 5'!$F:$F,1,0)),"No","Yes")</f>
      </c>
      <c r="AR153" s="16216">
        <f>IF(ISNA(VLOOKUP($D153,'Jan 29'!$F:$F,1,0)),"No","Yes")</f>
      </c>
      <c r="AS153" s="16215">
        <f>IF(ISNA(VLOOKUP(D153,'Jan 22'!F:F,1,0)),"No","Yes")</f>
      </c>
    </row>
    <row r="154" spans="1:44" x14ac:dyDescent="0.25">
      <c r="A154" s="9347"/>
      <c r="B154" s="101" t="s">
        <v>1382</v>
      </c>
      <c r="C154" s="213" t="s">
        <v>5</v>
      </c>
      <c r="D154" s="206" t="s">
        <v>805</v>
      </c>
      <c r="E154" s="206" t="s">
        <v>806</v>
      </c>
      <c r="F154" s="213" t="s">
        <v>6</v>
      </c>
      <c r="G154" s="235" t="s">
        <v>1468</v>
      </c>
      <c r="H154" s="115" t="str">
        <f>IF(ISNA(VLOOKUP($D154,'Oct 08'!$F:$F,1,0)),"No","Yes")</f>
      </c>
      <c r="I154" s="16288">
        <f>IF(ISNA(VLOOKUP($D154,'Oct 03'!$F:$F,1,0)),"No","Yes")</f>
      </c>
      <c r="J154" s="16287">
        <f>IF(ISNA(VLOOKUP($D154,'Sep 24'!$F:$F,1,0)),"No","Yes")</f>
      </c>
      <c r="K154" s="16286">
        <f>IF(ISNA(VLOOKUP($D154,'Sep 17'!$F:$F,1,0)),"No","Yes")</f>
      </c>
      <c r="L154" s="16285">
        <f>IF(ISNA(VLOOKUP($D154,'Sep 10'!$F:$F,1,0)),"No","Yes")</f>
      </c>
      <c r="M154" s="16284">
        <f>IF(ISNA(VLOOKUP($D154,'Sep 05'!$F:$F,1,0)),"No","Yes")</f>
      </c>
      <c r="N154" s="16283">
        <f>IF(ISNA(VLOOKUP($D154,'Aug 27'!$F:$F,1,0)),"No","Yes")</f>
      </c>
      <c r="O154" s="16282">
        <f>IF(ISNA(VLOOKUP($D154,'Aug 20'!$F:$F,1,0)),"No","Yes")</f>
      </c>
      <c r="P154" s="16281">
        <f>IF(ISNA(VLOOKUP($D154,'Aug 13'!$F:$F,1,0)),"No","Yes")</f>
      </c>
      <c r="Q154" s="16280">
        <f>IF(ISNA(VLOOKUP($D154,'Aug 07'!$F:$F,1,0)),"No","Yes")</f>
      </c>
      <c r="R154" s="16279">
        <f>IF(ISNA(VLOOKUP($D154,'Jul 30'!$F:$F,1,0)),"No","Yes")</f>
      </c>
      <c r="S154" s="16278">
        <f>IF(ISNA(VLOOKUP($D154,'Jul 23'!$F:$F,1,0)),"No","Yes")</f>
      </c>
      <c r="T154" s="16277">
        <f>IF(ISNA(VLOOKUP($D154,'Jul 16'!$F:$F,1,0)),"No","Yes")</f>
      </c>
      <c r="U154" s="16276">
        <f>IF(ISNA(VLOOKUP($D154,'Jul 9'!$F:$F,1,0)),"No","Yes")</f>
      </c>
      <c r="V154" s="16275">
        <f>IF(ISNA(VLOOKUP($D154,'Jul 2'!$F:$F,1,0)),"No","Yes")</f>
      </c>
      <c r="W154" s="16274">
        <f>IF(ISNA(VLOOKUP($D154,'Jun 25'!$F:$F,1,0)),"No","Yes")</f>
      </c>
      <c r="X154" s="16273">
        <f>IF(ISNA(VLOOKUP($D154,'Jun 18'!$F:$F,1,0)),"No","Yes")</f>
      </c>
      <c r="Y154" s="16272">
        <f>IF(ISNA(VLOOKUP($D154,'Jun 11'!$F:$F,1,0)),"No","Yes")</f>
      </c>
      <c r="Z154" s="16271">
        <f>IF(ISNA(VLOOKUP($D154,'Jun 4'!$F:$F,1,0)),"No","Yes")</f>
      </c>
      <c r="AA154" s="16270">
        <f>IF(ISNA(VLOOKUP($D154,'May 28'!$F:$F,1,0)),"No","Yes")</f>
      </c>
      <c r="AB154" s="16269">
        <f>IF(ISNA(VLOOKUP($D154,'May 21'!$F:$F,1,0)),"No","Yes")</f>
      </c>
      <c r="AC154" s="16268">
        <f>IF(ISNA(VLOOKUP($D154,'May 14'!$F:$F,1,0)),"No","Yes")</f>
      </c>
      <c r="AD154" s="16267">
        <f>IF(ISNA(VLOOKUP($D154,'May 9'!$F:$F,1,0)),"No","Yes")</f>
      </c>
      <c r="AE154" s="16266">
        <f>IF(ISNA(VLOOKUP($D154,'May 2'!$F:$F,1,0)),"No","Yes")</f>
      </c>
      <c r="AF154" s="16265">
        <f>IF(ISNA(VLOOKUP($D154,'Apr 23'!$F:$F,1,0)),"No","Yes")</f>
      </c>
      <c r="AG154" s="16264">
        <f>IF(ISNA(VLOOKUP($D154,'Apr 16'!$F:$F,1,0)),"No","Yes")</f>
      </c>
      <c r="AH154" s="16263">
        <f>IF(ISNA(VLOOKUP($D154,'Apr 9'!$F:$F,1,0)),"No","Yes")</f>
      </c>
      <c r="AI154" s="16262">
        <f>IF(ISNA(VLOOKUP($D154,'Apr 2'!$F:$F,1,0)),"No","Yes")</f>
      </c>
      <c r="AJ154" s="16261">
        <f>IF(ISNA(VLOOKUP($D154,'Mar 26'!$F:$F,1,0)),"No","Yes")</f>
      </c>
      <c r="AK154" s="16260">
        <f>IF(ISNA(VLOOKUP($D154,'Mar 19'!$F:$F,1,0)),"No","Yes")</f>
      </c>
      <c r="AL154" s="16259">
        <f>IF(ISNA(VLOOKUP($D154,'Mar 12'!$F:$F,1,0)),"No","Yes")</f>
      </c>
      <c r="AM154" s="16258">
        <f>IF(ISNA(VLOOKUP($D154,'Mar 5'!$F:$F,1,0)),"No","Yes")</f>
      </c>
      <c r="AN154" s="16257">
        <f>IF(ISNA(VLOOKUP($D154,'Feb 26'!$F:$F,1,0)),"No","Yes")</f>
      </c>
      <c r="AO154" s="16256">
        <f>IF(ISNA(VLOOKUP($D154,'Feb 26'!$F:$F,1,0)),"No","Yes")</f>
      </c>
      <c r="AP154" s="16255">
        <f>IF(ISNA(VLOOKUP($D154,'Feb 12'!$F:$F,1,0)),"No","Yes")</f>
      </c>
      <c r="AQ154" s="16254">
        <f>IF(ISNA(VLOOKUP($D154,'Feb 5'!$F:$F,1,0)),"No","Yes")</f>
      </c>
      <c r="AR154" s="16253">
        <f>IF(ISNA(VLOOKUP($D154,'Jan 29'!$F:$F,1,0)),"No","Yes")</f>
      </c>
      <c r="AS154" s="16252">
        <f>IF(ISNA(VLOOKUP(D154,'Jan 22'!F:F,1,0)),"No","Yes")</f>
      </c>
    </row>
    <row r="155" spans="1:44" x14ac:dyDescent="0.25">
      <c r="A155" s="9347"/>
      <c r="B155" s="101" t="s">
        <v>1383</v>
      </c>
      <c r="C155" s="213"/>
      <c r="D155" s="206" t="s">
        <v>1443</v>
      </c>
      <c r="E155" s="206" t="s">
        <v>1449</v>
      </c>
      <c r="F155" s="213"/>
      <c r="G155" s="235"/>
      <c r="H155" s="115" t="str">
        <f>IF(ISNA(VLOOKUP($D155,'Oct 08'!$F:$F,1,0)),"No","Yes")</f>
      </c>
      <c r="I155" s="16325">
        <f>IF(ISNA(VLOOKUP($D155,'Oct 03'!$F:$F,1,0)),"No","Yes")</f>
      </c>
      <c r="J155" s="16324">
        <f>IF(ISNA(VLOOKUP($D155,'Sep 24'!$F:$F,1,0)),"No","Yes")</f>
      </c>
      <c r="K155" s="16323">
        <f>IF(ISNA(VLOOKUP($D155,'Sep 17'!$F:$F,1,0)),"No","Yes")</f>
      </c>
      <c r="L155" s="16322">
        <f>IF(ISNA(VLOOKUP($D155,'Sep 10'!$F:$F,1,0)),"No","Yes")</f>
      </c>
      <c r="M155" s="16321">
        <f>IF(ISNA(VLOOKUP($D155,'Sep 05'!$F:$F,1,0)),"No","Yes")</f>
      </c>
      <c r="N155" s="16320">
        <f>IF(ISNA(VLOOKUP($D155,'Aug 27'!$F:$F,1,0)),"No","Yes")</f>
      </c>
      <c r="O155" s="16319">
        <f>IF(ISNA(VLOOKUP($D155,'Aug 20'!$F:$F,1,0)),"No","Yes")</f>
      </c>
      <c r="P155" s="16318">
        <f>IF(ISNA(VLOOKUP($D155,'Aug 13'!$F:$F,1,0)),"No","Yes")</f>
      </c>
      <c r="Q155" s="16317">
        <f>IF(ISNA(VLOOKUP($D155,'Aug 07'!$F:$F,1,0)),"No","Yes")</f>
      </c>
      <c r="R155" s="16316">
        <f>IF(ISNA(VLOOKUP($D155,'Jul 30'!$F:$F,1,0)),"No","Yes")</f>
      </c>
      <c r="S155" s="16315">
        <f>IF(ISNA(VLOOKUP($D155,'Jul 23'!$F:$F,1,0)),"No","Yes")</f>
      </c>
      <c r="T155" s="16314">
        <f>IF(ISNA(VLOOKUP($D155,'Jul 16'!$F:$F,1,0)),"No","Yes")</f>
      </c>
      <c r="U155" s="16313">
        <f>IF(ISNA(VLOOKUP($D155,'Jul 9'!$F:$F,1,0)),"No","Yes")</f>
      </c>
      <c r="V155" s="16312">
        <f>IF(ISNA(VLOOKUP($D155,'Jul 2'!$F:$F,1,0)),"No","Yes")</f>
      </c>
      <c r="W155" s="16311">
        <f>IF(ISNA(VLOOKUP($D155,'Jun 25'!$F:$F,1,0)),"No","Yes")</f>
      </c>
      <c r="X155" s="16310">
        <f>IF(ISNA(VLOOKUP($D155,'Jun 18'!$F:$F,1,0)),"No","Yes")</f>
      </c>
      <c r="Y155" s="16309">
        <f>IF(ISNA(VLOOKUP($D155,'Jun 11'!$F:$F,1,0)),"No","Yes")</f>
      </c>
      <c r="Z155" s="16308">
        <f>IF(ISNA(VLOOKUP($D155,'Jun 4'!$F:$F,1,0)),"No","Yes")</f>
      </c>
      <c r="AA155" s="16307">
        <f>IF(ISNA(VLOOKUP($D155,'May 28'!$F:$F,1,0)),"No","Yes")</f>
      </c>
      <c r="AB155" s="16306">
        <f>IF(ISNA(VLOOKUP($D155,'May 21'!$F:$F,1,0)),"No","Yes")</f>
      </c>
      <c r="AC155" s="16305">
        <f>IF(ISNA(VLOOKUP($D155,'May 14'!$F:$F,1,0)),"No","Yes")</f>
      </c>
      <c r="AD155" s="16304">
        <f>IF(ISNA(VLOOKUP($D155,'May 9'!$F:$F,1,0)),"No","Yes")</f>
      </c>
      <c r="AE155" s="16303">
        <f>IF(ISNA(VLOOKUP($D155,'May 2'!$F:$F,1,0)),"No","Yes")</f>
      </c>
      <c r="AF155" s="16302">
        <f>IF(ISNA(VLOOKUP($D155,'Apr 23'!$F:$F,1,0)),"No","Yes")</f>
      </c>
      <c r="AG155" s="16301">
        <f>IF(ISNA(VLOOKUP($D155,'Apr 16'!$F:$F,1,0)),"No","Yes")</f>
      </c>
      <c r="AH155" s="16300">
        <f>IF(ISNA(VLOOKUP($D155,'Apr 9'!$F:$F,1,0)),"No","Yes")</f>
      </c>
      <c r="AI155" s="16299">
        <f>IF(ISNA(VLOOKUP($D155,'Apr 2'!$F:$F,1,0)),"No","Yes")</f>
      </c>
      <c r="AJ155" s="16298">
        <f>IF(ISNA(VLOOKUP($D155,'Mar 26'!$F:$F,1,0)),"No","Yes")</f>
      </c>
      <c r="AK155" s="16297">
        <f>IF(ISNA(VLOOKUP($D155,'Mar 19'!$F:$F,1,0)),"No","Yes")</f>
      </c>
      <c r="AL155" s="16296">
        <f>IF(ISNA(VLOOKUP($D155,'Mar 12'!$F:$F,1,0)),"No","Yes")</f>
      </c>
      <c r="AM155" s="16295">
        <f>IF(ISNA(VLOOKUP($D155,'Mar 5'!$F:$F,1,0)),"No","Yes")</f>
      </c>
      <c r="AN155" s="16294">
        <f>IF(ISNA(VLOOKUP($D155,'Feb 26'!$F:$F,1,0)),"No","Yes")</f>
      </c>
      <c r="AO155" s="16293">
        <f>IF(ISNA(VLOOKUP($D155,'Feb 26'!$F:$F,1,0)),"No","Yes")</f>
      </c>
      <c r="AP155" s="16292">
        <f>IF(ISNA(VLOOKUP($D155,'Feb 12'!$F:$F,1,0)),"No","Yes")</f>
      </c>
      <c r="AQ155" s="16291">
        <f>IF(ISNA(VLOOKUP($D155,'Feb 5'!$F:$F,1,0)),"No","Yes")</f>
      </c>
      <c r="AR155" s="16290">
        <f>IF(ISNA(VLOOKUP($D155,'Jan 29'!$F:$F,1,0)),"No","Yes")</f>
      </c>
      <c r="AS155" s="16289">
        <f>IF(ISNA(VLOOKUP(D155,'Jan 22'!F:F,1,0)),"No","Yes")</f>
      </c>
    </row>
    <row r="156" spans="1:44" x14ac:dyDescent="0.25">
      <c r="A156" s="9347"/>
      <c r="B156" s="101" t="s">
        <v>1384</v>
      </c>
      <c r="C156" s="213"/>
      <c r="D156" s="206" t="s">
        <v>37</v>
      </c>
      <c r="E156" s="206" t="s">
        <v>38</v>
      </c>
      <c r="F156" s="213"/>
      <c r="G156" s="235"/>
      <c r="H156" s="115" t="str">
        <f>IF(ISNA(VLOOKUP($D156,'Oct 08'!$F:$F,1,0)),"No","Yes")</f>
      </c>
      <c r="I156" s="16362">
        <f>IF(ISNA(VLOOKUP($D156,'Oct 03'!$F:$F,1,0)),"No","Yes")</f>
      </c>
      <c r="J156" s="16361">
        <f>IF(ISNA(VLOOKUP($D156,'Sep 24'!$F:$F,1,0)),"No","Yes")</f>
      </c>
      <c r="K156" s="16360">
        <f>IF(ISNA(VLOOKUP($D156,'Sep 17'!$F:$F,1,0)),"No","Yes")</f>
      </c>
      <c r="L156" s="16359">
        <f>IF(ISNA(VLOOKUP($D156,'Sep 10'!$F:$F,1,0)),"No","Yes")</f>
      </c>
      <c r="M156" s="16358">
        <f>IF(ISNA(VLOOKUP($D156,'Sep 05'!$F:$F,1,0)),"No","Yes")</f>
      </c>
      <c r="N156" s="16357">
        <f>IF(ISNA(VLOOKUP($D156,'Aug 27'!$F:$F,1,0)),"No","Yes")</f>
      </c>
      <c r="O156" s="16356">
        <f>IF(ISNA(VLOOKUP($D156,'Aug 20'!$F:$F,1,0)),"No","Yes")</f>
      </c>
      <c r="P156" s="16355">
        <f>IF(ISNA(VLOOKUP($D156,'Aug 13'!$F:$F,1,0)),"No","Yes")</f>
      </c>
      <c r="Q156" s="16354">
        <f>IF(ISNA(VLOOKUP($D156,'Aug 07'!$F:$F,1,0)),"No","Yes")</f>
      </c>
      <c r="R156" s="16353">
        <f>IF(ISNA(VLOOKUP($D156,'Jul 30'!$F:$F,1,0)),"No","Yes")</f>
      </c>
      <c r="S156" s="16352">
        <f>IF(ISNA(VLOOKUP($D156,'Jul 23'!$F:$F,1,0)),"No","Yes")</f>
      </c>
      <c r="T156" s="16351">
        <f>IF(ISNA(VLOOKUP($D156,'Jul 16'!$F:$F,1,0)),"No","Yes")</f>
      </c>
      <c r="U156" s="16350">
        <f>IF(ISNA(VLOOKUP($D156,'Jul 9'!$F:$F,1,0)),"No","Yes")</f>
      </c>
      <c r="V156" s="16349">
        <f>IF(ISNA(VLOOKUP($D156,'Jul 2'!$F:$F,1,0)),"No","Yes")</f>
      </c>
      <c r="W156" s="16348">
        <f>IF(ISNA(VLOOKUP($D156,'Jun 25'!$F:$F,1,0)),"No","Yes")</f>
      </c>
      <c r="X156" s="16347">
        <f>IF(ISNA(VLOOKUP($D156,'Jun 18'!$F:$F,1,0)),"No","Yes")</f>
      </c>
      <c r="Y156" s="16346">
        <f>IF(ISNA(VLOOKUP($D156,'Jun 11'!$F:$F,1,0)),"No","Yes")</f>
      </c>
      <c r="Z156" s="16345">
        <f>IF(ISNA(VLOOKUP($D156,'Jun 4'!$F:$F,1,0)),"No","Yes")</f>
      </c>
      <c r="AA156" s="16344">
        <f>IF(ISNA(VLOOKUP($D156,'May 28'!$F:$F,1,0)),"No","Yes")</f>
      </c>
      <c r="AB156" s="16343">
        <f>IF(ISNA(VLOOKUP($D156,'May 21'!$F:$F,1,0)),"No","Yes")</f>
      </c>
      <c r="AC156" s="16342">
        <f>IF(ISNA(VLOOKUP($D156,'May 14'!$F:$F,1,0)),"No","Yes")</f>
      </c>
      <c r="AD156" s="16341">
        <f>IF(ISNA(VLOOKUP($D156,'May 9'!$F:$F,1,0)),"No","Yes")</f>
      </c>
      <c r="AE156" s="16340">
        <f>IF(ISNA(VLOOKUP($D156,'May 2'!$F:$F,1,0)),"No","Yes")</f>
      </c>
      <c r="AF156" s="16339">
        <f>IF(ISNA(VLOOKUP($D156,'Apr 23'!$F:$F,1,0)),"No","Yes")</f>
      </c>
      <c r="AG156" s="16338">
        <f>IF(ISNA(VLOOKUP($D156,'Apr 16'!$F:$F,1,0)),"No","Yes")</f>
      </c>
      <c r="AH156" s="16337">
        <f>IF(ISNA(VLOOKUP($D156,'Apr 9'!$F:$F,1,0)),"No","Yes")</f>
      </c>
      <c r="AI156" s="16336">
        <f>IF(ISNA(VLOOKUP($D156,'Apr 2'!$F:$F,1,0)),"No","Yes")</f>
      </c>
      <c r="AJ156" s="16335">
        <f>IF(ISNA(VLOOKUP($D156,'Mar 26'!$F:$F,1,0)),"No","Yes")</f>
      </c>
      <c r="AK156" s="16334">
        <f>IF(ISNA(VLOOKUP($D156,'Mar 19'!$F:$F,1,0)),"No","Yes")</f>
      </c>
      <c r="AL156" s="16333">
        <f>IF(ISNA(VLOOKUP($D156,'Mar 12'!$F:$F,1,0)),"No","Yes")</f>
      </c>
      <c r="AM156" s="16332">
        <f>IF(ISNA(VLOOKUP($D156,'Mar 5'!$F:$F,1,0)),"No","Yes")</f>
      </c>
      <c r="AN156" s="16331">
        <f>IF(ISNA(VLOOKUP($D156,'Feb 26'!$F:$F,1,0)),"No","Yes")</f>
      </c>
      <c r="AO156" s="16330">
        <f>IF(ISNA(VLOOKUP($D156,'Feb 26'!$F:$F,1,0)),"No","Yes")</f>
      </c>
      <c r="AP156" s="16329">
        <f>IF(ISNA(VLOOKUP($D156,'Feb 12'!$F:$F,1,0)),"No","Yes")</f>
      </c>
      <c r="AQ156" s="16328">
        <f>IF(ISNA(VLOOKUP($D156,'Feb 5'!$F:$F,1,0)),"No","Yes")</f>
      </c>
      <c r="AR156" s="16327">
        <f>IF(ISNA(VLOOKUP($D156,'Jan 29'!$F:$F,1,0)),"No","Yes")</f>
      </c>
      <c r="AS156" s="16326">
        <f>IF(ISNA(VLOOKUP(D156,'Jan 22'!F:F,1,0)),"No","Yes")</f>
      </c>
    </row>
    <row r="157" spans="1:44" x14ac:dyDescent="0.25">
      <c r="A157" s="9347"/>
      <c r="B157" s="101" t="s">
        <v>1385</v>
      </c>
      <c r="C157" s="213"/>
      <c r="D157" s="206" t="s">
        <v>85</v>
      </c>
      <c r="E157" s="206" t="s">
        <v>86</v>
      </c>
      <c r="F157" s="213"/>
      <c r="G157" s="235"/>
      <c r="H157" s="115" t="str">
        <f>IF(ISNA(VLOOKUP($D157,'Oct 08'!$F:$F,1,0)),"No","Yes")</f>
      </c>
      <c r="I157" s="16399">
        <f>IF(ISNA(VLOOKUP($D157,'Oct 03'!$F:$F,1,0)),"No","Yes")</f>
      </c>
      <c r="J157" s="16398">
        <f>IF(ISNA(VLOOKUP($D157,'Sep 24'!$F:$F,1,0)),"No","Yes")</f>
      </c>
      <c r="K157" s="16397">
        <f>IF(ISNA(VLOOKUP($D157,'Sep 17'!$F:$F,1,0)),"No","Yes")</f>
      </c>
      <c r="L157" s="16396">
        <f>IF(ISNA(VLOOKUP($D157,'Sep 10'!$F:$F,1,0)),"No","Yes")</f>
      </c>
      <c r="M157" s="16395">
        <f>IF(ISNA(VLOOKUP($D157,'Sep 05'!$F:$F,1,0)),"No","Yes")</f>
      </c>
      <c r="N157" s="16394">
        <f>IF(ISNA(VLOOKUP($D157,'Aug 27'!$F:$F,1,0)),"No","Yes")</f>
      </c>
      <c r="O157" s="16393">
        <f>IF(ISNA(VLOOKUP($D157,'Aug 20'!$F:$F,1,0)),"No","Yes")</f>
      </c>
      <c r="P157" s="16392">
        <f>IF(ISNA(VLOOKUP($D157,'Aug 13'!$F:$F,1,0)),"No","Yes")</f>
      </c>
      <c r="Q157" s="16391">
        <f>IF(ISNA(VLOOKUP($D157,'Aug 07'!$F:$F,1,0)),"No","Yes")</f>
      </c>
      <c r="R157" s="16390">
        <f>IF(ISNA(VLOOKUP($D157,'Jul 30'!$F:$F,1,0)),"No","Yes")</f>
      </c>
      <c r="S157" s="16389">
        <f>IF(ISNA(VLOOKUP($D157,'Jul 23'!$F:$F,1,0)),"No","Yes")</f>
      </c>
      <c r="T157" s="16388">
        <f>IF(ISNA(VLOOKUP($D157,'Jul 16'!$F:$F,1,0)),"No","Yes")</f>
      </c>
      <c r="U157" s="16387">
        <f>IF(ISNA(VLOOKUP($D157,'Jul 9'!$F:$F,1,0)),"No","Yes")</f>
      </c>
      <c r="V157" s="16386">
        <f>IF(ISNA(VLOOKUP($D157,'Jul 2'!$F:$F,1,0)),"No","Yes")</f>
      </c>
      <c r="W157" s="16385">
        <f>IF(ISNA(VLOOKUP($D157,'Jun 25'!$F:$F,1,0)),"No","Yes")</f>
      </c>
      <c r="X157" s="16384">
        <f>IF(ISNA(VLOOKUP($D157,'Jun 18'!$F:$F,1,0)),"No","Yes")</f>
      </c>
      <c r="Y157" s="16383">
        <f>IF(ISNA(VLOOKUP($D157,'Jun 11'!$F:$F,1,0)),"No","Yes")</f>
      </c>
      <c r="Z157" s="16382">
        <f>IF(ISNA(VLOOKUP($D157,'Jun 4'!$F:$F,1,0)),"No","Yes")</f>
      </c>
      <c r="AA157" s="16381">
        <f>IF(ISNA(VLOOKUP($D157,'May 28'!$F:$F,1,0)),"No","Yes")</f>
      </c>
      <c r="AB157" s="16380">
        <f>IF(ISNA(VLOOKUP($D157,'May 21'!$F:$F,1,0)),"No","Yes")</f>
      </c>
      <c r="AC157" s="16379">
        <f>IF(ISNA(VLOOKUP($D157,'May 14'!$F:$F,1,0)),"No","Yes")</f>
      </c>
      <c r="AD157" s="16378">
        <f>IF(ISNA(VLOOKUP($D157,'May 9'!$F:$F,1,0)),"No","Yes")</f>
      </c>
      <c r="AE157" s="16377">
        <f>IF(ISNA(VLOOKUP($D157,'May 2'!$F:$F,1,0)),"No","Yes")</f>
      </c>
      <c r="AF157" s="16376">
        <f>IF(ISNA(VLOOKUP($D157,'Apr 23'!$F:$F,1,0)),"No","Yes")</f>
      </c>
      <c r="AG157" s="16375">
        <f>IF(ISNA(VLOOKUP($D157,'Apr 16'!$F:$F,1,0)),"No","Yes")</f>
      </c>
      <c r="AH157" s="16374">
        <f>IF(ISNA(VLOOKUP($D157,'Apr 9'!$F:$F,1,0)),"No","Yes")</f>
      </c>
      <c r="AI157" s="16373">
        <f>IF(ISNA(VLOOKUP($D157,'Apr 2'!$F:$F,1,0)),"No","Yes")</f>
      </c>
      <c r="AJ157" s="16372">
        <f>IF(ISNA(VLOOKUP($D157,'Mar 26'!$F:$F,1,0)),"No","Yes")</f>
      </c>
      <c r="AK157" s="16371">
        <f>IF(ISNA(VLOOKUP($D157,'Mar 19'!$F:$F,1,0)),"No","Yes")</f>
      </c>
      <c r="AL157" s="16370">
        <f>IF(ISNA(VLOOKUP($D157,'Mar 12'!$F:$F,1,0)),"No","Yes")</f>
      </c>
      <c r="AM157" s="16369">
        <f>IF(ISNA(VLOOKUP($D157,'Mar 5'!$F:$F,1,0)),"No","Yes")</f>
      </c>
      <c r="AN157" s="16368">
        <f>IF(ISNA(VLOOKUP($D157,'Feb 26'!$F:$F,1,0)),"No","Yes")</f>
      </c>
      <c r="AO157" s="16367">
        <f>IF(ISNA(VLOOKUP($D157,'Feb 26'!$F:$F,1,0)),"No","Yes")</f>
      </c>
      <c r="AP157" s="16366">
        <f>IF(ISNA(VLOOKUP($D157,'Feb 12'!$F:$F,1,0)),"No","Yes")</f>
      </c>
      <c r="AQ157" s="16365">
        <f>IF(ISNA(VLOOKUP($D157,'Feb 5'!$F:$F,1,0)),"No","Yes")</f>
      </c>
      <c r="AR157" s="16364">
        <f>IF(ISNA(VLOOKUP($D157,'Jan 29'!$F:$F,1,0)),"No","Yes")</f>
      </c>
      <c r="AS157" s="16363">
        <f>IF(ISNA(VLOOKUP(D157,'Jan 22'!F:F,1,0)),"No","Yes")</f>
      </c>
    </row>
    <row r="158" spans="1:44" x14ac:dyDescent="0.25">
      <c r="A158" s="9347"/>
      <c r="B158" s="202" t="s">
        <v>1317</v>
      </c>
      <c r="C158" s="213" t="s">
        <v>5</v>
      </c>
      <c r="D158" s="213" t="s">
        <v>98</v>
      </c>
      <c r="E158" s="213" t="s">
        <v>99</v>
      </c>
      <c r="F158" s="213" t="s">
        <v>6</v>
      </c>
      <c r="G158" s="235" t="s">
        <v>960</v>
      </c>
      <c r="H158" s="115" t="str">
        <f>IF(ISNA(VLOOKUP($D158,'Oct 08'!$F:$F,1,0)),"No","Yes")</f>
      </c>
      <c r="I158" s="16436">
        <f>IF(ISNA(VLOOKUP($D158,'Oct 03'!$F:$F,1,0)),"No","Yes")</f>
      </c>
      <c r="J158" s="16435">
        <f>IF(ISNA(VLOOKUP($D158,'Sep 24'!$F:$F,1,0)),"No","Yes")</f>
      </c>
      <c r="K158" s="16434">
        <f>IF(ISNA(VLOOKUP($D158,'Sep 17'!$F:$F,1,0)),"No","Yes")</f>
      </c>
      <c r="L158" s="16433">
        <f>IF(ISNA(VLOOKUP($D158,'Sep 10'!$F:$F,1,0)),"No","Yes")</f>
      </c>
      <c r="M158" s="16432">
        <f>IF(ISNA(VLOOKUP($D158,'Sep 05'!$F:$F,1,0)),"No","Yes")</f>
      </c>
      <c r="N158" s="16431">
        <f>IF(ISNA(VLOOKUP($D158,'Aug 27'!$F:$F,1,0)),"No","Yes")</f>
      </c>
      <c r="O158" s="16430">
        <f>IF(ISNA(VLOOKUP($D158,'Aug 20'!$F:$F,1,0)),"No","Yes")</f>
      </c>
      <c r="P158" s="16429">
        <f>IF(ISNA(VLOOKUP($D158,'Aug 13'!$F:$F,1,0)),"No","Yes")</f>
      </c>
      <c r="Q158" s="16428">
        <f>IF(ISNA(VLOOKUP($D158,'Aug 07'!$F:$F,1,0)),"No","Yes")</f>
      </c>
      <c r="R158" s="16427">
        <f>IF(ISNA(VLOOKUP($D158,'Jul 30'!$F:$F,1,0)),"No","Yes")</f>
      </c>
      <c r="S158" s="16426">
        <f>IF(ISNA(VLOOKUP($D158,'Jul 23'!$F:$F,1,0)),"No","Yes")</f>
      </c>
      <c r="T158" s="16425">
        <f>IF(ISNA(VLOOKUP($D158,'Jul 16'!$F:$F,1,0)),"No","Yes")</f>
      </c>
      <c r="U158" s="16424">
        <f>IF(ISNA(VLOOKUP($D158,'Jul 9'!$F:$F,1,0)),"No","Yes")</f>
      </c>
      <c r="V158" s="16423">
        <f>IF(ISNA(VLOOKUP($D158,'Jul 2'!$F:$F,1,0)),"No","Yes")</f>
      </c>
      <c r="W158" s="16422">
        <f>IF(ISNA(VLOOKUP($D158,'Jun 25'!$F:$F,1,0)),"No","Yes")</f>
      </c>
      <c r="X158" s="16421">
        <f>IF(ISNA(VLOOKUP($D158,'Jun 18'!$F:$F,1,0)),"No","Yes")</f>
      </c>
      <c r="Y158" s="16420">
        <f>IF(ISNA(VLOOKUP($D158,'Jun 11'!$F:$F,1,0)),"No","Yes")</f>
      </c>
      <c r="Z158" s="16419">
        <f>IF(ISNA(VLOOKUP($D158,'Jun 4'!$F:$F,1,0)),"No","Yes")</f>
      </c>
      <c r="AA158" s="16418">
        <f>IF(ISNA(VLOOKUP($D158,'May 28'!$F:$F,1,0)),"No","Yes")</f>
      </c>
      <c r="AB158" s="16417">
        <f>IF(ISNA(VLOOKUP($D158,'May 21'!$F:$F,1,0)),"No","Yes")</f>
      </c>
      <c r="AC158" s="16416">
        <f>IF(ISNA(VLOOKUP($D158,'May 14'!$F:$F,1,0)),"No","Yes")</f>
      </c>
      <c r="AD158" s="16415">
        <f>IF(ISNA(VLOOKUP($D158,'May 9'!$F:$F,1,0)),"No","Yes")</f>
      </c>
      <c r="AE158" s="16414">
        <f>IF(ISNA(VLOOKUP($D158,'May 2'!$F:$F,1,0)),"No","Yes")</f>
      </c>
      <c r="AF158" s="16413">
        <f>IF(ISNA(VLOOKUP($D158,'Apr 23'!$F:$F,1,0)),"No","Yes")</f>
      </c>
      <c r="AG158" s="16412">
        <f>IF(ISNA(VLOOKUP($D158,'Apr 16'!$F:$F,1,0)),"No","Yes")</f>
      </c>
      <c r="AH158" s="16411">
        <f>IF(ISNA(VLOOKUP($D158,'Apr 9'!$F:$F,1,0)),"No","Yes")</f>
      </c>
      <c r="AI158" s="16410">
        <f>IF(ISNA(VLOOKUP($D158,'Apr 2'!$F:$F,1,0)),"No","Yes")</f>
      </c>
      <c r="AJ158" s="16409">
        <f>IF(ISNA(VLOOKUP($D158,'Mar 26'!$F:$F,1,0)),"No","Yes")</f>
      </c>
      <c r="AK158" s="16408">
        <f>IF(ISNA(VLOOKUP($D158,'Mar 19'!$F:$F,1,0)),"No","Yes")</f>
      </c>
      <c r="AL158" s="16407">
        <f>IF(ISNA(VLOOKUP($D158,'Mar 12'!$F:$F,1,0)),"No","Yes")</f>
      </c>
      <c r="AM158" s="16406">
        <f>IF(ISNA(VLOOKUP($D158,'Mar 5'!$F:$F,1,0)),"No","Yes")</f>
      </c>
      <c r="AN158" s="16405">
        <f>IF(ISNA(VLOOKUP($D158,'Feb 26'!$F:$F,1,0)),"No","Yes")</f>
      </c>
      <c r="AO158" s="16404">
        <f>IF(ISNA(VLOOKUP($D158,'Feb 26'!$F:$F,1,0)),"No","Yes")</f>
      </c>
      <c r="AP158" s="16403">
        <f>IF(ISNA(VLOOKUP($D158,'Feb 12'!$F:$F,1,0)),"No","Yes")</f>
      </c>
      <c r="AQ158" s="16402">
        <f>IF(ISNA(VLOOKUP($D158,'Feb 5'!$F:$F,1,0)),"No","Yes")</f>
      </c>
      <c r="AR158" s="16401">
        <f>IF(ISNA(VLOOKUP($D158,'Jan 29'!$F:$F,1,0)),"No","Yes")</f>
      </c>
      <c r="AS158" s="16400">
        <f>IF(ISNA(VLOOKUP(D158,'Jan 22'!F:F,1,0)),"No","Yes")</f>
      </c>
    </row>
    <row r="159" spans="1:44" x14ac:dyDescent="0.25">
      <c r="A159" s="9347"/>
      <c r="B159" s="101" t="s">
        <v>1386</v>
      </c>
      <c r="C159" s="213"/>
      <c r="D159" s="206" t="s">
        <v>450</v>
      </c>
      <c r="E159" s="206" t="s">
        <v>451</v>
      </c>
      <c r="F159" s="213"/>
      <c r="G159" s="235"/>
      <c r="H159" s="115" t="str">
        <f>IF(ISNA(VLOOKUP($D159,'Oct 08'!$F:$F,1,0)),"No","Yes")</f>
      </c>
      <c r="I159" s="16473">
        <f>IF(ISNA(VLOOKUP($D159,'Oct 03'!$F:$F,1,0)),"No","Yes")</f>
      </c>
      <c r="J159" s="16472">
        <f>IF(ISNA(VLOOKUP($D159,'Sep 24'!$F:$F,1,0)),"No","Yes")</f>
      </c>
      <c r="K159" s="16471">
        <f>IF(ISNA(VLOOKUP($D159,'Sep 17'!$F:$F,1,0)),"No","Yes")</f>
      </c>
      <c r="L159" s="16470">
        <f>IF(ISNA(VLOOKUP($D159,'Sep 10'!$F:$F,1,0)),"No","Yes")</f>
      </c>
      <c r="M159" s="16469">
        <f>IF(ISNA(VLOOKUP($D159,'Sep 05'!$F:$F,1,0)),"No","Yes")</f>
      </c>
      <c r="N159" s="16468">
        <f>IF(ISNA(VLOOKUP($D159,'Aug 27'!$F:$F,1,0)),"No","Yes")</f>
      </c>
      <c r="O159" s="16467">
        <f>IF(ISNA(VLOOKUP($D159,'Aug 20'!$F:$F,1,0)),"No","Yes")</f>
      </c>
      <c r="P159" s="16466">
        <f>IF(ISNA(VLOOKUP($D159,'Aug 13'!$F:$F,1,0)),"No","Yes")</f>
      </c>
      <c r="Q159" s="16465">
        <f>IF(ISNA(VLOOKUP($D159,'Aug 07'!$F:$F,1,0)),"No","Yes")</f>
      </c>
      <c r="R159" s="16464">
        <f>IF(ISNA(VLOOKUP($D159,'Jul 30'!$F:$F,1,0)),"No","Yes")</f>
      </c>
      <c r="S159" s="16463">
        <f>IF(ISNA(VLOOKUP($D159,'Jul 23'!$F:$F,1,0)),"No","Yes")</f>
      </c>
      <c r="T159" s="16462">
        <f>IF(ISNA(VLOOKUP($D159,'Jul 16'!$F:$F,1,0)),"No","Yes")</f>
      </c>
      <c r="U159" s="16461">
        <f>IF(ISNA(VLOOKUP($D159,'Jul 9'!$F:$F,1,0)),"No","Yes")</f>
      </c>
      <c r="V159" s="16460">
        <f>IF(ISNA(VLOOKUP($D159,'Jul 2'!$F:$F,1,0)),"No","Yes")</f>
      </c>
      <c r="W159" s="16459">
        <f>IF(ISNA(VLOOKUP($D159,'Jun 25'!$F:$F,1,0)),"No","Yes")</f>
      </c>
      <c r="X159" s="16458">
        <f>IF(ISNA(VLOOKUP($D159,'Jun 18'!$F:$F,1,0)),"No","Yes")</f>
      </c>
      <c r="Y159" s="16457">
        <f>IF(ISNA(VLOOKUP($D159,'Jun 11'!$F:$F,1,0)),"No","Yes")</f>
      </c>
      <c r="Z159" s="16456">
        <f>IF(ISNA(VLOOKUP($D159,'Jun 4'!$F:$F,1,0)),"No","Yes")</f>
      </c>
      <c r="AA159" s="16455">
        <f>IF(ISNA(VLOOKUP($D159,'May 28'!$F:$F,1,0)),"No","Yes")</f>
      </c>
      <c r="AB159" s="16454">
        <f>IF(ISNA(VLOOKUP($D159,'May 21'!$F:$F,1,0)),"No","Yes")</f>
      </c>
      <c r="AC159" s="16453">
        <f>IF(ISNA(VLOOKUP($D159,'May 14'!$F:$F,1,0)),"No","Yes")</f>
      </c>
      <c r="AD159" s="16452">
        <f>IF(ISNA(VLOOKUP($D159,'May 9'!$F:$F,1,0)),"No","Yes")</f>
      </c>
      <c r="AE159" s="16451">
        <f>IF(ISNA(VLOOKUP($D159,'May 2'!$F:$F,1,0)),"No","Yes")</f>
      </c>
      <c r="AF159" s="16450">
        <f>IF(ISNA(VLOOKUP($D159,'Apr 23'!$F:$F,1,0)),"No","Yes")</f>
      </c>
      <c r="AG159" s="16449">
        <f>IF(ISNA(VLOOKUP($D159,'Apr 16'!$F:$F,1,0)),"No","Yes")</f>
      </c>
      <c r="AH159" s="16448">
        <f>IF(ISNA(VLOOKUP($D159,'Apr 9'!$F:$F,1,0)),"No","Yes")</f>
      </c>
      <c r="AI159" s="16447">
        <f>IF(ISNA(VLOOKUP($D159,'Apr 2'!$F:$F,1,0)),"No","Yes")</f>
      </c>
      <c r="AJ159" s="16446">
        <f>IF(ISNA(VLOOKUP($D159,'Mar 26'!$F:$F,1,0)),"No","Yes")</f>
      </c>
      <c r="AK159" s="16445">
        <f>IF(ISNA(VLOOKUP($D159,'Mar 19'!$F:$F,1,0)),"No","Yes")</f>
      </c>
      <c r="AL159" s="16444">
        <f>IF(ISNA(VLOOKUP($D159,'Mar 12'!$F:$F,1,0)),"No","Yes")</f>
      </c>
      <c r="AM159" s="16443">
        <f>IF(ISNA(VLOOKUP($D159,'Mar 5'!$F:$F,1,0)),"No","Yes")</f>
      </c>
      <c r="AN159" s="16442">
        <f>IF(ISNA(VLOOKUP($D159,'Feb 26'!$F:$F,1,0)),"No","Yes")</f>
      </c>
      <c r="AO159" s="16441">
        <f>IF(ISNA(VLOOKUP($D159,'Feb 26'!$F:$F,1,0)),"No","Yes")</f>
      </c>
      <c r="AP159" s="16440">
        <f>IF(ISNA(VLOOKUP($D159,'Feb 12'!$F:$F,1,0)),"No","Yes")</f>
      </c>
      <c r="AQ159" s="16439">
        <f>IF(ISNA(VLOOKUP($D159,'Feb 5'!$F:$F,1,0)),"No","Yes")</f>
      </c>
      <c r="AR159" s="16438">
        <f>IF(ISNA(VLOOKUP($D159,'Jan 29'!$F:$F,1,0)),"No","Yes")</f>
      </c>
      <c r="AS159" s="16437">
        <f>IF(ISNA(VLOOKUP(D159,'Jan 22'!F:F,1,0)),"No","Yes")</f>
      </c>
    </row>
    <row r="160" spans="1:44" x14ac:dyDescent="0.25">
      <c r="A160" s="9347"/>
      <c r="B160" s="101" t="s">
        <v>1387</v>
      </c>
      <c r="C160" s="213"/>
      <c r="D160" s="206" t="s">
        <v>1444</v>
      </c>
      <c r="E160" s="206" t="s">
        <v>1450</v>
      </c>
      <c r="F160" s="213"/>
      <c r="G160" s="235"/>
      <c r="H160" s="115" t="str">
        <f>IF(ISNA(VLOOKUP($D160,'Oct 08'!$F:$F,1,0)),"No","Yes")</f>
      </c>
      <c r="I160" s="16510">
        <f>IF(ISNA(VLOOKUP($D160,'Oct 03'!$F:$F,1,0)),"No","Yes")</f>
      </c>
      <c r="J160" s="16509">
        <f>IF(ISNA(VLOOKUP($D160,'Sep 24'!$F:$F,1,0)),"No","Yes")</f>
      </c>
      <c r="K160" s="16508">
        <f>IF(ISNA(VLOOKUP($D160,'Sep 17'!$F:$F,1,0)),"No","Yes")</f>
      </c>
      <c r="L160" s="16507">
        <f>IF(ISNA(VLOOKUP($D160,'Sep 10'!$F:$F,1,0)),"No","Yes")</f>
      </c>
      <c r="M160" s="16506">
        <f>IF(ISNA(VLOOKUP($D160,'Sep 05'!$F:$F,1,0)),"No","Yes")</f>
      </c>
      <c r="N160" s="16505">
        <f>IF(ISNA(VLOOKUP($D160,'Aug 27'!$F:$F,1,0)),"No","Yes")</f>
      </c>
      <c r="O160" s="16504">
        <f>IF(ISNA(VLOOKUP($D160,'Aug 20'!$F:$F,1,0)),"No","Yes")</f>
      </c>
      <c r="P160" s="16503">
        <f>IF(ISNA(VLOOKUP($D160,'Aug 13'!$F:$F,1,0)),"No","Yes")</f>
      </c>
      <c r="Q160" s="16502">
        <f>IF(ISNA(VLOOKUP($D160,'Aug 07'!$F:$F,1,0)),"No","Yes")</f>
      </c>
      <c r="R160" s="16501">
        <f>IF(ISNA(VLOOKUP($D160,'Jul 30'!$F:$F,1,0)),"No","Yes")</f>
      </c>
      <c r="S160" s="16500">
        <f>IF(ISNA(VLOOKUP($D160,'Jul 23'!$F:$F,1,0)),"No","Yes")</f>
      </c>
      <c r="T160" s="16499">
        <f>IF(ISNA(VLOOKUP($D160,'Jul 16'!$F:$F,1,0)),"No","Yes")</f>
      </c>
      <c r="U160" s="16498">
        <f>IF(ISNA(VLOOKUP($D160,'Jul 9'!$F:$F,1,0)),"No","Yes")</f>
      </c>
      <c r="V160" s="16497">
        <f>IF(ISNA(VLOOKUP($D160,'Jul 2'!$F:$F,1,0)),"No","Yes")</f>
      </c>
      <c r="W160" s="16496">
        <f>IF(ISNA(VLOOKUP($D160,'Jun 25'!$F:$F,1,0)),"No","Yes")</f>
      </c>
      <c r="X160" s="16495">
        <f>IF(ISNA(VLOOKUP($D160,'Jun 18'!$F:$F,1,0)),"No","Yes")</f>
      </c>
      <c r="Y160" s="16494">
        <f>IF(ISNA(VLOOKUP($D160,'Jun 11'!$F:$F,1,0)),"No","Yes")</f>
      </c>
      <c r="Z160" s="16493">
        <f>IF(ISNA(VLOOKUP($D160,'Jun 4'!$F:$F,1,0)),"No","Yes")</f>
      </c>
      <c r="AA160" s="16492">
        <f>IF(ISNA(VLOOKUP($D160,'May 28'!$F:$F,1,0)),"No","Yes")</f>
      </c>
      <c r="AB160" s="16491">
        <f>IF(ISNA(VLOOKUP($D160,'May 21'!$F:$F,1,0)),"No","Yes")</f>
      </c>
      <c r="AC160" s="16490">
        <f>IF(ISNA(VLOOKUP($D160,'May 14'!$F:$F,1,0)),"No","Yes")</f>
      </c>
      <c r="AD160" s="16489">
        <f>IF(ISNA(VLOOKUP($D160,'May 9'!$F:$F,1,0)),"No","Yes")</f>
      </c>
      <c r="AE160" s="16488">
        <f>IF(ISNA(VLOOKUP($D160,'May 2'!$F:$F,1,0)),"No","Yes")</f>
      </c>
      <c r="AF160" s="16487">
        <f>IF(ISNA(VLOOKUP($D160,'Apr 23'!$F:$F,1,0)),"No","Yes")</f>
      </c>
      <c r="AG160" s="16486">
        <f>IF(ISNA(VLOOKUP($D160,'Apr 16'!$F:$F,1,0)),"No","Yes")</f>
      </c>
      <c r="AH160" s="16485">
        <f>IF(ISNA(VLOOKUP($D160,'Apr 9'!$F:$F,1,0)),"No","Yes")</f>
      </c>
      <c r="AI160" s="16484">
        <f>IF(ISNA(VLOOKUP($D160,'Apr 2'!$F:$F,1,0)),"No","Yes")</f>
      </c>
      <c r="AJ160" s="16483">
        <f>IF(ISNA(VLOOKUP($D160,'Mar 26'!$F:$F,1,0)),"No","Yes")</f>
      </c>
      <c r="AK160" s="16482">
        <f>IF(ISNA(VLOOKUP($D160,'Mar 19'!$F:$F,1,0)),"No","Yes")</f>
      </c>
      <c r="AL160" s="16481">
        <f>IF(ISNA(VLOOKUP($D160,'Mar 12'!$F:$F,1,0)),"No","Yes")</f>
      </c>
      <c r="AM160" s="16480">
        <f>IF(ISNA(VLOOKUP($D160,'Mar 5'!$F:$F,1,0)),"No","Yes")</f>
      </c>
      <c r="AN160" s="16479">
        <f>IF(ISNA(VLOOKUP($D160,'Feb 26'!$F:$F,1,0)),"No","Yes")</f>
      </c>
      <c r="AO160" s="16478">
        <f>IF(ISNA(VLOOKUP($D160,'Feb 26'!$F:$F,1,0)),"No","Yes")</f>
      </c>
      <c r="AP160" s="16477">
        <f>IF(ISNA(VLOOKUP($D160,'Feb 12'!$F:$F,1,0)),"No","Yes")</f>
      </c>
      <c r="AQ160" s="16476">
        <f>IF(ISNA(VLOOKUP($D160,'Feb 5'!$F:$F,1,0)),"No","Yes")</f>
      </c>
      <c r="AR160" s="16475">
        <f>IF(ISNA(VLOOKUP($D160,'Jan 29'!$F:$F,1,0)),"No","Yes")</f>
      </c>
      <c r="AS160" s="16474">
        <f>IF(ISNA(VLOOKUP(D160,'Jan 22'!F:F,1,0)),"No","Yes")</f>
      </c>
    </row>
    <row r="161" spans="1:44" x14ac:dyDescent="0.25">
      <c r="A161" s="9347"/>
      <c r="B161" s="241" t="s">
        <v>1388</v>
      </c>
      <c r="C161" s="213" t="s">
        <v>5</v>
      </c>
      <c r="D161" s="206" t="s">
        <v>1445</v>
      </c>
      <c r="E161" s="206" t="s">
        <v>1451</v>
      </c>
      <c r="F161" s="213"/>
      <c r="G161" s="235" t="s">
        <v>788</v>
      </c>
      <c r="H161" s="115" t="str">
        <f>IF(ISNA(VLOOKUP($D161,'Oct 08'!$F:$F,1,0)),"No","Yes")</f>
      </c>
      <c r="I161" s="16547">
        <f>IF(ISNA(VLOOKUP($D161,'Oct 03'!$F:$F,1,0)),"No","Yes")</f>
      </c>
      <c r="J161" s="16546">
        <f>IF(ISNA(VLOOKUP($D161,'Sep 24'!$F:$F,1,0)),"No","Yes")</f>
      </c>
      <c r="K161" s="16545">
        <f>IF(ISNA(VLOOKUP($D161,'Sep 17'!$F:$F,1,0)),"No","Yes")</f>
      </c>
      <c r="L161" s="16544">
        <f>IF(ISNA(VLOOKUP($D161,'Sep 10'!$F:$F,1,0)),"No","Yes")</f>
      </c>
      <c r="M161" s="16543">
        <f>IF(ISNA(VLOOKUP($D161,'Sep 05'!$F:$F,1,0)),"No","Yes")</f>
      </c>
      <c r="N161" s="16542">
        <f>IF(ISNA(VLOOKUP($D161,'Aug 27'!$F:$F,1,0)),"No","Yes")</f>
      </c>
      <c r="O161" s="16541">
        <f>IF(ISNA(VLOOKUP($D161,'Aug 20'!$F:$F,1,0)),"No","Yes")</f>
      </c>
      <c r="P161" s="16540">
        <f>IF(ISNA(VLOOKUP($D161,'Aug 13'!$F:$F,1,0)),"No","Yes")</f>
      </c>
      <c r="Q161" s="16539">
        <f>IF(ISNA(VLOOKUP($D161,'Aug 07'!$F:$F,1,0)),"No","Yes")</f>
      </c>
      <c r="R161" s="16538">
        <f>IF(ISNA(VLOOKUP($D161,'Jul 30'!$F:$F,1,0)),"No","Yes")</f>
      </c>
      <c r="S161" s="16537">
        <f>IF(ISNA(VLOOKUP($D161,'Jul 23'!$F:$F,1,0)),"No","Yes")</f>
      </c>
      <c r="T161" s="16536">
        <f>IF(ISNA(VLOOKUP($D161,'Jul 16'!$F:$F,1,0)),"No","Yes")</f>
      </c>
      <c r="U161" s="16535">
        <f>IF(ISNA(VLOOKUP($D161,'Jul 9'!$F:$F,1,0)),"No","Yes")</f>
      </c>
      <c r="V161" s="16534">
        <f>IF(ISNA(VLOOKUP($D161,'Jul 2'!$F:$F,1,0)),"No","Yes")</f>
      </c>
      <c r="W161" s="16533">
        <f>IF(ISNA(VLOOKUP($D161,'Jun 25'!$F:$F,1,0)),"No","Yes")</f>
      </c>
      <c r="X161" s="16532">
        <f>IF(ISNA(VLOOKUP($D161,'Jun 18'!$F:$F,1,0)),"No","Yes")</f>
      </c>
      <c r="Y161" s="16531">
        <f>IF(ISNA(VLOOKUP($D161,'Jun 11'!$F:$F,1,0)),"No","Yes")</f>
      </c>
      <c r="Z161" s="16530">
        <f>IF(ISNA(VLOOKUP($D161,'Jun 4'!$F:$F,1,0)),"No","Yes")</f>
      </c>
      <c r="AA161" s="16529">
        <f>IF(ISNA(VLOOKUP($D161,'May 28'!$F:$F,1,0)),"No","Yes")</f>
      </c>
      <c r="AB161" s="16528">
        <f>IF(ISNA(VLOOKUP($D161,'May 21'!$F:$F,1,0)),"No","Yes")</f>
      </c>
      <c r="AC161" s="16527">
        <f>IF(ISNA(VLOOKUP($D161,'May 14'!$F:$F,1,0)),"No","Yes")</f>
      </c>
      <c r="AD161" s="16526">
        <f>IF(ISNA(VLOOKUP($D161,'May 9'!$F:$F,1,0)),"No","Yes")</f>
      </c>
      <c r="AE161" s="16525">
        <f>IF(ISNA(VLOOKUP($D161,'May 2'!$F:$F,1,0)),"No","Yes")</f>
      </c>
      <c r="AF161" s="16524">
        <f>IF(ISNA(VLOOKUP($D161,'Apr 23'!$F:$F,1,0)),"No","Yes")</f>
      </c>
      <c r="AG161" s="16523">
        <f>IF(ISNA(VLOOKUP($D161,'Apr 16'!$F:$F,1,0)),"No","Yes")</f>
      </c>
      <c r="AH161" s="16522">
        <f>IF(ISNA(VLOOKUP($D161,'Apr 9'!$F:$F,1,0)),"No","Yes")</f>
      </c>
      <c r="AI161" s="16521">
        <f>IF(ISNA(VLOOKUP($D161,'Apr 2'!$F:$F,1,0)),"No","Yes")</f>
      </c>
      <c r="AJ161" s="16520">
        <f>IF(ISNA(VLOOKUP($D161,'Mar 26'!$F:$F,1,0)),"No","Yes")</f>
      </c>
      <c r="AK161" s="16519">
        <f>IF(ISNA(VLOOKUP($D161,'Mar 19'!$F:$F,1,0)),"No","Yes")</f>
      </c>
      <c r="AL161" s="16518">
        <f>IF(ISNA(VLOOKUP($D161,'Mar 12'!$F:$F,1,0)),"No","Yes")</f>
      </c>
      <c r="AM161" s="16517">
        <f>IF(ISNA(VLOOKUP($D161,'Mar 5'!$F:$F,1,0)),"No","Yes")</f>
      </c>
      <c r="AN161" s="16516">
        <f>IF(ISNA(VLOOKUP($D161,'Feb 26'!$F:$F,1,0)),"No","Yes")</f>
      </c>
      <c r="AO161" s="16515">
        <f>IF(ISNA(VLOOKUP($D161,'Feb 26'!$F:$F,1,0)),"No","Yes")</f>
      </c>
      <c r="AP161" s="16514">
        <f>IF(ISNA(VLOOKUP($D161,'Feb 12'!$F:$F,1,0)),"No","Yes")</f>
      </c>
      <c r="AQ161" s="16513">
        <f>IF(ISNA(VLOOKUP($D161,'Feb 5'!$F:$F,1,0)),"No","Yes")</f>
      </c>
      <c r="AR161" s="16512">
        <f>IF(ISNA(VLOOKUP($D161,'Jan 29'!$F:$F,1,0)),"No","Yes")</f>
      </c>
      <c r="AS161" s="16511">
        <f>IF(ISNA(VLOOKUP(D161,'Jan 22'!F:F,1,0)),"No","Yes")</f>
      </c>
    </row>
    <row r="162" spans="1:44" x14ac:dyDescent="0.25">
      <c r="A162" s="9347"/>
      <c r="B162" s="195" t="s">
        <v>1389</v>
      </c>
      <c r="C162" s="213" t="s">
        <v>5</v>
      </c>
      <c r="D162" s="206" t="s">
        <v>107</v>
      </c>
      <c r="E162" s="206" t="s">
        <v>108</v>
      </c>
      <c r="F162" s="213" t="s">
        <v>6</v>
      </c>
      <c r="G162" s="235" t="s">
        <v>1468</v>
      </c>
      <c r="H162" s="115" t="str">
        <f>IF(ISNA(VLOOKUP($D162,'Oct 08'!$F:$F,1,0)),"No","Yes")</f>
      </c>
      <c r="I162" s="16584">
        <f>IF(ISNA(VLOOKUP($D162,'Oct 03'!$F:$F,1,0)),"No","Yes")</f>
      </c>
      <c r="J162" s="16583">
        <f>IF(ISNA(VLOOKUP($D162,'Sep 24'!$F:$F,1,0)),"No","Yes")</f>
      </c>
      <c r="K162" s="16582">
        <f>IF(ISNA(VLOOKUP($D162,'Sep 17'!$F:$F,1,0)),"No","Yes")</f>
      </c>
      <c r="L162" s="16581">
        <f>IF(ISNA(VLOOKUP($D162,'Sep 10'!$F:$F,1,0)),"No","Yes")</f>
      </c>
      <c r="M162" s="16580">
        <f>IF(ISNA(VLOOKUP($D162,'Sep 05'!$F:$F,1,0)),"No","Yes")</f>
      </c>
      <c r="N162" s="16579">
        <f>IF(ISNA(VLOOKUP($D162,'Aug 27'!$F:$F,1,0)),"No","Yes")</f>
      </c>
      <c r="O162" s="16578">
        <f>IF(ISNA(VLOOKUP($D162,'Aug 20'!$F:$F,1,0)),"No","Yes")</f>
      </c>
      <c r="P162" s="16577">
        <f>IF(ISNA(VLOOKUP($D162,'Aug 13'!$F:$F,1,0)),"No","Yes")</f>
      </c>
      <c r="Q162" s="16576">
        <f>IF(ISNA(VLOOKUP($D162,'Aug 07'!$F:$F,1,0)),"No","Yes")</f>
      </c>
      <c r="R162" s="16575">
        <f>IF(ISNA(VLOOKUP($D162,'Jul 30'!$F:$F,1,0)),"No","Yes")</f>
      </c>
      <c r="S162" s="16574">
        <f>IF(ISNA(VLOOKUP($D162,'Jul 23'!$F:$F,1,0)),"No","Yes")</f>
      </c>
      <c r="T162" s="16573">
        <f>IF(ISNA(VLOOKUP($D162,'Jul 16'!$F:$F,1,0)),"No","Yes")</f>
      </c>
      <c r="U162" s="16572">
        <f>IF(ISNA(VLOOKUP($D162,'Jul 9'!$F:$F,1,0)),"No","Yes")</f>
      </c>
      <c r="V162" s="16571">
        <f>IF(ISNA(VLOOKUP($D162,'Jul 2'!$F:$F,1,0)),"No","Yes")</f>
      </c>
      <c r="W162" s="16570">
        <f>IF(ISNA(VLOOKUP($D162,'Jun 25'!$F:$F,1,0)),"No","Yes")</f>
      </c>
      <c r="X162" s="16569">
        <f>IF(ISNA(VLOOKUP($D162,'Jun 18'!$F:$F,1,0)),"No","Yes")</f>
      </c>
      <c r="Y162" s="16568">
        <f>IF(ISNA(VLOOKUP($D162,'Jun 11'!$F:$F,1,0)),"No","Yes")</f>
      </c>
      <c r="Z162" s="16567">
        <f>IF(ISNA(VLOOKUP($D162,'Jun 4'!$F:$F,1,0)),"No","Yes")</f>
      </c>
      <c r="AA162" s="16566">
        <f>IF(ISNA(VLOOKUP($D162,'May 28'!$F:$F,1,0)),"No","Yes")</f>
      </c>
      <c r="AB162" s="16565">
        <f>IF(ISNA(VLOOKUP($D162,'May 21'!$F:$F,1,0)),"No","Yes")</f>
      </c>
      <c r="AC162" s="16564">
        <f>IF(ISNA(VLOOKUP($D162,'May 14'!$F:$F,1,0)),"No","Yes")</f>
      </c>
      <c r="AD162" s="16563">
        <f>IF(ISNA(VLOOKUP($D162,'May 9'!$F:$F,1,0)),"No","Yes")</f>
      </c>
      <c r="AE162" s="16562">
        <f>IF(ISNA(VLOOKUP($D162,'May 2'!$F:$F,1,0)),"No","Yes")</f>
      </c>
      <c r="AF162" s="16561">
        <f>IF(ISNA(VLOOKUP($D162,'Apr 23'!$F:$F,1,0)),"No","Yes")</f>
      </c>
      <c r="AG162" s="16560">
        <f>IF(ISNA(VLOOKUP($D162,'Apr 16'!$F:$F,1,0)),"No","Yes")</f>
      </c>
      <c r="AH162" s="16559">
        <f>IF(ISNA(VLOOKUP($D162,'Apr 9'!$F:$F,1,0)),"No","Yes")</f>
      </c>
      <c r="AI162" s="16558">
        <f>IF(ISNA(VLOOKUP($D162,'Apr 2'!$F:$F,1,0)),"No","Yes")</f>
      </c>
      <c r="AJ162" s="16557">
        <f>IF(ISNA(VLOOKUP($D162,'Mar 26'!$F:$F,1,0)),"No","Yes")</f>
      </c>
      <c r="AK162" s="16556">
        <f>IF(ISNA(VLOOKUP($D162,'Mar 19'!$F:$F,1,0)),"No","Yes")</f>
      </c>
      <c r="AL162" s="16555">
        <f>IF(ISNA(VLOOKUP($D162,'Mar 12'!$F:$F,1,0)),"No","Yes")</f>
      </c>
      <c r="AM162" s="16554">
        <f>IF(ISNA(VLOOKUP($D162,'Mar 5'!$F:$F,1,0)),"No","Yes")</f>
      </c>
      <c r="AN162" s="16553">
        <f>IF(ISNA(VLOOKUP($D162,'Feb 26'!$F:$F,1,0)),"No","Yes")</f>
      </c>
      <c r="AO162" s="16552">
        <f>IF(ISNA(VLOOKUP($D162,'Feb 26'!$F:$F,1,0)),"No","Yes")</f>
      </c>
      <c r="AP162" s="16551">
        <f>IF(ISNA(VLOOKUP($D162,'Feb 12'!$F:$F,1,0)),"No","Yes")</f>
      </c>
      <c r="AQ162" s="16550">
        <f>IF(ISNA(VLOOKUP($D162,'Feb 5'!$F:$F,1,0)),"No","Yes")</f>
      </c>
      <c r="AR162" s="16549">
        <f>IF(ISNA(VLOOKUP($D162,'Jan 29'!$F:$F,1,0)),"No","Yes")</f>
      </c>
      <c r="AS162" s="16548">
        <f>IF(ISNA(VLOOKUP(D162,'Jan 22'!F:F,1,0)),"No","Yes")</f>
      </c>
    </row>
    <row r="163" spans="1:44" x14ac:dyDescent="0.25">
      <c r="A163" s="9347"/>
      <c r="B163" s="101" t="s">
        <v>1390</v>
      </c>
      <c r="C163" s="213"/>
      <c r="D163" s="206" t="s">
        <v>82</v>
      </c>
      <c r="E163" s="206" t="s">
        <v>83</v>
      </c>
      <c r="F163" s="213"/>
      <c r="G163" s="235"/>
      <c r="H163" s="115" t="str">
        <f>IF(ISNA(VLOOKUP($D163,'Oct 08'!$F:$F,1,0)),"No","Yes")</f>
      </c>
      <c r="I163" s="16621">
        <f>IF(ISNA(VLOOKUP($D163,'Oct 03'!$F:$F,1,0)),"No","Yes")</f>
      </c>
      <c r="J163" s="16620">
        <f>IF(ISNA(VLOOKUP($D163,'Sep 24'!$F:$F,1,0)),"No","Yes")</f>
      </c>
      <c r="K163" s="16619">
        <f>IF(ISNA(VLOOKUP($D163,'Sep 17'!$F:$F,1,0)),"No","Yes")</f>
      </c>
      <c r="L163" s="16618">
        <f>IF(ISNA(VLOOKUP($D163,'Sep 10'!$F:$F,1,0)),"No","Yes")</f>
      </c>
      <c r="M163" s="16617">
        <f>IF(ISNA(VLOOKUP($D163,'Sep 05'!$F:$F,1,0)),"No","Yes")</f>
      </c>
      <c r="N163" s="16616">
        <f>IF(ISNA(VLOOKUP($D163,'Aug 27'!$F:$F,1,0)),"No","Yes")</f>
      </c>
      <c r="O163" s="16615">
        <f>IF(ISNA(VLOOKUP($D163,'Aug 20'!$F:$F,1,0)),"No","Yes")</f>
      </c>
      <c r="P163" s="16614">
        <f>IF(ISNA(VLOOKUP($D163,'Aug 13'!$F:$F,1,0)),"No","Yes")</f>
      </c>
      <c r="Q163" s="16613">
        <f>IF(ISNA(VLOOKUP($D163,'Aug 07'!$F:$F,1,0)),"No","Yes")</f>
      </c>
      <c r="R163" s="16612">
        <f>IF(ISNA(VLOOKUP($D163,'Jul 30'!$F:$F,1,0)),"No","Yes")</f>
      </c>
      <c r="S163" s="16611">
        <f>IF(ISNA(VLOOKUP($D163,'Jul 23'!$F:$F,1,0)),"No","Yes")</f>
      </c>
      <c r="T163" s="16610">
        <f>IF(ISNA(VLOOKUP($D163,'Jul 16'!$F:$F,1,0)),"No","Yes")</f>
      </c>
      <c r="U163" s="16609">
        <f>IF(ISNA(VLOOKUP($D163,'Jul 9'!$F:$F,1,0)),"No","Yes")</f>
      </c>
      <c r="V163" s="16608">
        <f>IF(ISNA(VLOOKUP($D163,'Jul 2'!$F:$F,1,0)),"No","Yes")</f>
      </c>
      <c r="W163" s="16607">
        <f>IF(ISNA(VLOOKUP($D163,'Jun 25'!$F:$F,1,0)),"No","Yes")</f>
      </c>
      <c r="X163" s="16606">
        <f>IF(ISNA(VLOOKUP($D163,'Jun 18'!$F:$F,1,0)),"No","Yes")</f>
      </c>
      <c r="Y163" s="16605">
        <f>IF(ISNA(VLOOKUP($D163,'Jun 11'!$F:$F,1,0)),"No","Yes")</f>
      </c>
      <c r="Z163" s="16604">
        <f>IF(ISNA(VLOOKUP($D163,'Jun 4'!$F:$F,1,0)),"No","Yes")</f>
      </c>
      <c r="AA163" s="16603">
        <f>IF(ISNA(VLOOKUP($D163,'May 28'!$F:$F,1,0)),"No","Yes")</f>
      </c>
      <c r="AB163" s="16602">
        <f>IF(ISNA(VLOOKUP($D163,'May 21'!$F:$F,1,0)),"No","Yes")</f>
      </c>
      <c r="AC163" s="16601">
        <f>IF(ISNA(VLOOKUP($D163,'May 14'!$F:$F,1,0)),"No","Yes")</f>
      </c>
      <c r="AD163" s="16600">
        <f>IF(ISNA(VLOOKUP($D163,'May 9'!$F:$F,1,0)),"No","Yes")</f>
      </c>
      <c r="AE163" s="16599">
        <f>IF(ISNA(VLOOKUP($D163,'May 2'!$F:$F,1,0)),"No","Yes")</f>
      </c>
      <c r="AF163" s="16598">
        <f>IF(ISNA(VLOOKUP($D163,'Apr 23'!$F:$F,1,0)),"No","Yes")</f>
      </c>
      <c r="AG163" s="16597">
        <f>IF(ISNA(VLOOKUP($D163,'Apr 16'!$F:$F,1,0)),"No","Yes")</f>
      </c>
      <c r="AH163" s="16596">
        <f>IF(ISNA(VLOOKUP($D163,'Apr 9'!$F:$F,1,0)),"No","Yes")</f>
      </c>
      <c r="AI163" s="16595">
        <f>IF(ISNA(VLOOKUP($D163,'Apr 2'!$F:$F,1,0)),"No","Yes")</f>
      </c>
      <c r="AJ163" s="16594">
        <f>IF(ISNA(VLOOKUP($D163,'Mar 26'!$F:$F,1,0)),"No","Yes")</f>
      </c>
      <c r="AK163" s="16593">
        <f>IF(ISNA(VLOOKUP($D163,'Mar 19'!$F:$F,1,0)),"No","Yes")</f>
      </c>
      <c r="AL163" s="16592">
        <f>IF(ISNA(VLOOKUP($D163,'Mar 12'!$F:$F,1,0)),"No","Yes")</f>
      </c>
      <c r="AM163" s="16591">
        <f>IF(ISNA(VLOOKUP($D163,'Mar 5'!$F:$F,1,0)),"No","Yes")</f>
      </c>
      <c r="AN163" s="16590">
        <f>IF(ISNA(VLOOKUP($D163,'Feb 26'!$F:$F,1,0)),"No","Yes")</f>
      </c>
      <c r="AO163" s="16589">
        <f>IF(ISNA(VLOOKUP($D163,'Feb 26'!$F:$F,1,0)),"No","Yes")</f>
      </c>
      <c r="AP163" s="16588">
        <f>IF(ISNA(VLOOKUP($D163,'Feb 12'!$F:$F,1,0)),"No","Yes")</f>
      </c>
      <c r="AQ163" s="16587">
        <f>IF(ISNA(VLOOKUP($D163,'Feb 5'!$F:$F,1,0)),"No","Yes")</f>
      </c>
      <c r="AR163" s="16586">
        <f>IF(ISNA(VLOOKUP($D163,'Jan 29'!$F:$F,1,0)),"No","Yes")</f>
      </c>
      <c r="AS163" s="16585">
        <f>IF(ISNA(VLOOKUP(D163,'Jan 22'!F:F,1,0)),"No","Yes")</f>
      </c>
    </row>
    <row r="164" spans="1:44" x14ac:dyDescent="0.25">
      <c r="A164" s="9347"/>
      <c r="B164" s="101" t="s">
        <v>1391</v>
      </c>
      <c r="C164" s="213"/>
      <c r="D164" s="206" t="s">
        <v>91</v>
      </c>
      <c r="E164" s="206" t="s">
        <v>92</v>
      </c>
      <c r="F164" s="213"/>
      <c r="G164" s="235"/>
      <c r="H164" s="115" t="str">
        <f>IF(ISNA(VLOOKUP($D164,'Oct 08'!$F:$F,1,0)),"No","Yes")</f>
      </c>
      <c r="I164" s="16658">
        <f>IF(ISNA(VLOOKUP($D164,'Oct 03'!$F:$F,1,0)),"No","Yes")</f>
      </c>
      <c r="J164" s="16657">
        <f>IF(ISNA(VLOOKUP($D164,'Sep 24'!$F:$F,1,0)),"No","Yes")</f>
      </c>
      <c r="K164" s="16656">
        <f>IF(ISNA(VLOOKUP($D164,'Sep 17'!$F:$F,1,0)),"No","Yes")</f>
      </c>
      <c r="L164" s="16655">
        <f>IF(ISNA(VLOOKUP($D164,'Sep 10'!$F:$F,1,0)),"No","Yes")</f>
      </c>
      <c r="M164" s="16654">
        <f>IF(ISNA(VLOOKUP($D164,'Sep 05'!$F:$F,1,0)),"No","Yes")</f>
      </c>
      <c r="N164" s="16653">
        <f>IF(ISNA(VLOOKUP($D164,'Aug 27'!$F:$F,1,0)),"No","Yes")</f>
      </c>
      <c r="O164" s="16652">
        <f>IF(ISNA(VLOOKUP($D164,'Aug 20'!$F:$F,1,0)),"No","Yes")</f>
      </c>
      <c r="P164" s="16651">
        <f>IF(ISNA(VLOOKUP($D164,'Aug 13'!$F:$F,1,0)),"No","Yes")</f>
      </c>
      <c r="Q164" s="16650">
        <f>IF(ISNA(VLOOKUP($D164,'Aug 07'!$F:$F,1,0)),"No","Yes")</f>
      </c>
      <c r="R164" s="16649">
        <f>IF(ISNA(VLOOKUP($D164,'Jul 30'!$F:$F,1,0)),"No","Yes")</f>
      </c>
      <c r="S164" s="16648">
        <f>IF(ISNA(VLOOKUP($D164,'Jul 23'!$F:$F,1,0)),"No","Yes")</f>
      </c>
      <c r="T164" s="16647">
        <f>IF(ISNA(VLOOKUP($D164,'Jul 16'!$F:$F,1,0)),"No","Yes")</f>
      </c>
      <c r="U164" s="16646">
        <f>IF(ISNA(VLOOKUP($D164,'Jul 9'!$F:$F,1,0)),"No","Yes")</f>
      </c>
      <c r="V164" s="16645">
        <f>IF(ISNA(VLOOKUP($D164,'Jul 2'!$F:$F,1,0)),"No","Yes")</f>
      </c>
      <c r="W164" s="16644">
        <f>IF(ISNA(VLOOKUP($D164,'Jun 25'!$F:$F,1,0)),"No","Yes")</f>
      </c>
      <c r="X164" s="16643">
        <f>IF(ISNA(VLOOKUP($D164,'Jun 18'!$F:$F,1,0)),"No","Yes")</f>
      </c>
      <c r="Y164" s="16642">
        <f>IF(ISNA(VLOOKUP($D164,'Jun 11'!$F:$F,1,0)),"No","Yes")</f>
      </c>
      <c r="Z164" s="16641">
        <f>IF(ISNA(VLOOKUP($D164,'Jun 4'!$F:$F,1,0)),"No","Yes")</f>
      </c>
      <c r="AA164" s="16640">
        <f>IF(ISNA(VLOOKUP($D164,'May 28'!$F:$F,1,0)),"No","Yes")</f>
      </c>
      <c r="AB164" s="16639">
        <f>IF(ISNA(VLOOKUP($D164,'May 21'!$F:$F,1,0)),"No","Yes")</f>
      </c>
      <c r="AC164" s="16638">
        <f>IF(ISNA(VLOOKUP($D164,'May 14'!$F:$F,1,0)),"No","Yes")</f>
      </c>
      <c r="AD164" s="16637">
        <f>IF(ISNA(VLOOKUP($D164,'May 9'!$F:$F,1,0)),"No","Yes")</f>
      </c>
      <c r="AE164" s="16636">
        <f>IF(ISNA(VLOOKUP($D164,'May 2'!$F:$F,1,0)),"No","Yes")</f>
      </c>
      <c r="AF164" s="16635">
        <f>IF(ISNA(VLOOKUP($D164,'Apr 23'!$F:$F,1,0)),"No","Yes")</f>
      </c>
      <c r="AG164" s="16634">
        <f>IF(ISNA(VLOOKUP($D164,'Apr 16'!$F:$F,1,0)),"No","Yes")</f>
      </c>
      <c r="AH164" s="16633">
        <f>IF(ISNA(VLOOKUP($D164,'Apr 9'!$F:$F,1,0)),"No","Yes")</f>
      </c>
      <c r="AI164" s="16632">
        <f>IF(ISNA(VLOOKUP($D164,'Apr 2'!$F:$F,1,0)),"No","Yes")</f>
      </c>
      <c r="AJ164" s="16631">
        <f>IF(ISNA(VLOOKUP($D164,'Mar 26'!$F:$F,1,0)),"No","Yes")</f>
      </c>
      <c r="AK164" s="16630">
        <f>IF(ISNA(VLOOKUP($D164,'Mar 19'!$F:$F,1,0)),"No","Yes")</f>
      </c>
      <c r="AL164" s="16629">
        <f>IF(ISNA(VLOOKUP($D164,'Mar 12'!$F:$F,1,0)),"No","Yes")</f>
      </c>
      <c r="AM164" s="16628">
        <f>IF(ISNA(VLOOKUP($D164,'Mar 5'!$F:$F,1,0)),"No","Yes")</f>
      </c>
      <c r="AN164" s="16627">
        <f>IF(ISNA(VLOOKUP($D164,'Feb 26'!$F:$F,1,0)),"No","Yes")</f>
      </c>
      <c r="AO164" s="16626">
        <f>IF(ISNA(VLOOKUP($D164,'Feb 26'!$F:$F,1,0)),"No","Yes")</f>
      </c>
      <c r="AP164" s="16625">
        <f>IF(ISNA(VLOOKUP($D164,'Feb 12'!$F:$F,1,0)),"No","Yes")</f>
      </c>
      <c r="AQ164" s="16624">
        <f>IF(ISNA(VLOOKUP($D164,'Feb 5'!$F:$F,1,0)),"No","Yes")</f>
      </c>
      <c r="AR164" s="16623">
        <f>IF(ISNA(VLOOKUP($D164,'Jan 29'!$F:$F,1,0)),"No","Yes")</f>
      </c>
      <c r="AS164" s="16622">
        <f>IF(ISNA(VLOOKUP(D164,'Jan 22'!F:F,1,0)),"No","Yes")</f>
      </c>
    </row>
    <row r="165" spans="1:44" x14ac:dyDescent="0.25">
      <c r="A165" s="9347"/>
      <c r="B165" s="240" t="s">
        <v>1392</v>
      </c>
      <c r="C165" s="213" t="s">
        <v>5</v>
      </c>
      <c r="D165" s="206" t="s">
        <v>94</v>
      </c>
      <c r="E165" s="206" t="s">
        <v>95</v>
      </c>
      <c r="F165" s="213" t="s">
        <v>6</v>
      </c>
      <c r="G165" s="235" t="s">
        <v>1468</v>
      </c>
      <c r="H165" s="115" t="str">
        <f>IF(ISNA(VLOOKUP($D165,'Oct 08'!$F:$F,1,0)),"No","Yes")</f>
      </c>
      <c r="I165" s="16695">
        <f>IF(ISNA(VLOOKUP($D165,'Oct 03'!$F:$F,1,0)),"No","Yes")</f>
      </c>
      <c r="J165" s="16694">
        <f>IF(ISNA(VLOOKUP($D165,'Sep 24'!$F:$F,1,0)),"No","Yes")</f>
      </c>
      <c r="K165" s="16693">
        <f>IF(ISNA(VLOOKUP($D165,'Sep 17'!$F:$F,1,0)),"No","Yes")</f>
      </c>
      <c r="L165" s="16692">
        <f>IF(ISNA(VLOOKUP($D165,'Sep 10'!$F:$F,1,0)),"No","Yes")</f>
      </c>
      <c r="M165" s="16691">
        <f>IF(ISNA(VLOOKUP($D165,'Sep 05'!$F:$F,1,0)),"No","Yes")</f>
      </c>
      <c r="N165" s="16690">
        <f>IF(ISNA(VLOOKUP($D165,'Aug 27'!$F:$F,1,0)),"No","Yes")</f>
      </c>
      <c r="O165" s="16689">
        <f>IF(ISNA(VLOOKUP($D165,'Aug 20'!$F:$F,1,0)),"No","Yes")</f>
      </c>
      <c r="P165" s="16688">
        <f>IF(ISNA(VLOOKUP($D165,'Aug 13'!$F:$F,1,0)),"No","Yes")</f>
      </c>
      <c r="Q165" s="16687">
        <f>IF(ISNA(VLOOKUP($D165,'Aug 07'!$F:$F,1,0)),"No","Yes")</f>
      </c>
      <c r="R165" s="16686">
        <f>IF(ISNA(VLOOKUP($D165,'Jul 30'!$F:$F,1,0)),"No","Yes")</f>
      </c>
      <c r="S165" s="16685">
        <f>IF(ISNA(VLOOKUP($D165,'Jul 23'!$F:$F,1,0)),"No","Yes")</f>
      </c>
      <c r="T165" s="16684">
        <f>IF(ISNA(VLOOKUP($D165,'Jul 16'!$F:$F,1,0)),"No","Yes")</f>
      </c>
      <c r="U165" s="16683">
        <f>IF(ISNA(VLOOKUP($D165,'Jul 9'!$F:$F,1,0)),"No","Yes")</f>
      </c>
      <c r="V165" s="16682">
        <f>IF(ISNA(VLOOKUP($D165,'Jul 2'!$F:$F,1,0)),"No","Yes")</f>
      </c>
      <c r="W165" s="16681">
        <f>IF(ISNA(VLOOKUP($D165,'Jun 25'!$F:$F,1,0)),"No","Yes")</f>
      </c>
      <c r="X165" s="16680">
        <f>IF(ISNA(VLOOKUP($D165,'Jun 18'!$F:$F,1,0)),"No","Yes")</f>
      </c>
      <c r="Y165" s="16679">
        <f>IF(ISNA(VLOOKUP($D165,'Jun 11'!$F:$F,1,0)),"No","Yes")</f>
      </c>
      <c r="Z165" s="16678">
        <f>IF(ISNA(VLOOKUP($D165,'Jun 4'!$F:$F,1,0)),"No","Yes")</f>
      </c>
      <c r="AA165" s="16677">
        <f>IF(ISNA(VLOOKUP($D165,'May 28'!$F:$F,1,0)),"No","Yes")</f>
      </c>
      <c r="AB165" s="16676">
        <f>IF(ISNA(VLOOKUP($D165,'May 21'!$F:$F,1,0)),"No","Yes")</f>
      </c>
      <c r="AC165" s="16675">
        <f>IF(ISNA(VLOOKUP($D165,'May 14'!$F:$F,1,0)),"No","Yes")</f>
      </c>
      <c r="AD165" s="16674">
        <f>IF(ISNA(VLOOKUP($D165,'May 9'!$F:$F,1,0)),"No","Yes")</f>
      </c>
      <c r="AE165" s="16673">
        <f>IF(ISNA(VLOOKUP($D165,'May 2'!$F:$F,1,0)),"No","Yes")</f>
      </c>
      <c r="AF165" s="16672">
        <f>IF(ISNA(VLOOKUP($D165,'Apr 23'!$F:$F,1,0)),"No","Yes")</f>
      </c>
      <c r="AG165" s="16671">
        <f>IF(ISNA(VLOOKUP($D165,'Apr 16'!$F:$F,1,0)),"No","Yes")</f>
      </c>
      <c r="AH165" s="16670">
        <f>IF(ISNA(VLOOKUP($D165,'Apr 9'!$F:$F,1,0)),"No","Yes")</f>
      </c>
      <c r="AI165" s="16669">
        <f>IF(ISNA(VLOOKUP($D165,'Apr 2'!$F:$F,1,0)),"No","Yes")</f>
      </c>
      <c r="AJ165" s="16668">
        <f>IF(ISNA(VLOOKUP($D165,'Mar 26'!$F:$F,1,0)),"No","Yes")</f>
      </c>
      <c r="AK165" s="16667">
        <f>IF(ISNA(VLOOKUP($D165,'Mar 19'!$F:$F,1,0)),"No","Yes")</f>
      </c>
      <c r="AL165" s="16666">
        <f>IF(ISNA(VLOOKUP($D165,'Mar 12'!$F:$F,1,0)),"No","Yes")</f>
      </c>
      <c r="AM165" s="16665">
        <f>IF(ISNA(VLOOKUP($D165,'Mar 5'!$F:$F,1,0)),"No","Yes")</f>
      </c>
      <c r="AN165" s="16664">
        <f>IF(ISNA(VLOOKUP($D165,'Feb 26'!$F:$F,1,0)),"No","Yes")</f>
      </c>
      <c r="AO165" s="16663">
        <f>IF(ISNA(VLOOKUP($D165,'Feb 26'!$F:$F,1,0)),"No","Yes")</f>
      </c>
      <c r="AP165" s="16662">
        <f>IF(ISNA(VLOOKUP($D165,'Feb 12'!$F:$F,1,0)),"No","Yes")</f>
      </c>
      <c r="AQ165" s="16661">
        <f>IF(ISNA(VLOOKUP($D165,'Feb 5'!$F:$F,1,0)),"No","Yes")</f>
      </c>
      <c r="AR165" s="16660">
        <f>IF(ISNA(VLOOKUP($D165,'Jan 29'!$F:$F,1,0)),"No","Yes")</f>
      </c>
      <c r="AS165" s="16659">
        <f>IF(ISNA(VLOOKUP(D165,'Jan 22'!F:F,1,0)),"No","Yes")</f>
      </c>
    </row>
    <row r="166" spans="1:44" x14ac:dyDescent="0.25">
      <c r="A166" s="9347"/>
      <c r="B166" s="101" t="s">
        <v>1393</v>
      </c>
      <c r="C166" s="213"/>
      <c r="D166" s="206" t="s">
        <v>12</v>
      </c>
      <c r="E166" s="206" t="s">
        <v>13</v>
      </c>
      <c r="F166" s="213"/>
      <c r="G166" s="235"/>
      <c r="H166" s="115" t="str">
        <f>IF(ISNA(VLOOKUP($D166,'Oct 08'!$F:$F,1,0)),"No","Yes")</f>
      </c>
      <c r="I166" s="16732">
        <f>IF(ISNA(VLOOKUP($D166,'Oct 03'!$F:$F,1,0)),"No","Yes")</f>
      </c>
      <c r="J166" s="16731">
        <f>IF(ISNA(VLOOKUP($D166,'Sep 24'!$F:$F,1,0)),"No","Yes")</f>
      </c>
      <c r="K166" s="16730">
        <f>IF(ISNA(VLOOKUP($D166,'Sep 17'!$F:$F,1,0)),"No","Yes")</f>
      </c>
      <c r="L166" s="16729">
        <f>IF(ISNA(VLOOKUP($D166,'Sep 10'!$F:$F,1,0)),"No","Yes")</f>
      </c>
      <c r="M166" s="16728">
        <f>IF(ISNA(VLOOKUP($D166,'Sep 05'!$F:$F,1,0)),"No","Yes")</f>
      </c>
      <c r="N166" s="16727">
        <f>IF(ISNA(VLOOKUP($D166,'Aug 27'!$F:$F,1,0)),"No","Yes")</f>
      </c>
      <c r="O166" s="16726">
        <f>IF(ISNA(VLOOKUP($D166,'Aug 20'!$F:$F,1,0)),"No","Yes")</f>
      </c>
      <c r="P166" s="16725">
        <f>IF(ISNA(VLOOKUP($D166,'Aug 13'!$F:$F,1,0)),"No","Yes")</f>
      </c>
      <c r="Q166" s="16724">
        <f>IF(ISNA(VLOOKUP($D166,'Aug 07'!$F:$F,1,0)),"No","Yes")</f>
      </c>
      <c r="R166" s="16723">
        <f>IF(ISNA(VLOOKUP($D166,'Jul 30'!$F:$F,1,0)),"No","Yes")</f>
      </c>
      <c r="S166" s="16722">
        <f>IF(ISNA(VLOOKUP($D166,'Jul 23'!$F:$F,1,0)),"No","Yes")</f>
      </c>
      <c r="T166" s="16721">
        <f>IF(ISNA(VLOOKUP($D166,'Jul 16'!$F:$F,1,0)),"No","Yes")</f>
      </c>
      <c r="U166" s="16720">
        <f>IF(ISNA(VLOOKUP($D166,'Jul 9'!$F:$F,1,0)),"No","Yes")</f>
      </c>
      <c r="V166" s="16719">
        <f>IF(ISNA(VLOOKUP($D166,'Jul 2'!$F:$F,1,0)),"No","Yes")</f>
      </c>
      <c r="W166" s="16718">
        <f>IF(ISNA(VLOOKUP($D166,'Jun 25'!$F:$F,1,0)),"No","Yes")</f>
      </c>
      <c r="X166" s="16717">
        <f>IF(ISNA(VLOOKUP($D166,'Jun 18'!$F:$F,1,0)),"No","Yes")</f>
      </c>
      <c r="Y166" s="16716">
        <f>IF(ISNA(VLOOKUP($D166,'Jun 11'!$F:$F,1,0)),"No","Yes")</f>
      </c>
      <c r="Z166" s="16715">
        <f>IF(ISNA(VLOOKUP($D166,'Jun 4'!$F:$F,1,0)),"No","Yes")</f>
      </c>
      <c r="AA166" s="16714">
        <f>IF(ISNA(VLOOKUP($D166,'May 28'!$F:$F,1,0)),"No","Yes")</f>
      </c>
      <c r="AB166" s="16713">
        <f>IF(ISNA(VLOOKUP($D166,'May 21'!$F:$F,1,0)),"No","Yes")</f>
      </c>
      <c r="AC166" s="16712">
        <f>IF(ISNA(VLOOKUP($D166,'May 14'!$F:$F,1,0)),"No","Yes")</f>
      </c>
      <c r="AD166" s="16711">
        <f>IF(ISNA(VLOOKUP($D166,'May 9'!$F:$F,1,0)),"No","Yes")</f>
      </c>
      <c r="AE166" s="16710">
        <f>IF(ISNA(VLOOKUP($D166,'May 2'!$F:$F,1,0)),"No","Yes")</f>
      </c>
      <c r="AF166" s="16709">
        <f>IF(ISNA(VLOOKUP($D166,'Apr 23'!$F:$F,1,0)),"No","Yes")</f>
      </c>
      <c r="AG166" s="16708">
        <f>IF(ISNA(VLOOKUP($D166,'Apr 16'!$F:$F,1,0)),"No","Yes")</f>
      </c>
      <c r="AH166" s="16707">
        <f>IF(ISNA(VLOOKUP($D166,'Apr 9'!$F:$F,1,0)),"No","Yes")</f>
      </c>
      <c r="AI166" s="16706">
        <f>IF(ISNA(VLOOKUP($D166,'Apr 2'!$F:$F,1,0)),"No","Yes")</f>
      </c>
      <c r="AJ166" s="16705">
        <f>IF(ISNA(VLOOKUP($D166,'Mar 26'!$F:$F,1,0)),"No","Yes")</f>
      </c>
      <c r="AK166" s="16704">
        <f>IF(ISNA(VLOOKUP($D166,'Mar 19'!$F:$F,1,0)),"No","Yes")</f>
      </c>
      <c r="AL166" s="16703">
        <f>IF(ISNA(VLOOKUP($D166,'Mar 12'!$F:$F,1,0)),"No","Yes")</f>
      </c>
      <c r="AM166" s="16702">
        <f>IF(ISNA(VLOOKUP($D166,'Mar 5'!$F:$F,1,0)),"No","Yes")</f>
      </c>
      <c r="AN166" s="16701">
        <f>IF(ISNA(VLOOKUP($D166,'Feb 26'!$F:$F,1,0)),"No","Yes")</f>
      </c>
      <c r="AO166" s="16700">
        <f>IF(ISNA(VLOOKUP($D166,'Feb 26'!$F:$F,1,0)),"No","Yes")</f>
      </c>
      <c r="AP166" s="16699">
        <f>IF(ISNA(VLOOKUP($D166,'Feb 12'!$F:$F,1,0)),"No","Yes")</f>
      </c>
      <c r="AQ166" s="16698">
        <f>IF(ISNA(VLOOKUP($D166,'Feb 5'!$F:$F,1,0)),"No","Yes")</f>
      </c>
      <c r="AR166" s="16697">
        <f>IF(ISNA(VLOOKUP($D166,'Jan 29'!$F:$F,1,0)),"No","Yes")</f>
      </c>
      <c r="AS166" s="16696">
        <f>IF(ISNA(VLOOKUP(D166,'Jan 22'!F:F,1,0)),"No","Yes")</f>
      </c>
    </row>
    <row r="167" spans="1:44" x14ac:dyDescent="0.25">
      <c r="A167" s="9347"/>
      <c r="B167" s="101" t="s">
        <v>1394</v>
      </c>
      <c r="C167" s="213"/>
      <c r="D167" s="206" t="s">
        <v>787</v>
      </c>
      <c r="E167" s="206" t="s">
        <v>789</v>
      </c>
      <c r="F167" s="213"/>
      <c r="G167" s="235"/>
      <c r="H167" s="115" t="str">
        <f>IF(ISNA(VLOOKUP($D167,'Oct 08'!$F:$F,1,0)),"No","Yes")</f>
      </c>
      <c r="I167" s="16769">
        <f>IF(ISNA(VLOOKUP($D167,'Oct 03'!$F:$F,1,0)),"No","Yes")</f>
      </c>
      <c r="J167" s="16768">
        <f>IF(ISNA(VLOOKUP($D167,'Sep 24'!$F:$F,1,0)),"No","Yes")</f>
      </c>
      <c r="K167" s="16767">
        <f>IF(ISNA(VLOOKUP($D167,'Sep 17'!$F:$F,1,0)),"No","Yes")</f>
      </c>
      <c r="L167" s="16766">
        <f>IF(ISNA(VLOOKUP($D167,'Sep 10'!$F:$F,1,0)),"No","Yes")</f>
      </c>
      <c r="M167" s="16765">
        <f>IF(ISNA(VLOOKUP($D167,'Sep 05'!$F:$F,1,0)),"No","Yes")</f>
      </c>
      <c r="N167" s="16764">
        <f>IF(ISNA(VLOOKUP($D167,'Aug 27'!$F:$F,1,0)),"No","Yes")</f>
      </c>
      <c r="O167" s="16763">
        <f>IF(ISNA(VLOOKUP($D167,'Aug 20'!$F:$F,1,0)),"No","Yes")</f>
      </c>
      <c r="P167" s="16762">
        <f>IF(ISNA(VLOOKUP($D167,'Aug 13'!$F:$F,1,0)),"No","Yes")</f>
      </c>
      <c r="Q167" s="16761">
        <f>IF(ISNA(VLOOKUP($D167,'Aug 07'!$F:$F,1,0)),"No","Yes")</f>
      </c>
      <c r="R167" s="16760">
        <f>IF(ISNA(VLOOKUP($D167,'Jul 30'!$F:$F,1,0)),"No","Yes")</f>
      </c>
      <c r="S167" s="16759">
        <f>IF(ISNA(VLOOKUP($D167,'Jul 23'!$F:$F,1,0)),"No","Yes")</f>
      </c>
      <c r="T167" s="16758">
        <f>IF(ISNA(VLOOKUP($D167,'Jul 16'!$F:$F,1,0)),"No","Yes")</f>
      </c>
      <c r="U167" s="16757">
        <f>IF(ISNA(VLOOKUP($D167,'Jul 9'!$F:$F,1,0)),"No","Yes")</f>
      </c>
      <c r="V167" s="16756">
        <f>IF(ISNA(VLOOKUP($D167,'Jul 2'!$F:$F,1,0)),"No","Yes")</f>
      </c>
      <c r="W167" s="16755">
        <f>IF(ISNA(VLOOKUP($D167,'Jun 25'!$F:$F,1,0)),"No","Yes")</f>
      </c>
      <c r="X167" s="16754">
        <f>IF(ISNA(VLOOKUP($D167,'Jun 18'!$F:$F,1,0)),"No","Yes")</f>
      </c>
      <c r="Y167" s="16753">
        <f>IF(ISNA(VLOOKUP($D167,'Jun 11'!$F:$F,1,0)),"No","Yes")</f>
      </c>
      <c r="Z167" s="16752">
        <f>IF(ISNA(VLOOKUP($D167,'Jun 4'!$F:$F,1,0)),"No","Yes")</f>
      </c>
      <c r="AA167" s="16751">
        <f>IF(ISNA(VLOOKUP($D167,'May 28'!$F:$F,1,0)),"No","Yes")</f>
      </c>
      <c r="AB167" s="16750">
        <f>IF(ISNA(VLOOKUP($D167,'May 21'!$F:$F,1,0)),"No","Yes")</f>
      </c>
      <c r="AC167" s="16749">
        <f>IF(ISNA(VLOOKUP($D167,'May 14'!$F:$F,1,0)),"No","Yes")</f>
      </c>
      <c r="AD167" s="16748">
        <f>IF(ISNA(VLOOKUP($D167,'May 9'!$F:$F,1,0)),"No","Yes")</f>
      </c>
      <c r="AE167" s="16747">
        <f>IF(ISNA(VLOOKUP($D167,'May 2'!$F:$F,1,0)),"No","Yes")</f>
      </c>
      <c r="AF167" s="16746">
        <f>IF(ISNA(VLOOKUP($D167,'Apr 23'!$F:$F,1,0)),"No","Yes")</f>
      </c>
      <c r="AG167" s="16745">
        <f>IF(ISNA(VLOOKUP($D167,'Apr 16'!$F:$F,1,0)),"No","Yes")</f>
      </c>
      <c r="AH167" s="16744">
        <f>IF(ISNA(VLOOKUP($D167,'Apr 9'!$F:$F,1,0)),"No","Yes")</f>
      </c>
      <c r="AI167" s="16743">
        <f>IF(ISNA(VLOOKUP($D167,'Apr 2'!$F:$F,1,0)),"No","Yes")</f>
      </c>
      <c r="AJ167" s="16742">
        <f>IF(ISNA(VLOOKUP($D167,'Mar 26'!$F:$F,1,0)),"No","Yes")</f>
      </c>
      <c r="AK167" s="16741">
        <f>IF(ISNA(VLOOKUP($D167,'Mar 19'!$F:$F,1,0)),"No","Yes")</f>
      </c>
      <c r="AL167" s="16740">
        <f>IF(ISNA(VLOOKUP($D167,'Mar 12'!$F:$F,1,0)),"No","Yes")</f>
      </c>
      <c r="AM167" s="16739">
        <f>IF(ISNA(VLOOKUP($D167,'Mar 5'!$F:$F,1,0)),"No","Yes")</f>
      </c>
      <c r="AN167" s="16738">
        <f>IF(ISNA(VLOOKUP($D167,'Feb 26'!$F:$F,1,0)),"No","Yes")</f>
      </c>
      <c r="AO167" s="16737">
        <f>IF(ISNA(VLOOKUP($D167,'Feb 26'!$F:$F,1,0)),"No","Yes")</f>
      </c>
      <c r="AP167" s="16736">
        <f>IF(ISNA(VLOOKUP($D167,'Feb 12'!$F:$F,1,0)),"No","Yes")</f>
      </c>
      <c r="AQ167" s="16735">
        <f>IF(ISNA(VLOOKUP($D167,'Feb 5'!$F:$F,1,0)),"No","Yes")</f>
      </c>
      <c r="AR167" s="16734">
        <f>IF(ISNA(VLOOKUP($D167,'Jan 29'!$F:$F,1,0)),"No","Yes")</f>
      </c>
      <c r="AS167" s="16733">
        <f>IF(ISNA(VLOOKUP(D167,'Jan 22'!F:F,1,0)),"No","Yes")</f>
      </c>
    </row>
    <row r="168" spans="1:44" x14ac:dyDescent="0.25">
      <c r="A168" s="9347"/>
      <c r="B168" s="101" t="s">
        <v>1395</v>
      </c>
      <c r="C168" s="213"/>
      <c r="D168" s="213"/>
      <c r="E168" s="213"/>
      <c r="F168" s="213"/>
      <c r="G168" s="235"/>
      <c r="H168" s="115" t="str">
        <f>IF(ISNA(VLOOKUP($D168,'Oct 08'!$F:$F,1,0)),"No","Yes")</f>
      </c>
      <c r="I168" s="16806">
        <f>IF(ISNA(VLOOKUP($D168,'Oct 03'!$F:$F,1,0)),"No","Yes")</f>
      </c>
      <c r="J168" s="16805">
        <f>IF(ISNA(VLOOKUP($D168,'Sep 24'!$F:$F,1,0)),"No","Yes")</f>
      </c>
      <c r="K168" s="16804">
        <f>IF(ISNA(VLOOKUP($D168,'Sep 17'!$F:$F,1,0)),"No","Yes")</f>
      </c>
      <c r="L168" s="16803">
        <f>IF(ISNA(VLOOKUP($D168,'Sep 10'!$F:$F,1,0)),"No","Yes")</f>
      </c>
      <c r="M168" s="16802">
        <f>IF(ISNA(VLOOKUP($D168,'Sep 05'!$F:$F,1,0)),"No","Yes")</f>
      </c>
      <c r="N168" s="16801">
        <f>IF(ISNA(VLOOKUP($D168,'Aug 27'!$F:$F,1,0)),"No","Yes")</f>
      </c>
      <c r="O168" s="16800">
        <f>IF(ISNA(VLOOKUP($D168,'Aug 20'!$F:$F,1,0)),"No","Yes")</f>
      </c>
      <c r="P168" s="16799">
        <f>IF(ISNA(VLOOKUP($D168,'Aug 13'!$F:$F,1,0)),"No","Yes")</f>
      </c>
      <c r="Q168" s="16798">
        <f>IF(ISNA(VLOOKUP($D168,'Aug 07'!$F:$F,1,0)),"No","Yes")</f>
      </c>
      <c r="R168" s="16797">
        <f>IF(ISNA(VLOOKUP($D168,'Jul 30'!$F:$F,1,0)),"No","Yes")</f>
      </c>
      <c r="S168" s="16796">
        <f>IF(ISNA(VLOOKUP($D168,'Jul 23'!$F:$F,1,0)),"No","Yes")</f>
      </c>
      <c r="T168" s="16795">
        <f>IF(ISNA(VLOOKUP($D168,'Jul 16'!$F:$F,1,0)),"No","Yes")</f>
      </c>
      <c r="U168" s="16794">
        <f>IF(ISNA(VLOOKUP($D168,'Jul 9'!$F:$F,1,0)),"No","Yes")</f>
      </c>
      <c r="V168" s="16793">
        <f>IF(ISNA(VLOOKUP($D168,'Jul 2'!$F:$F,1,0)),"No","Yes")</f>
      </c>
      <c r="W168" s="16792">
        <f>IF(ISNA(VLOOKUP($D168,'Jun 25'!$F:$F,1,0)),"No","Yes")</f>
      </c>
      <c r="X168" s="16791">
        <f>IF(ISNA(VLOOKUP($D168,'Jun 18'!$F:$F,1,0)),"No","Yes")</f>
      </c>
      <c r="Y168" s="16790">
        <f>IF(ISNA(VLOOKUP($D168,'Jun 11'!$F:$F,1,0)),"No","Yes")</f>
      </c>
      <c r="Z168" s="16789">
        <f>IF(ISNA(VLOOKUP($D168,'Jun 4'!$F:$F,1,0)),"No","Yes")</f>
      </c>
      <c r="AA168" s="16788">
        <f>IF(ISNA(VLOOKUP($D168,'May 28'!$F:$F,1,0)),"No","Yes")</f>
      </c>
      <c r="AB168" s="16787">
        <f>IF(ISNA(VLOOKUP($D168,'May 21'!$F:$F,1,0)),"No","Yes")</f>
      </c>
      <c r="AC168" s="16786">
        <f>IF(ISNA(VLOOKUP($D168,'May 14'!$F:$F,1,0)),"No","Yes")</f>
      </c>
      <c r="AD168" s="16785">
        <f>IF(ISNA(VLOOKUP($D168,'May 9'!$F:$F,1,0)),"No","Yes")</f>
      </c>
      <c r="AE168" s="16784">
        <f>IF(ISNA(VLOOKUP($D168,'May 2'!$F:$F,1,0)),"No","Yes")</f>
      </c>
      <c r="AF168" s="16783">
        <f>IF(ISNA(VLOOKUP($D168,'Apr 23'!$F:$F,1,0)),"No","Yes")</f>
      </c>
      <c r="AG168" s="16782">
        <f>IF(ISNA(VLOOKUP($D168,'Apr 16'!$F:$F,1,0)),"No","Yes")</f>
      </c>
      <c r="AH168" s="16781">
        <f>IF(ISNA(VLOOKUP($D168,'Apr 9'!$F:$F,1,0)),"No","Yes")</f>
      </c>
      <c r="AI168" s="16780">
        <f>IF(ISNA(VLOOKUP($D168,'Apr 2'!$F:$F,1,0)),"No","Yes")</f>
      </c>
      <c r="AJ168" s="16779">
        <f>IF(ISNA(VLOOKUP($D168,'Mar 26'!$F:$F,1,0)),"No","Yes")</f>
      </c>
      <c r="AK168" s="16778">
        <f>IF(ISNA(VLOOKUP($D168,'Mar 19'!$F:$F,1,0)),"No","Yes")</f>
      </c>
      <c r="AL168" s="16777">
        <f>IF(ISNA(VLOOKUP($D168,'Mar 12'!$F:$F,1,0)),"No","Yes")</f>
      </c>
      <c r="AM168" s="16776">
        <f>IF(ISNA(VLOOKUP($D168,'Mar 5'!$F:$F,1,0)),"No","Yes")</f>
      </c>
      <c r="AN168" s="16775">
        <f>IF(ISNA(VLOOKUP($D168,'Feb 26'!$F:$F,1,0)),"No","Yes")</f>
      </c>
      <c r="AO168" s="16774">
        <f>IF(ISNA(VLOOKUP($D168,'Feb 26'!$F:$F,1,0)),"No","Yes")</f>
      </c>
      <c r="AP168" s="16773">
        <f>IF(ISNA(VLOOKUP($D168,'Feb 12'!$F:$F,1,0)),"No","Yes")</f>
      </c>
      <c r="AQ168" s="16772">
        <f>IF(ISNA(VLOOKUP($D168,'Feb 5'!$F:$F,1,0)),"No","Yes")</f>
      </c>
      <c r="AR168" s="16771">
        <f>IF(ISNA(VLOOKUP($D168,'Jan 29'!$F:$F,1,0)),"No","Yes")</f>
      </c>
      <c r="AS168" s="16770">
        <f>IF(ISNA(VLOOKUP(D168,'Jan 22'!F:F,1,0)),"No","Yes")</f>
      </c>
    </row>
    <row r="169" spans="1:44" x14ac:dyDescent="0.25">
      <c r="A169" s="9347"/>
      <c r="B169" s="104" t="s">
        <v>1396</v>
      </c>
      <c r="C169" s="213"/>
      <c r="D169" s="213"/>
      <c r="E169" s="213"/>
      <c r="F169" s="213"/>
      <c r="G169" s="235"/>
      <c r="H169" s="115" t="str">
        <f>IF(ISNA(VLOOKUP($D169,'Oct 08'!$F:$F,1,0)),"No","Yes")</f>
      </c>
      <c r="I169" s="16843">
        <f>IF(ISNA(VLOOKUP($D169,'Oct 03'!$F:$F,1,0)),"No","Yes")</f>
      </c>
      <c r="J169" s="16842">
        <f>IF(ISNA(VLOOKUP($D169,'Sep 24'!$F:$F,1,0)),"No","Yes")</f>
      </c>
      <c r="K169" s="16841">
        <f>IF(ISNA(VLOOKUP($D169,'Sep 17'!$F:$F,1,0)),"No","Yes")</f>
      </c>
      <c r="L169" s="16840">
        <f>IF(ISNA(VLOOKUP($D169,'Sep 10'!$F:$F,1,0)),"No","Yes")</f>
      </c>
      <c r="M169" s="16839">
        <f>IF(ISNA(VLOOKUP($D169,'Sep 05'!$F:$F,1,0)),"No","Yes")</f>
      </c>
      <c r="N169" s="16838">
        <f>IF(ISNA(VLOOKUP($D169,'Aug 27'!$F:$F,1,0)),"No","Yes")</f>
      </c>
      <c r="O169" s="16837">
        <f>IF(ISNA(VLOOKUP($D169,'Aug 20'!$F:$F,1,0)),"No","Yes")</f>
      </c>
      <c r="P169" s="16836">
        <f>IF(ISNA(VLOOKUP($D169,'Aug 13'!$F:$F,1,0)),"No","Yes")</f>
      </c>
      <c r="Q169" s="16835">
        <f>IF(ISNA(VLOOKUP($D169,'Aug 07'!$F:$F,1,0)),"No","Yes")</f>
      </c>
      <c r="R169" s="16834">
        <f>IF(ISNA(VLOOKUP($D169,'Jul 30'!$F:$F,1,0)),"No","Yes")</f>
      </c>
      <c r="S169" s="16833">
        <f>IF(ISNA(VLOOKUP($D169,'Jul 23'!$F:$F,1,0)),"No","Yes")</f>
      </c>
      <c r="T169" s="16832">
        <f>IF(ISNA(VLOOKUP($D169,'Jul 16'!$F:$F,1,0)),"No","Yes")</f>
      </c>
      <c r="U169" s="16831">
        <f>IF(ISNA(VLOOKUP($D169,'Jul 9'!$F:$F,1,0)),"No","Yes")</f>
      </c>
      <c r="V169" s="16830">
        <f>IF(ISNA(VLOOKUP($D169,'Jul 2'!$F:$F,1,0)),"No","Yes")</f>
      </c>
      <c r="W169" s="16829">
        <f>IF(ISNA(VLOOKUP($D169,'Jun 25'!$F:$F,1,0)),"No","Yes")</f>
      </c>
      <c r="X169" s="16828">
        <f>IF(ISNA(VLOOKUP($D169,'Jun 18'!$F:$F,1,0)),"No","Yes")</f>
      </c>
      <c r="Y169" s="16827">
        <f>IF(ISNA(VLOOKUP($D169,'Jun 11'!$F:$F,1,0)),"No","Yes")</f>
      </c>
      <c r="Z169" s="16826">
        <f>IF(ISNA(VLOOKUP($D169,'Jun 4'!$F:$F,1,0)),"No","Yes")</f>
      </c>
      <c r="AA169" s="16825">
        <f>IF(ISNA(VLOOKUP($D169,'May 28'!$F:$F,1,0)),"No","Yes")</f>
      </c>
      <c r="AB169" s="16824">
        <f>IF(ISNA(VLOOKUP($D169,'May 21'!$F:$F,1,0)),"No","Yes")</f>
      </c>
      <c r="AC169" s="16823">
        <f>IF(ISNA(VLOOKUP($D169,'May 14'!$F:$F,1,0)),"No","Yes")</f>
      </c>
      <c r="AD169" s="16822">
        <f>IF(ISNA(VLOOKUP($D169,'May 9'!$F:$F,1,0)),"No","Yes")</f>
      </c>
      <c r="AE169" s="16821">
        <f>IF(ISNA(VLOOKUP($D169,'May 2'!$F:$F,1,0)),"No","Yes")</f>
      </c>
      <c r="AF169" s="16820">
        <f>IF(ISNA(VLOOKUP($D169,'Apr 23'!$F:$F,1,0)),"No","Yes")</f>
      </c>
      <c r="AG169" s="16819">
        <f>IF(ISNA(VLOOKUP($D169,'Apr 16'!$F:$F,1,0)),"No","Yes")</f>
      </c>
      <c r="AH169" s="16818">
        <f>IF(ISNA(VLOOKUP($D169,'Apr 9'!$F:$F,1,0)),"No","Yes")</f>
      </c>
      <c r="AI169" s="16817">
        <f>IF(ISNA(VLOOKUP($D169,'Apr 2'!$F:$F,1,0)),"No","Yes")</f>
      </c>
      <c r="AJ169" s="16816">
        <f>IF(ISNA(VLOOKUP($D169,'Mar 26'!$F:$F,1,0)),"No","Yes")</f>
      </c>
      <c r="AK169" s="16815">
        <f>IF(ISNA(VLOOKUP($D169,'Mar 19'!$F:$F,1,0)),"No","Yes")</f>
      </c>
      <c r="AL169" s="16814">
        <f>IF(ISNA(VLOOKUP($D169,'Mar 12'!$F:$F,1,0)),"No","Yes")</f>
      </c>
      <c r="AM169" s="16813">
        <f>IF(ISNA(VLOOKUP($D169,'Mar 5'!$F:$F,1,0)),"No","Yes")</f>
      </c>
      <c r="AN169" s="16812">
        <f>IF(ISNA(VLOOKUP($D169,'Feb 26'!$F:$F,1,0)),"No","Yes")</f>
      </c>
      <c r="AO169" s="16811">
        <f>IF(ISNA(VLOOKUP($D169,'Feb 26'!$F:$F,1,0)),"No","Yes")</f>
      </c>
      <c r="AP169" s="16810">
        <f>IF(ISNA(VLOOKUP($D169,'Feb 12'!$F:$F,1,0)),"No","Yes")</f>
      </c>
      <c r="AQ169" s="16809">
        <f>IF(ISNA(VLOOKUP($D169,'Feb 5'!$F:$F,1,0)),"No","Yes")</f>
      </c>
      <c r="AR169" s="16808">
        <f>IF(ISNA(VLOOKUP($D169,'Jan 29'!$F:$F,1,0)),"No","Yes")</f>
      </c>
      <c r="AS169" s="16807">
        <f>IF(ISNA(VLOOKUP(D169,'Jan 22'!F:F,1,0)),"No","Yes")</f>
      </c>
    </row>
    <row r="170" spans="1:44" x14ac:dyDescent="0.25">
      <c r="A170" s="9347"/>
      <c r="B170" s="101" t="s">
        <v>1397</v>
      </c>
      <c r="C170" s="213"/>
      <c r="D170" s="213"/>
      <c r="E170" s="213"/>
      <c r="F170" s="213"/>
      <c r="G170" s="235"/>
      <c r="H170" s="115" t="str">
        <f>IF(ISNA(VLOOKUP($D170,'Oct 08'!$F:$F,1,0)),"No","Yes")</f>
      </c>
      <c r="I170" s="16880">
        <f>IF(ISNA(VLOOKUP($D170,'Oct 03'!$F:$F,1,0)),"No","Yes")</f>
      </c>
      <c r="J170" s="16879">
        <f>IF(ISNA(VLOOKUP($D170,'Sep 24'!$F:$F,1,0)),"No","Yes")</f>
      </c>
      <c r="K170" s="16878">
        <f>IF(ISNA(VLOOKUP($D170,'Sep 17'!$F:$F,1,0)),"No","Yes")</f>
      </c>
      <c r="L170" s="16877">
        <f>IF(ISNA(VLOOKUP($D170,'Sep 10'!$F:$F,1,0)),"No","Yes")</f>
      </c>
      <c r="M170" s="16876">
        <f>IF(ISNA(VLOOKUP($D170,'Sep 05'!$F:$F,1,0)),"No","Yes")</f>
      </c>
      <c r="N170" s="16875">
        <f>IF(ISNA(VLOOKUP($D170,'Aug 27'!$F:$F,1,0)),"No","Yes")</f>
      </c>
      <c r="O170" s="16874">
        <f>IF(ISNA(VLOOKUP($D170,'Aug 20'!$F:$F,1,0)),"No","Yes")</f>
      </c>
      <c r="P170" s="16873">
        <f>IF(ISNA(VLOOKUP($D170,'Aug 13'!$F:$F,1,0)),"No","Yes")</f>
      </c>
      <c r="Q170" s="16872">
        <f>IF(ISNA(VLOOKUP($D170,'Aug 07'!$F:$F,1,0)),"No","Yes")</f>
      </c>
      <c r="R170" s="16871">
        <f>IF(ISNA(VLOOKUP($D170,'Jul 30'!$F:$F,1,0)),"No","Yes")</f>
      </c>
      <c r="S170" s="16870">
        <f>IF(ISNA(VLOOKUP($D170,'Jul 23'!$F:$F,1,0)),"No","Yes")</f>
      </c>
      <c r="T170" s="16869">
        <f>IF(ISNA(VLOOKUP($D170,'Jul 16'!$F:$F,1,0)),"No","Yes")</f>
      </c>
      <c r="U170" s="16868">
        <f>IF(ISNA(VLOOKUP($D170,'Jul 9'!$F:$F,1,0)),"No","Yes")</f>
      </c>
      <c r="V170" s="16867">
        <f>IF(ISNA(VLOOKUP($D170,'Jul 2'!$F:$F,1,0)),"No","Yes")</f>
      </c>
      <c r="W170" s="16866">
        <f>IF(ISNA(VLOOKUP($D170,'Jun 25'!$F:$F,1,0)),"No","Yes")</f>
      </c>
      <c r="X170" s="16865">
        <f>IF(ISNA(VLOOKUP($D170,'Jun 18'!$F:$F,1,0)),"No","Yes")</f>
      </c>
      <c r="Y170" s="16864">
        <f>IF(ISNA(VLOOKUP($D170,'Jun 11'!$F:$F,1,0)),"No","Yes")</f>
      </c>
      <c r="Z170" s="16863">
        <f>IF(ISNA(VLOOKUP($D170,'Jun 4'!$F:$F,1,0)),"No","Yes")</f>
      </c>
      <c r="AA170" s="16862">
        <f>IF(ISNA(VLOOKUP($D170,'May 28'!$F:$F,1,0)),"No","Yes")</f>
      </c>
      <c r="AB170" s="16861">
        <f>IF(ISNA(VLOOKUP($D170,'May 21'!$F:$F,1,0)),"No","Yes")</f>
      </c>
      <c r="AC170" s="16860">
        <f>IF(ISNA(VLOOKUP($D170,'May 14'!$F:$F,1,0)),"No","Yes")</f>
      </c>
      <c r="AD170" s="16859">
        <f>IF(ISNA(VLOOKUP($D170,'May 9'!$F:$F,1,0)),"No","Yes")</f>
      </c>
      <c r="AE170" s="16858">
        <f>IF(ISNA(VLOOKUP($D170,'May 2'!$F:$F,1,0)),"No","Yes")</f>
      </c>
      <c r="AF170" s="16857">
        <f>IF(ISNA(VLOOKUP($D170,'Apr 23'!$F:$F,1,0)),"No","Yes")</f>
      </c>
      <c r="AG170" s="16856">
        <f>IF(ISNA(VLOOKUP($D170,'Apr 16'!$F:$F,1,0)),"No","Yes")</f>
      </c>
      <c r="AH170" s="16855">
        <f>IF(ISNA(VLOOKUP($D170,'Apr 9'!$F:$F,1,0)),"No","Yes")</f>
      </c>
      <c r="AI170" s="16854">
        <f>IF(ISNA(VLOOKUP($D170,'Apr 2'!$F:$F,1,0)),"No","Yes")</f>
      </c>
      <c r="AJ170" s="16853">
        <f>IF(ISNA(VLOOKUP($D170,'Mar 26'!$F:$F,1,0)),"No","Yes")</f>
      </c>
      <c r="AK170" s="16852">
        <f>IF(ISNA(VLOOKUP($D170,'Mar 19'!$F:$F,1,0)),"No","Yes")</f>
      </c>
      <c r="AL170" s="16851">
        <f>IF(ISNA(VLOOKUP($D170,'Mar 12'!$F:$F,1,0)),"No","Yes")</f>
      </c>
      <c r="AM170" s="16850">
        <f>IF(ISNA(VLOOKUP($D170,'Mar 5'!$F:$F,1,0)),"No","Yes")</f>
      </c>
      <c r="AN170" s="16849">
        <f>IF(ISNA(VLOOKUP($D170,'Feb 26'!$F:$F,1,0)),"No","Yes")</f>
      </c>
      <c r="AO170" s="16848">
        <f>IF(ISNA(VLOOKUP($D170,'Feb 26'!$F:$F,1,0)),"No","Yes")</f>
      </c>
      <c r="AP170" s="16847">
        <f>IF(ISNA(VLOOKUP($D170,'Feb 12'!$F:$F,1,0)),"No","Yes")</f>
      </c>
      <c r="AQ170" s="16846">
        <f>IF(ISNA(VLOOKUP($D170,'Feb 5'!$F:$F,1,0)),"No","Yes")</f>
      </c>
      <c r="AR170" s="16845">
        <f>IF(ISNA(VLOOKUP($D170,'Jan 29'!$F:$F,1,0)),"No","Yes")</f>
      </c>
      <c r="AS170" s="16844">
        <f>IF(ISNA(VLOOKUP(D170,'Jan 22'!F:F,1,0)),"No","Yes")</f>
      </c>
    </row>
    <row r="171" spans="1:44" x14ac:dyDescent="0.25">
      <c r="A171" s="9347"/>
      <c r="B171" s="101" t="s">
        <v>1398</v>
      </c>
      <c r="C171" s="213"/>
      <c r="D171" s="213"/>
      <c r="E171" s="213"/>
      <c r="F171" s="213"/>
      <c r="G171" s="235"/>
      <c r="H171" s="115" t="str">
        <f>IF(ISNA(VLOOKUP($D171,'Oct 08'!$F:$F,1,0)),"No","Yes")</f>
      </c>
      <c r="I171" s="16917">
        <f>IF(ISNA(VLOOKUP($D171,'Oct 03'!$F:$F,1,0)),"No","Yes")</f>
      </c>
      <c r="J171" s="16916">
        <f>IF(ISNA(VLOOKUP($D171,'Sep 24'!$F:$F,1,0)),"No","Yes")</f>
      </c>
      <c r="K171" s="16915">
        <f>IF(ISNA(VLOOKUP($D171,'Sep 17'!$F:$F,1,0)),"No","Yes")</f>
      </c>
      <c r="L171" s="16914">
        <f>IF(ISNA(VLOOKUP($D171,'Sep 10'!$F:$F,1,0)),"No","Yes")</f>
      </c>
      <c r="M171" s="16913">
        <f>IF(ISNA(VLOOKUP($D171,'Sep 05'!$F:$F,1,0)),"No","Yes")</f>
      </c>
      <c r="N171" s="16912">
        <f>IF(ISNA(VLOOKUP($D171,'Aug 27'!$F:$F,1,0)),"No","Yes")</f>
      </c>
      <c r="O171" s="16911">
        <f>IF(ISNA(VLOOKUP($D171,'Aug 20'!$F:$F,1,0)),"No","Yes")</f>
      </c>
      <c r="P171" s="16910">
        <f>IF(ISNA(VLOOKUP($D171,'Aug 13'!$F:$F,1,0)),"No","Yes")</f>
      </c>
      <c r="Q171" s="16909">
        <f>IF(ISNA(VLOOKUP($D171,'Aug 07'!$F:$F,1,0)),"No","Yes")</f>
      </c>
      <c r="R171" s="16908">
        <f>IF(ISNA(VLOOKUP($D171,'Jul 30'!$F:$F,1,0)),"No","Yes")</f>
      </c>
      <c r="S171" s="16907">
        <f>IF(ISNA(VLOOKUP($D171,'Jul 23'!$F:$F,1,0)),"No","Yes")</f>
      </c>
      <c r="T171" s="16906">
        <f>IF(ISNA(VLOOKUP($D171,'Jul 16'!$F:$F,1,0)),"No","Yes")</f>
      </c>
      <c r="U171" s="16905">
        <f>IF(ISNA(VLOOKUP($D171,'Jul 9'!$F:$F,1,0)),"No","Yes")</f>
      </c>
      <c r="V171" s="16904">
        <f>IF(ISNA(VLOOKUP($D171,'Jul 2'!$F:$F,1,0)),"No","Yes")</f>
      </c>
      <c r="W171" s="16903">
        <f>IF(ISNA(VLOOKUP($D171,'Jun 25'!$F:$F,1,0)),"No","Yes")</f>
      </c>
      <c r="X171" s="16902">
        <f>IF(ISNA(VLOOKUP($D171,'Jun 18'!$F:$F,1,0)),"No","Yes")</f>
      </c>
      <c r="Y171" s="16901">
        <f>IF(ISNA(VLOOKUP($D171,'Jun 11'!$F:$F,1,0)),"No","Yes")</f>
      </c>
      <c r="Z171" s="16900">
        <f>IF(ISNA(VLOOKUP($D171,'Jun 4'!$F:$F,1,0)),"No","Yes")</f>
      </c>
      <c r="AA171" s="16899">
        <f>IF(ISNA(VLOOKUP($D171,'May 28'!$F:$F,1,0)),"No","Yes")</f>
      </c>
      <c r="AB171" s="16898">
        <f>IF(ISNA(VLOOKUP($D171,'May 21'!$F:$F,1,0)),"No","Yes")</f>
      </c>
      <c r="AC171" s="16897">
        <f>IF(ISNA(VLOOKUP($D171,'May 14'!$F:$F,1,0)),"No","Yes")</f>
      </c>
      <c r="AD171" s="16896">
        <f>IF(ISNA(VLOOKUP($D171,'May 9'!$F:$F,1,0)),"No","Yes")</f>
      </c>
      <c r="AE171" s="16895">
        <f>IF(ISNA(VLOOKUP($D171,'May 2'!$F:$F,1,0)),"No","Yes")</f>
      </c>
      <c r="AF171" s="16894">
        <f>IF(ISNA(VLOOKUP($D171,'Apr 23'!$F:$F,1,0)),"No","Yes")</f>
      </c>
      <c r="AG171" s="16893">
        <f>IF(ISNA(VLOOKUP($D171,'Apr 16'!$F:$F,1,0)),"No","Yes")</f>
      </c>
      <c r="AH171" s="16892">
        <f>IF(ISNA(VLOOKUP($D171,'Apr 9'!$F:$F,1,0)),"No","Yes")</f>
      </c>
      <c r="AI171" s="16891">
        <f>IF(ISNA(VLOOKUP($D171,'Apr 2'!$F:$F,1,0)),"No","Yes")</f>
      </c>
      <c r="AJ171" s="16890">
        <f>IF(ISNA(VLOOKUP($D171,'Mar 26'!$F:$F,1,0)),"No","Yes")</f>
      </c>
      <c r="AK171" s="16889">
        <f>IF(ISNA(VLOOKUP($D171,'Mar 19'!$F:$F,1,0)),"No","Yes")</f>
      </c>
      <c r="AL171" s="16888">
        <f>IF(ISNA(VLOOKUP($D171,'Mar 12'!$F:$F,1,0)),"No","Yes")</f>
      </c>
      <c r="AM171" s="16887">
        <f>IF(ISNA(VLOOKUP($D171,'Mar 5'!$F:$F,1,0)),"No","Yes")</f>
      </c>
      <c r="AN171" s="16886">
        <f>IF(ISNA(VLOOKUP($D171,'Feb 26'!$F:$F,1,0)),"No","Yes")</f>
      </c>
      <c r="AO171" s="16885">
        <f>IF(ISNA(VLOOKUP($D171,'Feb 26'!$F:$F,1,0)),"No","Yes")</f>
      </c>
      <c r="AP171" s="16884">
        <f>IF(ISNA(VLOOKUP($D171,'Feb 12'!$F:$F,1,0)),"No","Yes")</f>
      </c>
      <c r="AQ171" s="16883">
        <f>IF(ISNA(VLOOKUP($D171,'Feb 5'!$F:$F,1,0)),"No","Yes")</f>
      </c>
      <c r="AR171" s="16882">
        <f>IF(ISNA(VLOOKUP($D171,'Jan 29'!$F:$F,1,0)),"No","Yes")</f>
      </c>
      <c r="AS171" s="16881">
        <f>IF(ISNA(VLOOKUP(D171,'Jan 22'!F:F,1,0)),"No","Yes")</f>
      </c>
    </row>
    <row r="172" spans="1:44" x14ac:dyDescent="0.25">
      <c r="A172" s="9347"/>
      <c r="B172" s="101" t="s">
        <v>1399</v>
      </c>
      <c r="C172" s="213"/>
      <c r="D172" s="213"/>
      <c r="E172" s="213"/>
      <c r="F172" s="213"/>
      <c r="G172" s="235"/>
      <c r="H172" s="115" t="str">
        <f>IF(ISNA(VLOOKUP($D172,'Oct 08'!$F:$F,1,0)),"No","Yes")</f>
      </c>
      <c r="I172" s="16954">
        <f>IF(ISNA(VLOOKUP($D172,'Oct 03'!$F:$F,1,0)),"No","Yes")</f>
      </c>
      <c r="J172" s="16953">
        <f>IF(ISNA(VLOOKUP($D172,'Sep 24'!$F:$F,1,0)),"No","Yes")</f>
      </c>
      <c r="K172" s="16952">
        <f>IF(ISNA(VLOOKUP($D172,'Sep 17'!$F:$F,1,0)),"No","Yes")</f>
      </c>
      <c r="L172" s="16951">
        <f>IF(ISNA(VLOOKUP($D172,'Sep 10'!$F:$F,1,0)),"No","Yes")</f>
      </c>
      <c r="M172" s="16950">
        <f>IF(ISNA(VLOOKUP($D172,'Sep 05'!$F:$F,1,0)),"No","Yes")</f>
      </c>
      <c r="N172" s="16949">
        <f>IF(ISNA(VLOOKUP($D172,'Aug 27'!$F:$F,1,0)),"No","Yes")</f>
      </c>
      <c r="O172" s="16948">
        <f>IF(ISNA(VLOOKUP($D172,'Aug 20'!$F:$F,1,0)),"No","Yes")</f>
      </c>
      <c r="P172" s="16947">
        <f>IF(ISNA(VLOOKUP($D172,'Aug 13'!$F:$F,1,0)),"No","Yes")</f>
      </c>
      <c r="Q172" s="16946">
        <f>IF(ISNA(VLOOKUP($D172,'Aug 07'!$F:$F,1,0)),"No","Yes")</f>
      </c>
      <c r="R172" s="16945">
        <f>IF(ISNA(VLOOKUP($D172,'Jul 30'!$F:$F,1,0)),"No","Yes")</f>
      </c>
      <c r="S172" s="16944">
        <f>IF(ISNA(VLOOKUP($D172,'Jul 23'!$F:$F,1,0)),"No","Yes")</f>
      </c>
      <c r="T172" s="16943">
        <f>IF(ISNA(VLOOKUP($D172,'Jul 16'!$F:$F,1,0)),"No","Yes")</f>
      </c>
      <c r="U172" s="16942">
        <f>IF(ISNA(VLOOKUP($D172,'Jul 9'!$F:$F,1,0)),"No","Yes")</f>
      </c>
      <c r="V172" s="16941">
        <f>IF(ISNA(VLOOKUP($D172,'Jul 2'!$F:$F,1,0)),"No","Yes")</f>
      </c>
      <c r="W172" s="16940">
        <f>IF(ISNA(VLOOKUP($D172,'Jun 25'!$F:$F,1,0)),"No","Yes")</f>
      </c>
      <c r="X172" s="16939">
        <f>IF(ISNA(VLOOKUP($D172,'Jun 18'!$F:$F,1,0)),"No","Yes")</f>
      </c>
      <c r="Y172" s="16938">
        <f>IF(ISNA(VLOOKUP($D172,'Jun 11'!$F:$F,1,0)),"No","Yes")</f>
      </c>
      <c r="Z172" s="16937">
        <f>IF(ISNA(VLOOKUP($D172,'Jun 4'!$F:$F,1,0)),"No","Yes")</f>
      </c>
      <c r="AA172" s="16936">
        <f>IF(ISNA(VLOOKUP($D172,'May 28'!$F:$F,1,0)),"No","Yes")</f>
      </c>
      <c r="AB172" s="16935">
        <f>IF(ISNA(VLOOKUP($D172,'May 21'!$F:$F,1,0)),"No","Yes")</f>
      </c>
      <c r="AC172" s="16934">
        <f>IF(ISNA(VLOOKUP($D172,'May 14'!$F:$F,1,0)),"No","Yes")</f>
      </c>
      <c r="AD172" s="16933">
        <f>IF(ISNA(VLOOKUP($D172,'May 9'!$F:$F,1,0)),"No","Yes")</f>
      </c>
      <c r="AE172" s="16932">
        <f>IF(ISNA(VLOOKUP($D172,'May 2'!$F:$F,1,0)),"No","Yes")</f>
      </c>
      <c r="AF172" s="16931">
        <f>IF(ISNA(VLOOKUP($D172,'Apr 23'!$F:$F,1,0)),"No","Yes")</f>
      </c>
      <c r="AG172" s="16930">
        <f>IF(ISNA(VLOOKUP($D172,'Apr 16'!$F:$F,1,0)),"No","Yes")</f>
      </c>
      <c r="AH172" s="16929">
        <f>IF(ISNA(VLOOKUP($D172,'Apr 9'!$F:$F,1,0)),"No","Yes")</f>
      </c>
      <c r="AI172" s="16928">
        <f>IF(ISNA(VLOOKUP($D172,'Apr 2'!$F:$F,1,0)),"No","Yes")</f>
      </c>
      <c r="AJ172" s="16927">
        <f>IF(ISNA(VLOOKUP($D172,'Mar 26'!$F:$F,1,0)),"No","Yes")</f>
      </c>
      <c r="AK172" s="16926">
        <f>IF(ISNA(VLOOKUP($D172,'Mar 19'!$F:$F,1,0)),"No","Yes")</f>
      </c>
      <c r="AL172" s="16925">
        <f>IF(ISNA(VLOOKUP($D172,'Mar 12'!$F:$F,1,0)),"No","Yes")</f>
      </c>
      <c r="AM172" s="16924">
        <f>IF(ISNA(VLOOKUP($D172,'Mar 5'!$F:$F,1,0)),"No","Yes")</f>
      </c>
      <c r="AN172" s="16923">
        <f>IF(ISNA(VLOOKUP($D172,'Feb 26'!$F:$F,1,0)),"No","Yes")</f>
      </c>
      <c r="AO172" s="16922">
        <f>IF(ISNA(VLOOKUP($D172,'Feb 26'!$F:$F,1,0)),"No","Yes")</f>
      </c>
      <c r="AP172" s="16921">
        <f>IF(ISNA(VLOOKUP($D172,'Feb 12'!$F:$F,1,0)),"No","Yes")</f>
      </c>
      <c r="AQ172" s="16920">
        <f>IF(ISNA(VLOOKUP($D172,'Feb 5'!$F:$F,1,0)),"No","Yes")</f>
      </c>
      <c r="AR172" s="16919">
        <f>IF(ISNA(VLOOKUP($D172,'Jan 29'!$F:$F,1,0)),"No","Yes")</f>
      </c>
      <c r="AS172" s="16918">
        <f>IF(ISNA(VLOOKUP(D172,'Jan 22'!F:F,1,0)),"No","Yes")</f>
      </c>
    </row>
    <row r="173" spans="1:44" x14ac:dyDescent="0.25">
      <c r="A173" s="9347"/>
      <c r="B173" s="101" t="s">
        <v>1400</v>
      </c>
      <c r="C173" s="213"/>
      <c r="D173" s="213"/>
      <c r="E173" s="213"/>
      <c r="F173" s="213"/>
      <c r="G173" s="235"/>
      <c r="H173" s="115" t="str">
        <f>IF(ISNA(VLOOKUP($D173,'Oct 08'!$F:$F,1,0)),"No","Yes")</f>
      </c>
      <c r="I173" s="16991">
        <f>IF(ISNA(VLOOKUP($D173,'Oct 03'!$F:$F,1,0)),"No","Yes")</f>
      </c>
      <c r="J173" s="16990">
        <f>IF(ISNA(VLOOKUP($D173,'Sep 24'!$F:$F,1,0)),"No","Yes")</f>
      </c>
      <c r="K173" s="16989">
        <f>IF(ISNA(VLOOKUP($D173,'Sep 17'!$F:$F,1,0)),"No","Yes")</f>
      </c>
      <c r="L173" s="16988">
        <f>IF(ISNA(VLOOKUP($D173,'Sep 10'!$F:$F,1,0)),"No","Yes")</f>
      </c>
      <c r="M173" s="16987">
        <f>IF(ISNA(VLOOKUP($D173,'Sep 05'!$F:$F,1,0)),"No","Yes")</f>
      </c>
      <c r="N173" s="16986">
        <f>IF(ISNA(VLOOKUP($D173,'Aug 27'!$F:$F,1,0)),"No","Yes")</f>
      </c>
      <c r="O173" s="16985">
        <f>IF(ISNA(VLOOKUP($D173,'Aug 20'!$F:$F,1,0)),"No","Yes")</f>
      </c>
      <c r="P173" s="16984">
        <f>IF(ISNA(VLOOKUP($D173,'Aug 13'!$F:$F,1,0)),"No","Yes")</f>
      </c>
      <c r="Q173" s="16983">
        <f>IF(ISNA(VLOOKUP($D173,'Aug 07'!$F:$F,1,0)),"No","Yes")</f>
      </c>
      <c r="R173" s="16982">
        <f>IF(ISNA(VLOOKUP($D173,'Jul 30'!$F:$F,1,0)),"No","Yes")</f>
      </c>
      <c r="S173" s="16981">
        <f>IF(ISNA(VLOOKUP($D173,'Jul 23'!$F:$F,1,0)),"No","Yes")</f>
      </c>
      <c r="T173" s="16980">
        <f>IF(ISNA(VLOOKUP($D173,'Jul 16'!$F:$F,1,0)),"No","Yes")</f>
      </c>
      <c r="U173" s="16979">
        <f>IF(ISNA(VLOOKUP($D173,'Jul 9'!$F:$F,1,0)),"No","Yes")</f>
      </c>
      <c r="V173" s="16978">
        <f>IF(ISNA(VLOOKUP($D173,'Jul 2'!$F:$F,1,0)),"No","Yes")</f>
      </c>
      <c r="W173" s="16977">
        <f>IF(ISNA(VLOOKUP($D173,'Jun 25'!$F:$F,1,0)),"No","Yes")</f>
      </c>
      <c r="X173" s="16976">
        <f>IF(ISNA(VLOOKUP($D173,'Jun 18'!$F:$F,1,0)),"No","Yes")</f>
      </c>
      <c r="Y173" s="16975">
        <f>IF(ISNA(VLOOKUP($D173,'Jun 11'!$F:$F,1,0)),"No","Yes")</f>
      </c>
      <c r="Z173" s="16974">
        <f>IF(ISNA(VLOOKUP($D173,'Jun 4'!$F:$F,1,0)),"No","Yes")</f>
      </c>
      <c r="AA173" s="16973">
        <f>IF(ISNA(VLOOKUP($D173,'May 28'!$F:$F,1,0)),"No","Yes")</f>
      </c>
      <c r="AB173" s="16972">
        <f>IF(ISNA(VLOOKUP($D173,'May 21'!$F:$F,1,0)),"No","Yes")</f>
      </c>
      <c r="AC173" s="16971">
        <f>IF(ISNA(VLOOKUP($D173,'May 14'!$F:$F,1,0)),"No","Yes")</f>
      </c>
      <c r="AD173" s="16970">
        <f>IF(ISNA(VLOOKUP($D173,'May 9'!$F:$F,1,0)),"No","Yes")</f>
      </c>
      <c r="AE173" s="16969">
        <f>IF(ISNA(VLOOKUP($D173,'May 2'!$F:$F,1,0)),"No","Yes")</f>
      </c>
      <c r="AF173" s="16968">
        <f>IF(ISNA(VLOOKUP($D173,'Apr 23'!$F:$F,1,0)),"No","Yes")</f>
      </c>
      <c r="AG173" s="16967">
        <f>IF(ISNA(VLOOKUP($D173,'Apr 16'!$F:$F,1,0)),"No","Yes")</f>
      </c>
      <c r="AH173" s="16966">
        <f>IF(ISNA(VLOOKUP($D173,'Apr 9'!$F:$F,1,0)),"No","Yes")</f>
      </c>
      <c r="AI173" s="16965">
        <f>IF(ISNA(VLOOKUP($D173,'Apr 2'!$F:$F,1,0)),"No","Yes")</f>
      </c>
      <c r="AJ173" s="16964">
        <f>IF(ISNA(VLOOKUP($D173,'Mar 26'!$F:$F,1,0)),"No","Yes")</f>
      </c>
      <c r="AK173" s="16963">
        <f>IF(ISNA(VLOOKUP($D173,'Mar 19'!$F:$F,1,0)),"No","Yes")</f>
      </c>
      <c r="AL173" s="16962">
        <f>IF(ISNA(VLOOKUP($D173,'Mar 12'!$F:$F,1,0)),"No","Yes")</f>
      </c>
      <c r="AM173" s="16961">
        <f>IF(ISNA(VLOOKUP($D173,'Mar 5'!$F:$F,1,0)),"No","Yes")</f>
      </c>
      <c r="AN173" s="16960">
        <f>IF(ISNA(VLOOKUP($D173,'Feb 26'!$F:$F,1,0)),"No","Yes")</f>
      </c>
      <c r="AO173" s="16959">
        <f>IF(ISNA(VLOOKUP($D173,'Feb 26'!$F:$F,1,0)),"No","Yes")</f>
      </c>
      <c r="AP173" s="16958">
        <f>IF(ISNA(VLOOKUP($D173,'Feb 12'!$F:$F,1,0)),"No","Yes")</f>
      </c>
      <c r="AQ173" s="16957">
        <f>IF(ISNA(VLOOKUP($D173,'Feb 5'!$F:$F,1,0)),"No","Yes")</f>
      </c>
      <c r="AR173" s="16956">
        <f>IF(ISNA(VLOOKUP($D173,'Jan 29'!$F:$F,1,0)),"No","Yes")</f>
      </c>
      <c r="AS173" s="16955">
        <f>IF(ISNA(VLOOKUP(D173,'Jan 22'!F:F,1,0)),"No","Yes")</f>
      </c>
    </row>
    <row r="174" spans="1:44" x14ac:dyDescent="0.25">
      <c r="A174" s="9347"/>
      <c r="B174" s="101" t="s">
        <v>1401</v>
      </c>
      <c r="C174" s="213"/>
      <c r="D174" s="213"/>
      <c r="E174" s="213"/>
      <c r="F174" s="213"/>
      <c r="G174" s="235"/>
      <c r="H174" s="115" t="str">
        <f>IF(ISNA(VLOOKUP($D174,'Oct 08'!$F:$F,1,0)),"No","Yes")</f>
      </c>
      <c r="I174" s="17028">
        <f>IF(ISNA(VLOOKUP($D174,'Oct 03'!$F:$F,1,0)),"No","Yes")</f>
      </c>
      <c r="J174" s="17027">
        <f>IF(ISNA(VLOOKUP($D174,'Sep 24'!$F:$F,1,0)),"No","Yes")</f>
      </c>
      <c r="K174" s="17026">
        <f>IF(ISNA(VLOOKUP($D174,'Sep 17'!$F:$F,1,0)),"No","Yes")</f>
      </c>
      <c r="L174" s="17025">
        <f>IF(ISNA(VLOOKUP($D174,'Sep 10'!$F:$F,1,0)),"No","Yes")</f>
      </c>
      <c r="M174" s="17024">
        <f>IF(ISNA(VLOOKUP($D174,'Sep 05'!$F:$F,1,0)),"No","Yes")</f>
      </c>
      <c r="N174" s="17023">
        <f>IF(ISNA(VLOOKUP($D174,'Aug 27'!$F:$F,1,0)),"No","Yes")</f>
      </c>
      <c r="O174" s="17022">
        <f>IF(ISNA(VLOOKUP($D174,'Aug 20'!$F:$F,1,0)),"No","Yes")</f>
      </c>
      <c r="P174" s="17021">
        <f>IF(ISNA(VLOOKUP($D174,'Aug 13'!$F:$F,1,0)),"No","Yes")</f>
      </c>
      <c r="Q174" s="17020">
        <f>IF(ISNA(VLOOKUP($D174,'Aug 07'!$F:$F,1,0)),"No","Yes")</f>
      </c>
      <c r="R174" s="17019">
        <f>IF(ISNA(VLOOKUP($D174,'Jul 30'!$F:$F,1,0)),"No","Yes")</f>
      </c>
      <c r="S174" s="17018">
        <f>IF(ISNA(VLOOKUP($D174,'Jul 23'!$F:$F,1,0)),"No","Yes")</f>
      </c>
      <c r="T174" s="17017">
        <f>IF(ISNA(VLOOKUP($D174,'Jul 16'!$F:$F,1,0)),"No","Yes")</f>
      </c>
      <c r="U174" s="17016">
        <f>IF(ISNA(VLOOKUP($D174,'Jul 9'!$F:$F,1,0)),"No","Yes")</f>
      </c>
      <c r="V174" s="17015">
        <f>IF(ISNA(VLOOKUP($D174,'Jul 2'!$F:$F,1,0)),"No","Yes")</f>
      </c>
      <c r="W174" s="17014">
        <f>IF(ISNA(VLOOKUP($D174,'Jun 25'!$F:$F,1,0)),"No","Yes")</f>
      </c>
      <c r="X174" s="17013">
        <f>IF(ISNA(VLOOKUP($D174,'Jun 18'!$F:$F,1,0)),"No","Yes")</f>
      </c>
      <c r="Y174" s="17012">
        <f>IF(ISNA(VLOOKUP($D174,'Jun 11'!$F:$F,1,0)),"No","Yes")</f>
      </c>
      <c r="Z174" s="17011">
        <f>IF(ISNA(VLOOKUP($D174,'Jun 4'!$F:$F,1,0)),"No","Yes")</f>
      </c>
      <c r="AA174" s="17010">
        <f>IF(ISNA(VLOOKUP($D174,'May 28'!$F:$F,1,0)),"No","Yes")</f>
      </c>
      <c r="AB174" s="17009">
        <f>IF(ISNA(VLOOKUP($D174,'May 21'!$F:$F,1,0)),"No","Yes")</f>
      </c>
      <c r="AC174" s="17008">
        <f>IF(ISNA(VLOOKUP($D174,'May 14'!$F:$F,1,0)),"No","Yes")</f>
      </c>
      <c r="AD174" s="17007">
        <f>IF(ISNA(VLOOKUP($D174,'May 9'!$F:$F,1,0)),"No","Yes")</f>
      </c>
      <c r="AE174" s="17006">
        <f>IF(ISNA(VLOOKUP($D174,'May 2'!$F:$F,1,0)),"No","Yes")</f>
      </c>
      <c r="AF174" s="17005">
        <f>IF(ISNA(VLOOKUP($D174,'Apr 23'!$F:$F,1,0)),"No","Yes")</f>
      </c>
      <c r="AG174" s="17004">
        <f>IF(ISNA(VLOOKUP($D174,'Apr 16'!$F:$F,1,0)),"No","Yes")</f>
      </c>
      <c r="AH174" s="17003">
        <f>IF(ISNA(VLOOKUP($D174,'Apr 9'!$F:$F,1,0)),"No","Yes")</f>
      </c>
      <c r="AI174" s="17002">
        <f>IF(ISNA(VLOOKUP($D174,'Apr 2'!$F:$F,1,0)),"No","Yes")</f>
      </c>
      <c r="AJ174" s="17001">
        <f>IF(ISNA(VLOOKUP($D174,'Mar 26'!$F:$F,1,0)),"No","Yes")</f>
      </c>
      <c r="AK174" s="17000">
        <f>IF(ISNA(VLOOKUP($D174,'Mar 19'!$F:$F,1,0)),"No","Yes")</f>
      </c>
      <c r="AL174" s="16999">
        <f>IF(ISNA(VLOOKUP($D174,'Mar 12'!$F:$F,1,0)),"No","Yes")</f>
      </c>
      <c r="AM174" s="16998">
        <f>IF(ISNA(VLOOKUP($D174,'Mar 5'!$F:$F,1,0)),"No","Yes")</f>
      </c>
      <c r="AN174" s="16997">
        <f>IF(ISNA(VLOOKUP($D174,'Feb 26'!$F:$F,1,0)),"No","Yes")</f>
      </c>
      <c r="AO174" s="16996">
        <f>IF(ISNA(VLOOKUP($D174,'Feb 26'!$F:$F,1,0)),"No","Yes")</f>
      </c>
      <c r="AP174" s="16995">
        <f>IF(ISNA(VLOOKUP($D174,'Feb 12'!$F:$F,1,0)),"No","Yes")</f>
      </c>
      <c r="AQ174" s="16994">
        <f>IF(ISNA(VLOOKUP($D174,'Feb 5'!$F:$F,1,0)),"No","Yes")</f>
      </c>
      <c r="AR174" s="16993">
        <f>IF(ISNA(VLOOKUP($D174,'Jan 29'!$F:$F,1,0)),"No","Yes")</f>
      </c>
      <c r="AS174" s="16992">
        <f>IF(ISNA(VLOOKUP(D174,'Jan 22'!F:F,1,0)),"No","Yes")</f>
      </c>
    </row>
    <row r="175" spans="1:44" x14ac:dyDescent="0.25">
      <c r="A175" s="9347"/>
      <c r="B175" s="101" t="s">
        <v>1402</v>
      </c>
      <c r="C175" s="213"/>
      <c r="D175" s="213"/>
      <c r="E175" s="213"/>
      <c r="F175" s="213"/>
      <c r="G175" s="235"/>
      <c r="H175" s="115" t="str">
        <f>IF(ISNA(VLOOKUP($D175,'Oct 08'!$F:$F,1,0)),"No","Yes")</f>
      </c>
      <c r="I175" s="17065">
        <f>IF(ISNA(VLOOKUP($D175,'Oct 03'!$F:$F,1,0)),"No","Yes")</f>
      </c>
      <c r="J175" s="17064">
        <f>IF(ISNA(VLOOKUP($D175,'Sep 24'!$F:$F,1,0)),"No","Yes")</f>
      </c>
      <c r="K175" s="17063">
        <f>IF(ISNA(VLOOKUP($D175,'Sep 17'!$F:$F,1,0)),"No","Yes")</f>
      </c>
      <c r="L175" s="17062">
        <f>IF(ISNA(VLOOKUP($D175,'Sep 10'!$F:$F,1,0)),"No","Yes")</f>
      </c>
      <c r="M175" s="17061">
        <f>IF(ISNA(VLOOKUP($D175,'Sep 05'!$F:$F,1,0)),"No","Yes")</f>
      </c>
      <c r="N175" s="17060">
        <f>IF(ISNA(VLOOKUP($D175,'Aug 27'!$F:$F,1,0)),"No","Yes")</f>
      </c>
      <c r="O175" s="17059">
        <f>IF(ISNA(VLOOKUP($D175,'Aug 20'!$F:$F,1,0)),"No","Yes")</f>
      </c>
      <c r="P175" s="17058">
        <f>IF(ISNA(VLOOKUP($D175,'Aug 13'!$F:$F,1,0)),"No","Yes")</f>
      </c>
      <c r="Q175" s="17057">
        <f>IF(ISNA(VLOOKUP($D175,'Aug 07'!$F:$F,1,0)),"No","Yes")</f>
      </c>
      <c r="R175" s="17056">
        <f>IF(ISNA(VLOOKUP($D175,'Jul 30'!$F:$F,1,0)),"No","Yes")</f>
      </c>
      <c r="S175" s="17055">
        <f>IF(ISNA(VLOOKUP($D175,'Jul 23'!$F:$F,1,0)),"No","Yes")</f>
      </c>
      <c r="T175" s="17054">
        <f>IF(ISNA(VLOOKUP($D175,'Jul 16'!$F:$F,1,0)),"No","Yes")</f>
      </c>
      <c r="U175" s="17053">
        <f>IF(ISNA(VLOOKUP($D175,'Jul 9'!$F:$F,1,0)),"No","Yes")</f>
      </c>
      <c r="V175" s="17052">
        <f>IF(ISNA(VLOOKUP($D175,'Jul 2'!$F:$F,1,0)),"No","Yes")</f>
      </c>
      <c r="W175" s="17051">
        <f>IF(ISNA(VLOOKUP($D175,'Jun 25'!$F:$F,1,0)),"No","Yes")</f>
      </c>
      <c r="X175" s="17050">
        <f>IF(ISNA(VLOOKUP($D175,'Jun 18'!$F:$F,1,0)),"No","Yes")</f>
      </c>
      <c r="Y175" s="17049">
        <f>IF(ISNA(VLOOKUP($D175,'Jun 11'!$F:$F,1,0)),"No","Yes")</f>
      </c>
      <c r="Z175" s="17048">
        <f>IF(ISNA(VLOOKUP($D175,'Jun 4'!$F:$F,1,0)),"No","Yes")</f>
      </c>
      <c r="AA175" s="17047">
        <f>IF(ISNA(VLOOKUP($D175,'May 28'!$F:$F,1,0)),"No","Yes")</f>
      </c>
      <c r="AB175" s="17046">
        <f>IF(ISNA(VLOOKUP($D175,'May 21'!$F:$F,1,0)),"No","Yes")</f>
      </c>
      <c r="AC175" s="17045">
        <f>IF(ISNA(VLOOKUP($D175,'May 14'!$F:$F,1,0)),"No","Yes")</f>
      </c>
      <c r="AD175" s="17044">
        <f>IF(ISNA(VLOOKUP($D175,'May 9'!$F:$F,1,0)),"No","Yes")</f>
      </c>
      <c r="AE175" s="17043">
        <f>IF(ISNA(VLOOKUP($D175,'May 2'!$F:$F,1,0)),"No","Yes")</f>
      </c>
      <c r="AF175" s="17042">
        <f>IF(ISNA(VLOOKUP($D175,'Apr 23'!$F:$F,1,0)),"No","Yes")</f>
      </c>
      <c r="AG175" s="17041">
        <f>IF(ISNA(VLOOKUP($D175,'Apr 16'!$F:$F,1,0)),"No","Yes")</f>
      </c>
      <c r="AH175" s="17040">
        <f>IF(ISNA(VLOOKUP($D175,'Apr 9'!$F:$F,1,0)),"No","Yes")</f>
      </c>
      <c r="AI175" s="17039">
        <f>IF(ISNA(VLOOKUP($D175,'Apr 2'!$F:$F,1,0)),"No","Yes")</f>
      </c>
      <c r="AJ175" s="17038">
        <f>IF(ISNA(VLOOKUP($D175,'Mar 26'!$F:$F,1,0)),"No","Yes")</f>
      </c>
      <c r="AK175" s="17037">
        <f>IF(ISNA(VLOOKUP($D175,'Mar 19'!$F:$F,1,0)),"No","Yes")</f>
      </c>
      <c r="AL175" s="17036">
        <f>IF(ISNA(VLOOKUP($D175,'Mar 12'!$F:$F,1,0)),"No","Yes")</f>
      </c>
      <c r="AM175" s="17035">
        <f>IF(ISNA(VLOOKUP($D175,'Mar 5'!$F:$F,1,0)),"No","Yes")</f>
      </c>
      <c r="AN175" s="17034">
        <f>IF(ISNA(VLOOKUP($D175,'Feb 26'!$F:$F,1,0)),"No","Yes")</f>
      </c>
      <c r="AO175" s="17033">
        <f>IF(ISNA(VLOOKUP($D175,'Feb 26'!$F:$F,1,0)),"No","Yes")</f>
      </c>
      <c r="AP175" s="17032">
        <f>IF(ISNA(VLOOKUP($D175,'Feb 12'!$F:$F,1,0)),"No","Yes")</f>
      </c>
      <c r="AQ175" s="17031">
        <f>IF(ISNA(VLOOKUP($D175,'Feb 5'!$F:$F,1,0)),"No","Yes")</f>
      </c>
      <c r="AR175" s="17030">
        <f>IF(ISNA(VLOOKUP($D175,'Jan 29'!$F:$F,1,0)),"No","Yes")</f>
      </c>
      <c r="AS175" s="17029">
        <f>IF(ISNA(VLOOKUP(D175,'Jan 22'!F:F,1,0)),"No","Yes")</f>
      </c>
    </row>
    <row r="176" spans="1:44" x14ac:dyDescent="0.25">
      <c r="A176" s="9347"/>
      <c r="B176" s="101" t="s">
        <v>1403</v>
      </c>
      <c r="C176" s="213"/>
      <c r="D176" s="213"/>
      <c r="E176" s="213"/>
      <c r="F176" s="213"/>
      <c r="G176" s="235"/>
      <c r="H176" s="115" t="str">
        <f>IF(ISNA(VLOOKUP($D176,'Oct 08'!$F:$F,1,0)),"No","Yes")</f>
      </c>
      <c r="I176" s="17102">
        <f>IF(ISNA(VLOOKUP($D176,'Oct 03'!$F:$F,1,0)),"No","Yes")</f>
      </c>
      <c r="J176" s="17101">
        <f>IF(ISNA(VLOOKUP($D176,'Sep 24'!$F:$F,1,0)),"No","Yes")</f>
      </c>
      <c r="K176" s="17100">
        <f>IF(ISNA(VLOOKUP($D176,'Sep 17'!$F:$F,1,0)),"No","Yes")</f>
      </c>
      <c r="L176" s="17099">
        <f>IF(ISNA(VLOOKUP($D176,'Sep 10'!$F:$F,1,0)),"No","Yes")</f>
      </c>
      <c r="M176" s="17098">
        <f>IF(ISNA(VLOOKUP($D176,'Sep 05'!$F:$F,1,0)),"No","Yes")</f>
      </c>
      <c r="N176" s="17097">
        <f>IF(ISNA(VLOOKUP($D176,'Aug 27'!$F:$F,1,0)),"No","Yes")</f>
      </c>
      <c r="O176" s="17096">
        <f>IF(ISNA(VLOOKUP($D176,'Aug 20'!$F:$F,1,0)),"No","Yes")</f>
      </c>
      <c r="P176" s="17095">
        <f>IF(ISNA(VLOOKUP($D176,'Aug 13'!$F:$F,1,0)),"No","Yes")</f>
      </c>
      <c r="Q176" s="17094">
        <f>IF(ISNA(VLOOKUP($D176,'Aug 07'!$F:$F,1,0)),"No","Yes")</f>
      </c>
      <c r="R176" s="17093">
        <f>IF(ISNA(VLOOKUP($D176,'Jul 30'!$F:$F,1,0)),"No","Yes")</f>
      </c>
      <c r="S176" s="17092">
        <f>IF(ISNA(VLOOKUP($D176,'Jul 23'!$F:$F,1,0)),"No","Yes")</f>
      </c>
      <c r="T176" s="17091">
        <f>IF(ISNA(VLOOKUP($D176,'Jul 16'!$F:$F,1,0)),"No","Yes")</f>
      </c>
      <c r="U176" s="17090">
        <f>IF(ISNA(VLOOKUP($D176,'Jul 9'!$F:$F,1,0)),"No","Yes")</f>
      </c>
      <c r="V176" s="17089">
        <f>IF(ISNA(VLOOKUP($D176,'Jul 2'!$F:$F,1,0)),"No","Yes")</f>
      </c>
      <c r="W176" s="17088">
        <f>IF(ISNA(VLOOKUP($D176,'Jun 25'!$F:$F,1,0)),"No","Yes")</f>
      </c>
      <c r="X176" s="17087">
        <f>IF(ISNA(VLOOKUP($D176,'Jun 18'!$F:$F,1,0)),"No","Yes")</f>
      </c>
      <c r="Y176" s="17086">
        <f>IF(ISNA(VLOOKUP($D176,'Jun 11'!$F:$F,1,0)),"No","Yes")</f>
      </c>
      <c r="Z176" s="17085">
        <f>IF(ISNA(VLOOKUP($D176,'Jun 4'!$F:$F,1,0)),"No","Yes")</f>
      </c>
      <c r="AA176" s="17084">
        <f>IF(ISNA(VLOOKUP($D176,'May 28'!$F:$F,1,0)),"No","Yes")</f>
      </c>
      <c r="AB176" s="17083">
        <f>IF(ISNA(VLOOKUP($D176,'May 21'!$F:$F,1,0)),"No","Yes")</f>
      </c>
      <c r="AC176" s="17082">
        <f>IF(ISNA(VLOOKUP($D176,'May 14'!$F:$F,1,0)),"No","Yes")</f>
      </c>
      <c r="AD176" s="17081">
        <f>IF(ISNA(VLOOKUP($D176,'May 9'!$F:$F,1,0)),"No","Yes")</f>
      </c>
      <c r="AE176" s="17080">
        <f>IF(ISNA(VLOOKUP($D176,'May 2'!$F:$F,1,0)),"No","Yes")</f>
      </c>
      <c r="AF176" s="17079">
        <f>IF(ISNA(VLOOKUP($D176,'Apr 23'!$F:$F,1,0)),"No","Yes")</f>
      </c>
      <c r="AG176" s="17078">
        <f>IF(ISNA(VLOOKUP($D176,'Apr 16'!$F:$F,1,0)),"No","Yes")</f>
      </c>
      <c r="AH176" s="17077">
        <f>IF(ISNA(VLOOKUP($D176,'Apr 9'!$F:$F,1,0)),"No","Yes")</f>
      </c>
      <c r="AI176" s="17076">
        <f>IF(ISNA(VLOOKUP($D176,'Apr 2'!$F:$F,1,0)),"No","Yes")</f>
      </c>
      <c r="AJ176" s="17075">
        <f>IF(ISNA(VLOOKUP($D176,'Mar 26'!$F:$F,1,0)),"No","Yes")</f>
      </c>
      <c r="AK176" s="17074">
        <f>IF(ISNA(VLOOKUP($D176,'Mar 19'!$F:$F,1,0)),"No","Yes")</f>
      </c>
      <c r="AL176" s="17073">
        <f>IF(ISNA(VLOOKUP($D176,'Mar 12'!$F:$F,1,0)),"No","Yes")</f>
      </c>
      <c r="AM176" s="17072">
        <f>IF(ISNA(VLOOKUP($D176,'Mar 5'!$F:$F,1,0)),"No","Yes")</f>
      </c>
      <c r="AN176" s="17071">
        <f>IF(ISNA(VLOOKUP($D176,'Feb 26'!$F:$F,1,0)),"No","Yes")</f>
      </c>
      <c r="AO176" s="17070">
        <f>IF(ISNA(VLOOKUP($D176,'Feb 26'!$F:$F,1,0)),"No","Yes")</f>
      </c>
      <c r="AP176" s="17069">
        <f>IF(ISNA(VLOOKUP($D176,'Feb 12'!$F:$F,1,0)),"No","Yes")</f>
      </c>
      <c r="AQ176" s="17068">
        <f>IF(ISNA(VLOOKUP($D176,'Feb 5'!$F:$F,1,0)),"No","Yes")</f>
      </c>
      <c r="AR176" s="17067">
        <f>IF(ISNA(VLOOKUP($D176,'Jan 29'!$F:$F,1,0)),"No","Yes")</f>
      </c>
      <c r="AS176" s="17066">
        <f>IF(ISNA(VLOOKUP(D176,'Jan 22'!F:F,1,0)),"No","Yes")</f>
      </c>
    </row>
    <row r="177" spans="1:44" x14ac:dyDescent="0.25">
      <c r="A177" s="9347"/>
      <c r="B177" s="101" t="s">
        <v>1404</v>
      </c>
      <c r="C177" s="213"/>
      <c r="D177" s="213"/>
      <c r="E177" s="213"/>
      <c r="F177" s="213"/>
      <c r="G177" s="235"/>
      <c r="H177" s="115" t="str">
        <f>IF(ISNA(VLOOKUP($D177,'Oct 08'!$F:$F,1,0)),"No","Yes")</f>
      </c>
      <c r="I177" s="17139">
        <f>IF(ISNA(VLOOKUP($D177,'Oct 03'!$F:$F,1,0)),"No","Yes")</f>
      </c>
      <c r="J177" s="17138">
        <f>IF(ISNA(VLOOKUP($D177,'Sep 24'!$F:$F,1,0)),"No","Yes")</f>
      </c>
      <c r="K177" s="17137">
        <f>IF(ISNA(VLOOKUP($D177,'Sep 17'!$F:$F,1,0)),"No","Yes")</f>
      </c>
      <c r="L177" s="17136">
        <f>IF(ISNA(VLOOKUP($D177,'Sep 10'!$F:$F,1,0)),"No","Yes")</f>
      </c>
      <c r="M177" s="17135">
        <f>IF(ISNA(VLOOKUP($D177,'Sep 05'!$F:$F,1,0)),"No","Yes")</f>
      </c>
      <c r="N177" s="17134">
        <f>IF(ISNA(VLOOKUP($D177,'Aug 27'!$F:$F,1,0)),"No","Yes")</f>
      </c>
      <c r="O177" s="17133">
        <f>IF(ISNA(VLOOKUP($D177,'Aug 20'!$F:$F,1,0)),"No","Yes")</f>
      </c>
      <c r="P177" s="17132">
        <f>IF(ISNA(VLOOKUP($D177,'Aug 13'!$F:$F,1,0)),"No","Yes")</f>
      </c>
      <c r="Q177" s="17131">
        <f>IF(ISNA(VLOOKUP($D177,'Aug 07'!$F:$F,1,0)),"No","Yes")</f>
      </c>
      <c r="R177" s="17130">
        <f>IF(ISNA(VLOOKUP($D177,'Jul 30'!$F:$F,1,0)),"No","Yes")</f>
      </c>
      <c r="S177" s="17129">
        <f>IF(ISNA(VLOOKUP($D177,'Jul 23'!$F:$F,1,0)),"No","Yes")</f>
      </c>
      <c r="T177" s="17128">
        <f>IF(ISNA(VLOOKUP($D177,'Jul 16'!$F:$F,1,0)),"No","Yes")</f>
      </c>
      <c r="U177" s="17127">
        <f>IF(ISNA(VLOOKUP($D177,'Jul 9'!$F:$F,1,0)),"No","Yes")</f>
      </c>
      <c r="V177" s="17126">
        <f>IF(ISNA(VLOOKUP($D177,'Jul 2'!$F:$F,1,0)),"No","Yes")</f>
      </c>
      <c r="W177" s="17125">
        <f>IF(ISNA(VLOOKUP($D177,'Jun 25'!$F:$F,1,0)),"No","Yes")</f>
      </c>
      <c r="X177" s="17124">
        <f>IF(ISNA(VLOOKUP($D177,'Jun 18'!$F:$F,1,0)),"No","Yes")</f>
      </c>
      <c r="Y177" s="17123">
        <f>IF(ISNA(VLOOKUP($D177,'Jun 11'!$F:$F,1,0)),"No","Yes")</f>
      </c>
      <c r="Z177" s="17122">
        <f>IF(ISNA(VLOOKUP($D177,'Jun 4'!$F:$F,1,0)),"No","Yes")</f>
      </c>
      <c r="AA177" s="17121">
        <f>IF(ISNA(VLOOKUP($D177,'May 28'!$F:$F,1,0)),"No","Yes")</f>
      </c>
      <c r="AB177" s="17120">
        <f>IF(ISNA(VLOOKUP($D177,'May 21'!$F:$F,1,0)),"No","Yes")</f>
      </c>
      <c r="AC177" s="17119">
        <f>IF(ISNA(VLOOKUP($D177,'May 14'!$F:$F,1,0)),"No","Yes")</f>
      </c>
      <c r="AD177" s="17118">
        <f>IF(ISNA(VLOOKUP($D177,'May 9'!$F:$F,1,0)),"No","Yes")</f>
      </c>
      <c r="AE177" s="17117">
        <f>IF(ISNA(VLOOKUP($D177,'May 2'!$F:$F,1,0)),"No","Yes")</f>
      </c>
      <c r="AF177" s="17116">
        <f>IF(ISNA(VLOOKUP($D177,'Apr 23'!$F:$F,1,0)),"No","Yes")</f>
      </c>
      <c r="AG177" s="17115">
        <f>IF(ISNA(VLOOKUP($D177,'Apr 16'!$F:$F,1,0)),"No","Yes")</f>
      </c>
      <c r="AH177" s="17114">
        <f>IF(ISNA(VLOOKUP($D177,'Apr 9'!$F:$F,1,0)),"No","Yes")</f>
      </c>
      <c r="AI177" s="17113">
        <f>IF(ISNA(VLOOKUP($D177,'Apr 2'!$F:$F,1,0)),"No","Yes")</f>
      </c>
      <c r="AJ177" s="17112">
        <f>IF(ISNA(VLOOKUP($D177,'Mar 26'!$F:$F,1,0)),"No","Yes")</f>
      </c>
      <c r="AK177" s="17111">
        <f>IF(ISNA(VLOOKUP($D177,'Mar 19'!$F:$F,1,0)),"No","Yes")</f>
      </c>
      <c r="AL177" s="17110">
        <f>IF(ISNA(VLOOKUP($D177,'Mar 12'!$F:$F,1,0)),"No","Yes")</f>
      </c>
      <c r="AM177" s="17109">
        <f>IF(ISNA(VLOOKUP($D177,'Mar 5'!$F:$F,1,0)),"No","Yes")</f>
      </c>
      <c r="AN177" s="17108">
        <f>IF(ISNA(VLOOKUP($D177,'Feb 26'!$F:$F,1,0)),"No","Yes")</f>
      </c>
      <c r="AO177" s="17107">
        <f>IF(ISNA(VLOOKUP($D177,'Feb 26'!$F:$F,1,0)),"No","Yes")</f>
      </c>
      <c r="AP177" s="17106">
        <f>IF(ISNA(VLOOKUP($D177,'Feb 12'!$F:$F,1,0)),"No","Yes")</f>
      </c>
      <c r="AQ177" s="17105">
        <f>IF(ISNA(VLOOKUP($D177,'Feb 5'!$F:$F,1,0)),"No","Yes")</f>
      </c>
      <c r="AR177" s="17104">
        <f>IF(ISNA(VLOOKUP($D177,'Jan 29'!$F:$F,1,0)),"No","Yes")</f>
      </c>
      <c r="AS177" s="17103">
        <f>IF(ISNA(VLOOKUP(D177,'Jan 22'!F:F,1,0)),"No","Yes")</f>
      </c>
    </row>
    <row r="178" spans="1:44" x14ac:dyDescent="0.25">
      <c r="A178" s="9347"/>
      <c r="B178" s="101" t="s">
        <v>1405</v>
      </c>
      <c r="C178" s="213"/>
      <c r="D178" s="213"/>
      <c r="E178" s="213"/>
      <c r="F178" s="213"/>
      <c r="G178" s="235"/>
      <c r="H178" s="115" t="str">
        <f>IF(ISNA(VLOOKUP($D178,'Oct 08'!$F:$F,1,0)),"No","Yes")</f>
      </c>
      <c r="I178" s="17176">
        <f>IF(ISNA(VLOOKUP($D178,'Oct 03'!$F:$F,1,0)),"No","Yes")</f>
      </c>
      <c r="J178" s="17175">
        <f>IF(ISNA(VLOOKUP($D178,'Sep 24'!$F:$F,1,0)),"No","Yes")</f>
      </c>
      <c r="K178" s="17174">
        <f>IF(ISNA(VLOOKUP($D178,'Sep 17'!$F:$F,1,0)),"No","Yes")</f>
      </c>
      <c r="L178" s="17173">
        <f>IF(ISNA(VLOOKUP($D178,'Sep 10'!$F:$F,1,0)),"No","Yes")</f>
      </c>
      <c r="M178" s="17172">
        <f>IF(ISNA(VLOOKUP($D178,'Sep 05'!$F:$F,1,0)),"No","Yes")</f>
      </c>
      <c r="N178" s="17171">
        <f>IF(ISNA(VLOOKUP($D178,'Aug 27'!$F:$F,1,0)),"No","Yes")</f>
      </c>
      <c r="O178" s="17170">
        <f>IF(ISNA(VLOOKUP($D178,'Aug 20'!$F:$F,1,0)),"No","Yes")</f>
      </c>
      <c r="P178" s="17169">
        <f>IF(ISNA(VLOOKUP($D178,'Aug 13'!$F:$F,1,0)),"No","Yes")</f>
      </c>
      <c r="Q178" s="17168">
        <f>IF(ISNA(VLOOKUP($D178,'Aug 07'!$F:$F,1,0)),"No","Yes")</f>
      </c>
      <c r="R178" s="17167">
        <f>IF(ISNA(VLOOKUP($D178,'Jul 30'!$F:$F,1,0)),"No","Yes")</f>
      </c>
      <c r="S178" s="17166">
        <f>IF(ISNA(VLOOKUP($D178,'Jul 23'!$F:$F,1,0)),"No","Yes")</f>
      </c>
      <c r="T178" s="17165">
        <f>IF(ISNA(VLOOKUP($D178,'Jul 16'!$F:$F,1,0)),"No","Yes")</f>
      </c>
      <c r="U178" s="17164">
        <f>IF(ISNA(VLOOKUP($D178,'Jul 9'!$F:$F,1,0)),"No","Yes")</f>
      </c>
      <c r="V178" s="17163">
        <f>IF(ISNA(VLOOKUP($D178,'Jul 2'!$F:$F,1,0)),"No","Yes")</f>
      </c>
      <c r="W178" s="17162">
        <f>IF(ISNA(VLOOKUP($D178,'Jun 25'!$F:$F,1,0)),"No","Yes")</f>
      </c>
      <c r="X178" s="17161">
        <f>IF(ISNA(VLOOKUP($D178,'Jun 18'!$F:$F,1,0)),"No","Yes")</f>
      </c>
      <c r="Y178" s="17160">
        <f>IF(ISNA(VLOOKUP($D178,'Jun 11'!$F:$F,1,0)),"No","Yes")</f>
      </c>
      <c r="Z178" s="17159">
        <f>IF(ISNA(VLOOKUP($D178,'Jun 4'!$F:$F,1,0)),"No","Yes")</f>
      </c>
      <c r="AA178" s="17158">
        <f>IF(ISNA(VLOOKUP($D178,'May 28'!$F:$F,1,0)),"No","Yes")</f>
      </c>
      <c r="AB178" s="17157">
        <f>IF(ISNA(VLOOKUP($D178,'May 21'!$F:$F,1,0)),"No","Yes")</f>
      </c>
      <c r="AC178" s="17156">
        <f>IF(ISNA(VLOOKUP($D178,'May 14'!$F:$F,1,0)),"No","Yes")</f>
      </c>
      <c r="AD178" s="17155">
        <f>IF(ISNA(VLOOKUP($D178,'May 9'!$F:$F,1,0)),"No","Yes")</f>
      </c>
      <c r="AE178" s="17154">
        <f>IF(ISNA(VLOOKUP($D178,'May 2'!$F:$F,1,0)),"No","Yes")</f>
      </c>
      <c r="AF178" s="17153">
        <f>IF(ISNA(VLOOKUP($D178,'Apr 23'!$F:$F,1,0)),"No","Yes")</f>
      </c>
      <c r="AG178" s="17152">
        <f>IF(ISNA(VLOOKUP($D178,'Apr 16'!$F:$F,1,0)),"No","Yes")</f>
      </c>
      <c r="AH178" s="17151">
        <f>IF(ISNA(VLOOKUP($D178,'Apr 9'!$F:$F,1,0)),"No","Yes")</f>
      </c>
      <c r="AI178" s="17150">
        <f>IF(ISNA(VLOOKUP($D178,'Apr 2'!$F:$F,1,0)),"No","Yes")</f>
      </c>
      <c r="AJ178" s="17149">
        <f>IF(ISNA(VLOOKUP($D178,'Mar 26'!$F:$F,1,0)),"No","Yes")</f>
      </c>
      <c r="AK178" s="17148">
        <f>IF(ISNA(VLOOKUP($D178,'Mar 19'!$F:$F,1,0)),"No","Yes")</f>
      </c>
      <c r="AL178" s="17147">
        <f>IF(ISNA(VLOOKUP($D178,'Mar 12'!$F:$F,1,0)),"No","Yes")</f>
      </c>
      <c r="AM178" s="17146">
        <f>IF(ISNA(VLOOKUP($D178,'Mar 5'!$F:$F,1,0)),"No","Yes")</f>
      </c>
      <c r="AN178" s="17145">
        <f>IF(ISNA(VLOOKUP($D178,'Feb 26'!$F:$F,1,0)),"No","Yes")</f>
      </c>
      <c r="AO178" s="17144">
        <f>IF(ISNA(VLOOKUP($D178,'Feb 26'!$F:$F,1,0)),"No","Yes")</f>
      </c>
      <c r="AP178" s="17143">
        <f>IF(ISNA(VLOOKUP($D178,'Feb 12'!$F:$F,1,0)),"No","Yes")</f>
      </c>
      <c r="AQ178" s="17142">
        <f>IF(ISNA(VLOOKUP($D178,'Feb 5'!$F:$F,1,0)),"No","Yes")</f>
      </c>
      <c r="AR178" s="17141">
        <f>IF(ISNA(VLOOKUP($D178,'Jan 29'!$F:$F,1,0)),"No","Yes")</f>
      </c>
      <c r="AS178" s="17140">
        <f>IF(ISNA(VLOOKUP(D178,'Jan 22'!F:F,1,0)),"No","Yes")</f>
      </c>
    </row>
    <row r="179" spans="1:44" x14ac:dyDescent="0.25">
      <c r="A179" s="9347"/>
      <c r="B179" s="101" t="s">
        <v>1406</v>
      </c>
      <c r="C179" s="213"/>
      <c r="D179" s="213"/>
      <c r="E179" s="213"/>
      <c r="F179" s="213"/>
      <c r="G179" s="235"/>
      <c r="H179" s="115" t="str">
        <f>IF(ISNA(VLOOKUP($D179,'Oct 08'!$F:$F,1,0)),"No","Yes")</f>
      </c>
      <c r="I179" s="17213">
        <f>IF(ISNA(VLOOKUP($D179,'Oct 03'!$F:$F,1,0)),"No","Yes")</f>
      </c>
      <c r="J179" s="17212">
        <f>IF(ISNA(VLOOKUP($D179,'Sep 24'!$F:$F,1,0)),"No","Yes")</f>
      </c>
      <c r="K179" s="17211">
        <f>IF(ISNA(VLOOKUP($D179,'Sep 17'!$F:$F,1,0)),"No","Yes")</f>
      </c>
      <c r="L179" s="17210">
        <f>IF(ISNA(VLOOKUP($D179,'Sep 10'!$F:$F,1,0)),"No","Yes")</f>
      </c>
      <c r="M179" s="17209">
        <f>IF(ISNA(VLOOKUP($D179,'Sep 05'!$F:$F,1,0)),"No","Yes")</f>
      </c>
      <c r="N179" s="17208">
        <f>IF(ISNA(VLOOKUP($D179,'Aug 27'!$F:$F,1,0)),"No","Yes")</f>
      </c>
      <c r="O179" s="17207">
        <f>IF(ISNA(VLOOKUP($D179,'Aug 20'!$F:$F,1,0)),"No","Yes")</f>
      </c>
      <c r="P179" s="17206">
        <f>IF(ISNA(VLOOKUP($D179,'Aug 13'!$F:$F,1,0)),"No","Yes")</f>
      </c>
      <c r="Q179" s="17205">
        <f>IF(ISNA(VLOOKUP($D179,'Aug 07'!$F:$F,1,0)),"No","Yes")</f>
      </c>
      <c r="R179" s="17204">
        <f>IF(ISNA(VLOOKUP($D179,'Jul 30'!$F:$F,1,0)),"No","Yes")</f>
      </c>
      <c r="S179" s="17203">
        <f>IF(ISNA(VLOOKUP($D179,'Jul 23'!$F:$F,1,0)),"No","Yes")</f>
      </c>
      <c r="T179" s="17202">
        <f>IF(ISNA(VLOOKUP($D179,'Jul 16'!$F:$F,1,0)),"No","Yes")</f>
      </c>
      <c r="U179" s="17201">
        <f>IF(ISNA(VLOOKUP($D179,'Jul 9'!$F:$F,1,0)),"No","Yes")</f>
      </c>
      <c r="V179" s="17200">
        <f>IF(ISNA(VLOOKUP($D179,'Jul 2'!$F:$F,1,0)),"No","Yes")</f>
      </c>
      <c r="W179" s="17199">
        <f>IF(ISNA(VLOOKUP($D179,'Jun 25'!$F:$F,1,0)),"No","Yes")</f>
      </c>
      <c r="X179" s="17198">
        <f>IF(ISNA(VLOOKUP($D179,'Jun 18'!$F:$F,1,0)),"No","Yes")</f>
      </c>
      <c r="Y179" s="17197">
        <f>IF(ISNA(VLOOKUP($D179,'Jun 11'!$F:$F,1,0)),"No","Yes")</f>
      </c>
      <c r="Z179" s="17196">
        <f>IF(ISNA(VLOOKUP($D179,'Jun 4'!$F:$F,1,0)),"No","Yes")</f>
      </c>
      <c r="AA179" s="17195">
        <f>IF(ISNA(VLOOKUP($D179,'May 28'!$F:$F,1,0)),"No","Yes")</f>
      </c>
      <c r="AB179" s="17194">
        <f>IF(ISNA(VLOOKUP($D179,'May 21'!$F:$F,1,0)),"No","Yes")</f>
      </c>
      <c r="AC179" s="17193">
        <f>IF(ISNA(VLOOKUP($D179,'May 14'!$F:$F,1,0)),"No","Yes")</f>
      </c>
      <c r="AD179" s="17192">
        <f>IF(ISNA(VLOOKUP($D179,'May 9'!$F:$F,1,0)),"No","Yes")</f>
      </c>
      <c r="AE179" s="17191">
        <f>IF(ISNA(VLOOKUP($D179,'May 2'!$F:$F,1,0)),"No","Yes")</f>
      </c>
      <c r="AF179" s="17190">
        <f>IF(ISNA(VLOOKUP($D179,'Apr 23'!$F:$F,1,0)),"No","Yes")</f>
      </c>
      <c r="AG179" s="17189">
        <f>IF(ISNA(VLOOKUP($D179,'Apr 16'!$F:$F,1,0)),"No","Yes")</f>
      </c>
      <c r="AH179" s="17188">
        <f>IF(ISNA(VLOOKUP($D179,'Apr 9'!$F:$F,1,0)),"No","Yes")</f>
      </c>
      <c r="AI179" s="17187">
        <f>IF(ISNA(VLOOKUP($D179,'Apr 2'!$F:$F,1,0)),"No","Yes")</f>
      </c>
      <c r="AJ179" s="17186">
        <f>IF(ISNA(VLOOKUP($D179,'Mar 26'!$F:$F,1,0)),"No","Yes")</f>
      </c>
      <c r="AK179" s="17185">
        <f>IF(ISNA(VLOOKUP($D179,'Mar 19'!$F:$F,1,0)),"No","Yes")</f>
      </c>
      <c r="AL179" s="17184">
        <f>IF(ISNA(VLOOKUP($D179,'Mar 12'!$F:$F,1,0)),"No","Yes")</f>
      </c>
      <c r="AM179" s="17183">
        <f>IF(ISNA(VLOOKUP($D179,'Mar 5'!$F:$F,1,0)),"No","Yes")</f>
      </c>
      <c r="AN179" s="17182">
        <f>IF(ISNA(VLOOKUP($D179,'Feb 26'!$F:$F,1,0)),"No","Yes")</f>
      </c>
      <c r="AO179" s="17181">
        <f>IF(ISNA(VLOOKUP($D179,'Feb 26'!$F:$F,1,0)),"No","Yes")</f>
      </c>
      <c r="AP179" s="17180">
        <f>IF(ISNA(VLOOKUP($D179,'Feb 12'!$F:$F,1,0)),"No","Yes")</f>
      </c>
      <c r="AQ179" s="17179">
        <f>IF(ISNA(VLOOKUP($D179,'Feb 5'!$F:$F,1,0)),"No","Yes")</f>
      </c>
      <c r="AR179" s="17178">
        <f>IF(ISNA(VLOOKUP($D179,'Jan 29'!$F:$F,1,0)),"No","Yes")</f>
      </c>
      <c r="AS179" s="17177">
        <f>IF(ISNA(VLOOKUP(D179,'Jan 22'!F:F,1,0)),"No","Yes")</f>
      </c>
    </row>
    <row r="180" spans="1:44" x14ac:dyDescent="0.25">
      <c r="A180" s="9347"/>
      <c r="B180" s="101" t="s">
        <v>1407</v>
      </c>
      <c r="C180" s="213"/>
      <c r="D180" s="213"/>
      <c r="E180" s="213"/>
      <c r="F180" s="213"/>
      <c r="G180" s="235"/>
      <c r="H180" s="115" t="str">
        <f>IF(ISNA(VLOOKUP($D180,'Oct 08'!$F:$F,1,0)),"No","Yes")</f>
      </c>
      <c r="I180" s="17250">
        <f>IF(ISNA(VLOOKUP($D180,'Oct 03'!$F:$F,1,0)),"No","Yes")</f>
      </c>
      <c r="J180" s="17249">
        <f>IF(ISNA(VLOOKUP($D180,'Sep 24'!$F:$F,1,0)),"No","Yes")</f>
      </c>
      <c r="K180" s="17248">
        <f>IF(ISNA(VLOOKUP($D180,'Sep 17'!$F:$F,1,0)),"No","Yes")</f>
      </c>
      <c r="L180" s="17247">
        <f>IF(ISNA(VLOOKUP($D180,'Sep 10'!$F:$F,1,0)),"No","Yes")</f>
      </c>
      <c r="M180" s="17246">
        <f>IF(ISNA(VLOOKUP($D180,'Sep 05'!$F:$F,1,0)),"No","Yes")</f>
      </c>
      <c r="N180" s="17245">
        <f>IF(ISNA(VLOOKUP($D180,'Aug 27'!$F:$F,1,0)),"No","Yes")</f>
      </c>
      <c r="O180" s="17244">
        <f>IF(ISNA(VLOOKUP($D180,'Aug 20'!$F:$F,1,0)),"No","Yes")</f>
      </c>
      <c r="P180" s="17243">
        <f>IF(ISNA(VLOOKUP($D180,'Aug 13'!$F:$F,1,0)),"No","Yes")</f>
      </c>
      <c r="Q180" s="17242">
        <f>IF(ISNA(VLOOKUP($D180,'Aug 07'!$F:$F,1,0)),"No","Yes")</f>
      </c>
      <c r="R180" s="17241">
        <f>IF(ISNA(VLOOKUP($D180,'Jul 30'!$F:$F,1,0)),"No","Yes")</f>
      </c>
      <c r="S180" s="17240">
        <f>IF(ISNA(VLOOKUP($D180,'Jul 23'!$F:$F,1,0)),"No","Yes")</f>
      </c>
      <c r="T180" s="17239">
        <f>IF(ISNA(VLOOKUP($D180,'Jul 16'!$F:$F,1,0)),"No","Yes")</f>
      </c>
      <c r="U180" s="17238">
        <f>IF(ISNA(VLOOKUP($D180,'Jul 9'!$F:$F,1,0)),"No","Yes")</f>
      </c>
      <c r="V180" s="17237">
        <f>IF(ISNA(VLOOKUP($D180,'Jul 2'!$F:$F,1,0)),"No","Yes")</f>
      </c>
      <c r="W180" s="17236">
        <f>IF(ISNA(VLOOKUP($D180,'Jun 25'!$F:$F,1,0)),"No","Yes")</f>
      </c>
      <c r="X180" s="17235">
        <f>IF(ISNA(VLOOKUP($D180,'Jun 18'!$F:$F,1,0)),"No","Yes")</f>
      </c>
      <c r="Y180" s="17234">
        <f>IF(ISNA(VLOOKUP($D180,'Jun 11'!$F:$F,1,0)),"No","Yes")</f>
      </c>
      <c r="Z180" s="17233">
        <f>IF(ISNA(VLOOKUP($D180,'Jun 4'!$F:$F,1,0)),"No","Yes")</f>
      </c>
      <c r="AA180" s="17232">
        <f>IF(ISNA(VLOOKUP($D180,'May 28'!$F:$F,1,0)),"No","Yes")</f>
      </c>
      <c r="AB180" s="17231">
        <f>IF(ISNA(VLOOKUP($D180,'May 21'!$F:$F,1,0)),"No","Yes")</f>
      </c>
      <c r="AC180" s="17230">
        <f>IF(ISNA(VLOOKUP($D180,'May 14'!$F:$F,1,0)),"No","Yes")</f>
      </c>
      <c r="AD180" s="17229">
        <f>IF(ISNA(VLOOKUP($D180,'May 9'!$F:$F,1,0)),"No","Yes")</f>
      </c>
      <c r="AE180" s="17228">
        <f>IF(ISNA(VLOOKUP($D180,'May 2'!$F:$F,1,0)),"No","Yes")</f>
      </c>
      <c r="AF180" s="17227">
        <f>IF(ISNA(VLOOKUP($D180,'Apr 23'!$F:$F,1,0)),"No","Yes")</f>
      </c>
      <c r="AG180" s="17226">
        <f>IF(ISNA(VLOOKUP($D180,'Apr 16'!$F:$F,1,0)),"No","Yes")</f>
      </c>
      <c r="AH180" s="17225">
        <f>IF(ISNA(VLOOKUP($D180,'Apr 9'!$F:$F,1,0)),"No","Yes")</f>
      </c>
      <c r="AI180" s="17224">
        <f>IF(ISNA(VLOOKUP($D180,'Apr 2'!$F:$F,1,0)),"No","Yes")</f>
      </c>
      <c r="AJ180" s="17223">
        <f>IF(ISNA(VLOOKUP($D180,'Mar 26'!$F:$F,1,0)),"No","Yes")</f>
      </c>
      <c r="AK180" s="17222">
        <f>IF(ISNA(VLOOKUP($D180,'Mar 19'!$F:$F,1,0)),"No","Yes")</f>
      </c>
      <c r="AL180" s="17221">
        <f>IF(ISNA(VLOOKUP($D180,'Mar 12'!$F:$F,1,0)),"No","Yes")</f>
      </c>
      <c r="AM180" s="17220">
        <f>IF(ISNA(VLOOKUP($D180,'Mar 5'!$F:$F,1,0)),"No","Yes")</f>
      </c>
      <c r="AN180" s="17219">
        <f>IF(ISNA(VLOOKUP($D180,'Feb 26'!$F:$F,1,0)),"No","Yes")</f>
      </c>
      <c r="AO180" s="17218">
        <f>IF(ISNA(VLOOKUP($D180,'Feb 26'!$F:$F,1,0)),"No","Yes")</f>
      </c>
      <c r="AP180" s="17217">
        <f>IF(ISNA(VLOOKUP($D180,'Feb 12'!$F:$F,1,0)),"No","Yes")</f>
      </c>
      <c r="AQ180" s="17216">
        <f>IF(ISNA(VLOOKUP($D180,'Feb 5'!$F:$F,1,0)),"No","Yes")</f>
      </c>
      <c r="AR180" s="17215">
        <f>IF(ISNA(VLOOKUP($D180,'Jan 29'!$F:$F,1,0)),"No","Yes")</f>
      </c>
      <c r="AS180" s="17214">
        <f>IF(ISNA(VLOOKUP(D180,'Jan 22'!F:F,1,0)),"No","Yes")</f>
      </c>
    </row>
    <row r="181" spans="1:44" x14ac:dyDescent="0.25">
      <c r="A181" s="9347"/>
      <c r="B181" s="101" t="s">
        <v>1408</v>
      </c>
      <c r="C181" s="213"/>
      <c r="D181" s="213"/>
      <c r="E181" s="213"/>
      <c r="F181" s="213"/>
      <c r="G181" s="235"/>
      <c r="H181" s="115" t="str">
        <f>IF(ISNA(VLOOKUP($D181,'Oct 08'!$F:$F,1,0)),"No","Yes")</f>
      </c>
      <c r="I181" s="17287">
        <f>IF(ISNA(VLOOKUP($D181,'Oct 03'!$F:$F,1,0)),"No","Yes")</f>
      </c>
      <c r="J181" s="17286">
        <f>IF(ISNA(VLOOKUP($D181,'Sep 24'!$F:$F,1,0)),"No","Yes")</f>
      </c>
      <c r="K181" s="17285">
        <f>IF(ISNA(VLOOKUP($D181,'Sep 17'!$F:$F,1,0)),"No","Yes")</f>
      </c>
      <c r="L181" s="17284">
        <f>IF(ISNA(VLOOKUP($D181,'Sep 10'!$F:$F,1,0)),"No","Yes")</f>
      </c>
      <c r="M181" s="17283">
        <f>IF(ISNA(VLOOKUP($D181,'Sep 05'!$F:$F,1,0)),"No","Yes")</f>
      </c>
      <c r="N181" s="17282">
        <f>IF(ISNA(VLOOKUP($D181,'Aug 27'!$F:$F,1,0)),"No","Yes")</f>
      </c>
      <c r="O181" s="17281">
        <f>IF(ISNA(VLOOKUP($D181,'Aug 20'!$F:$F,1,0)),"No","Yes")</f>
      </c>
      <c r="P181" s="17280">
        <f>IF(ISNA(VLOOKUP($D181,'Aug 13'!$F:$F,1,0)),"No","Yes")</f>
      </c>
      <c r="Q181" s="17279">
        <f>IF(ISNA(VLOOKUP($D181,'Aug 07'!$F:$F,1,0)),"No","Yes")</f>
      </c>
      <c r="R181" s="17278">
        <f>IF(ISNA(VLOOKUP($D181,'Jul 30'!$F:$F,1,0)),"No","Yes")</f>
      </c>
      <c r="S181" s="17277">
        <f>IF(ISNA(VLOOKUP($D181,'Jul 23'!$F:$F,1,0)),"No","Yes")</f>
      </c>
      <c r="T181" s="17276">
        <f>IF(ISNA(VLOOKUP($D181,'Jul 16'!$F:$F,1,0)),"No","Yes")</f>
      </c>
      <c r="U181" s="17275">
        <f>IF(ISNA(VLOOKUP($D181,'Jul 9'!$F:$F,1,0)),"No","Yes")</f>
      </c>
      <c r="V181" s="17274">
        <f>IF(ISNA(VLOOKUP($D181,'Jul 2'!$F:$F,1,0)),"No","Yes")</f>
      </c>
      <c r="W181" s="17273">
        <f>IF(ISNA(VLOOKUP($D181,'Jun 25'!$F:$F,1,0)),"No","Yes")</f>
      </c>
      <c r="X181" s="17272">
        <f>IF(ISNA(VLOOKUP($D181,'Jun 18'!$F:$F,1,0)),"No","Yes")</f>
      </c>
      <c r="Y181" s="17271">
        <f>IF(ISNA(VLOOKUP($D181,'Jun 11'!$F:$F,1,0)),"No","Yes")</f>
      </c>
      <c r="Z181" s="17270">
        <f>IF(ISNA(VLOOKUP($D181,'Jun 4'!$F:$F,1,0)),"No","Yes")</f>
      </c>
      <c r="AA181" s="17269">
        <f>IF(ISNA(VLOOKUP($D181,'May 28'!$F:$F,1,0)),"No","Yes")</f>
      </c>
      <c r="AB181" s="17268">
        <f>IF(ISNA(VLOOKUP($D181,'May 21'!$F:$F,1,0)),"No","Yes")</f>
      </c>
      <c r="AC181" s="17267">
        <f>IF(ISNA(VLOOKUP($D181,'May 14'!$F:$F,1,0)),"No","Yes")</f>
      </c>
      <c r="AD181" s="17266">
        <f>IF(ISNA(VLOOKUP($D181,'May 9'!$F:$F,1,0)),"No","Yes")</f>
      </c>
      <c r="AE181" s="17265">
        <f>IF(ISNA(VLOOKUP($D181,'May 2'!$F:$F,1,0)),"No","Yes")</f>
      </c>
      <c r="AF181" s="17264">
        <f>IF(ISNA(VLOOKUP($D181,'Apr 23'!$F:$F,1,0)),"No","Yes")</f>
      </c>
      <c r="AG181" s="17263">
        <f>IF(ISNA(VLOOKUP($D181,'Apr 16'!$F:$F,1,0)),"No","Yes")</f>
      </c>
      <c r="AH181" s="17262">
        <f>IF(ISNA(VLOOKUP($D181,'Apr 9'!$F:$F,1,0)),"No","Yes")</f>
      </c>
      <c r="AI181" s="17261">
        <f>IF(ISNA(VLOOKUP($D181,'Apr 2'!$F:$F,1,0)),"No","Yes")</f>
      </c>
      <c r="AJ181" s="17260">
        <f>IF(ISNA(VLOOKUP($D181,'Mar 26'!$F:$F,1,0)),"No","Yes")</f>
      </c>
      <c r="AK181" s="17259">
        <f>IF(ISNA(VLOOKUP($D181,'Mar 19'!$F:$F,1,0)),"No","Yes")</f>
      </c>
      <c r="AL181" s="17258">
        <f>IF(ISNA(VLOOKUP($D181,'Mar 12'!$F:$F,1,0)),"No","Yes")</f>
      </c>
      <c r="AM181" s="17257">
        <f>IF(ISNA(VLOOKUP($D181,'Mar 5'!$F:$F,1,0)),"No","Yes")</f>
      </c>
      <c r="AN181" s="17256">
        <f>IF(ISNA(VLOOKUP($D181,'Feb 26'!$F:$F,1,0)),"No","Yes")</f>
      </c>
      <c r="AO181" s="17255">
        <f>IF(ISNA(VLOOKUP($D181,'Feb 26'!$F:$F,1,0)),"No","Yes")</f>
      </c>
      <c r="AP181" s="17254">
        <f>IF(ISNA(VLOOKUP($D181,'Feb 12'!$F:$F,1,0)),"No","Yes")</f>
      </c>
      <c r="AQ181" s="17253">
        <f>IF(ISNA(VLOOKUP($D181,'Feb 5'!$F:$F,1,0)),"No","Yes")</f>
      </c>
      <c r="AR181" s="17252">
        <f>IF(ISNA(VLOOKUP($D181,'Jan 29'!$F:$F,1,0)),"No","Yes")</f>
      </c>
      <c r="AS181" s="17251">
        <f>IF(ISNA(VLOOKUP(D181,'Jan 22'!F:F,1,0)),"No","Yes")</f>
      </c>
    </row>
    <row r="182" spans="1:44" x14ac:dyDescent="0.25">
      <c r="A182" s="9346" t="s">
        <v>1348</v>
      </c>
      <c r="B182" s="3085" t="s">
        <v>1409</v>
      </c>
      <c r="C182" s="206" t="s">
        <v>1013</v>
      </c>
      <c r="D182" s="206" t="s">
        <v>1148</v>
      </c>
      <c r="E182" s="206" t="s">
        <v>1149</v>
      </c>
      <c r="F182" s="213"/>
      <c r="G182" s="235" t="s">
        <v>1468</v>
      </c>
      <c r="H182" s="115" t="str">
        <f>IF(ISNA(VLOOKUP($D182,'Oct 08'!$F:$F,1,0)),"No","Yes")</f>
      </c>
      <c r="I182" s="17324">
        <f>IF(ISNA(VLOOKUP($D182,'Oct 03'!$F:$F,1,0)),"No","Yes")</f>
      </c>
      <c r="J182" s="17323">
        <f>IF(ISNA(VLOOKUP($D182,'Sep 24'!$F:$F,1,0)),"No","Yes")</f>
      </c>
      <c r="K182" s="17322">
        <f>IF(ISNA(VLOOKUP($D182,'Sep 17'!$F:$F,1,0)),"No","Yes")</f>
      </c>
      <c r="L182" s="17321">
        <f>IF(ISNA(VLOOKUP($D182,'Sep 10'!$F:$F,1,0)),"No","Yes")</f>
      </c>
      <c r="M182" s="17320">
        <f>IF(ISNA(VLOOKUP($D182,'Sep 05'!$F:$F,1,0)),"No","Yes")</f>
      </c>
      <c r="N182" s="17319">
        <f>IF(ISNA(VLOOKUP($D182,'Aug 27'!$F:$F,1,0)),"No","Yes")</f>
      </c>
      <c r="O182" s="17318">
        <f>IF(ISNA(VLOOKUP($D182,'Aug 20'!$F:$F,1,0)),"No","Yes")</f>
      </c>
      <c r="P182" s="17317">
        <f>IF(ISNA(VLOOKUP($D182,'Aug 13'!$F:$F,1,0)),"No","Yes")</f>
      </c>
      <c r="Q182" s="17316">
        <f>IF(ISNA(VLOOKUP($D182,'Aug 07'!$F:$F,1,0)),"No","Yes")</f>
      </c>
      <c r="R182" s="17315">
        <f>IF(ISNA(VLOOKUP($D182,'Jul 30'!$F:$F,1,0)),"No","Yes")</f>
      </c>
      <c r="S182" s="17314">
        <f>IF(ISNA(VLOOKUP($D182,'Jul 23'!$F:$F,1,0)),"No","Yes")</f>
      </c>
      <c r="T182" s="17313">
        <f>IF(ISNA(VLOOKUP($D182,'Jul 16'!$F:$F,1,0)),"No","Yes")</f>
      </c>
      <c r="U182" s="17312">
        <f>IF(ISNA(VLOOKUP($D182,'Jul 9'!$F:$F,1,0)),"No","Yes")</f>
      </c>
      <c r="V182" s="17311">
        <f>IF(ISNA(VLOOKUP($D182,'Jul 2'!$F:$F,1,0)),"No","Yes")</f>
      </c>
      <c r="W182" s="17310">
        <f>IF(ISNA(VLOOKUP($D182,'Jun 25'!$F:$F,1,0)),"No","Yes")</f>
      </c>
      <c r="X182" s="17309">
        <f>IF(ISNA(VLOOKUP($D182,'Jun 18'!$F:$F,1,0)),"No","Yes")</f>
      </c>
      <c r="Y182" s="17308">
        <f>IF(ISNA(VLOOKUP($D182,'Jun 11'!$F:$F,1,0)),"No","Yes")</f>
      </c>
      <c r="Z182" s="17307">
        <f>IF(ISNA(VLOOKUP($D182,'Jun 4'!$F:$F,1,0)),"No","Yes")</f>
      </c>
      <c r="AA182" s="17306">
        <f>IF(ISNA(VLOOKUP($D182,'May 28'!$F:$F,1,0)),"No","Yes")</f>
      </c>
      <c r="AB182" s="17305">
        <f>IF(ISNA(VLOOKUP($D182,'May 21'!$F:$F,1,0)),"No","Yes")</f>
      </c>
      <c r="AC182" s="17304">
        <f>IF(ISNA(VLOOKUP($D182,'May 14'!$F:$F,1,0)),"No","Yes")</f>
      </c>
      <c r="AD182" s="17303">
        <f>IF(ISNA(VLOOKUP($D182,'May 9'!$F:$F,1,0)),"No","Yes")</f>
      </c>
      <c r="AE182" s="17302">
        <f>IF(ISNA(VLOOKUP($D182,'May 2'!$F:$F,1,0)),"No","Yes")</f>
      </c>
      <c r="AF182" s="17301">
        <f>IF(ISNA(VLOOKUP($D182,'Apr 23'!$F:$F,1,0)),"No","Yes")</f>
      </c>
      <c r="AG182" s="17300">
        <f>IF(ISNA(VLOOKUP($D182,'Apr 16'!$F:$F,1,0)),"No","Yes")</f>
      </c>
      <c r="AH182" s="17299">
        <f>IF(ISNA(VLOOKUP($D182,'Apr 9'!$F:$F,1,0)),"No","Yes")</f>
      </c>
      <c r="AI182" s="17298">
        <f>IF(ISNA(VLOOKUP($D182,'Apr 2'!$F:$F,1,0)),"No","Yes")</f>
      </c>
      <c r="AJ182" s="17297">
        <f>IF(ISNA(VLOOKUP($D182,'Mar 26'!$F:$F,1,0)),"No","Yes")</f>
      </c>
      <c r="AK182" s="17296">
        <f>IF(ISNA(VLOOKUP($D182,'Mar 19'!$F:$F,1,0)),"No","Yes")</f>
      </c>
      <c r="AL182" s="17295">
        <f>IF(ISNA(VLOOKUP($D182,'Mar 12'!$F:$F,1,0)),"No","Yes")</f>
      </c>
      <c r="AM182" s="17294">
        <f>IF(ISNA(VLOOKUP($D182,'Mar 5'!$F:$F,1,0)),"No","Yes")</f>
      </c>
      <c r="AN182" s="17293">
        <f>IF(ISNA(VLOOKUP($D182,'Feb 26'!$F:$F,1,0)),"No","Yes")</f>
      </c>
      <c r="AO182" s="17292">
        <f>IF(ISNA(VLOOKUP($D182,'Feb 26'!$F:$F,1,0)),"No","Yes")</f>
      </c>
      <c r="AP182" s="17291">
        <f>IF(ISNA(VLOOKUP($D182,'Feb 12'!$F:$F,1,0)),"No","Yes")</f>
      </c>
      <c r="AQ182" s="17290">
        <f>IF(ISNA(VLOOKUP($D182,'Feb 5'!$F:$F,1,0)),"No","Yes")</f>
      </c>
      <c r="AR182" s="17289">
        <f>IF(ISNA(VLOOKUP($D182,'Jan 29'!$F:$F,1,0)),"No","Yes")</f>
      </c>
      <c r="AS182" s="17288">
        <f>IF(ISNA(VLOOKUP(D182,'Jan 22'!F:F,1,0)),"No","Yes")</f>
      </c>
    </row>
    <row customFormat="1" r="183" s="215" spans="1:44" x14ac:dyDescent="0.25">
      <c r="A183" s="9346"/>
      <c r="B183" s="9351" t="s">
        <v>1560</v>
      </c>
      <c r="C183" s="213" t="s">
        <v>1013</v>
      </c>
      <c r="D183" s="213" t="s">
        <v>1556</v>
      </c>
      <c r="E183" s="213" t="s">
        <v>1557</v>
      </c>
      <c r="F183" s="213" t="s">
        <v>960</v>
      </c>
      <c r="G183" s="235" t="s">
        <v>1468</v>
      </c>
      <c r="H183" s="214" t="str">
        <f>IF(ISNA(VLOOKUP($D183,'Oct 08'!$F:$F,1,0)),"No","Yes")</f>
      </c>
      <c r="I183" s="17361">
        <f>IF(ISNA(VLOOKUP($D183,'Oct 03'!$F:$F,1,0)),"No","Yes")</f>
      </c>
      <c r="J183" s="17360">
        <f>IF(ISNA(VLOOKUP($D183,'Sep 24'!$F:$F,1,0)),"No","Yes")</f>
      </c>
      <c r="K183" s="17359">
        <f>IF(ISNA(VLOOKUP($D183,'Sep 17'!$F:$F,1,0)),"No","Yes")</f>
      </c>
      <c r="L183" s="17358">
        <f>IF(ISNA(VLOOKUP($D183,'Sep 10'!$F:$F,1,0)),"No","Yes")</f>
      </c>
      <c r="M183" s="17357">
        <f>IF(ISNA(VLOOKUP($D183,'Sep 05'!$F:$F,1,0)),"No","Yes")</f>
      </c>
      <c r="N183" s="17356">
        <f>IF(ISNA(VLOOKUP($D183,'Aug 27'!$F:$F,1,0)),"No","Yes")</f>
      </c>
      <c r="O183" s="17355">
        <f>IF(ISNA(VLOOKUP($D183,'Aug 20'!$F:$F,1,0)),"No","Yes")</f>
      </c>
      <c r="P183" s="17354">
        <f>IF(ISNA(VLOOKUP($D183,'Aug 13'!$F:$F,1,0)),"No","Yes")</f>
      </c>
      <c r="Q183" s="17353">
        <f>IF(ISNA(VLOOKUP($D183,'Aug 07'!$F:$F,1,0)),"No","Yes")</f>
      </c>
      <c r="R183" s="17352">
        <f>IF(ISNA(VLOOKUP($D183,'Jul 30'!$F:$F,1,0)),"No","Yes")</f>
      </c>
      <c r="S183" s="17351">
        <f>IF(ISNA(VLOOKUP($D183,'Jul 23'!$F:$F,1,0)),"No","Yes")</f>
      </c>
      <c r="T183" s="17350">
        <f>IF(ISNA(VLOOKUP($D183,'Jul 16'!$F:$F,1,0)),"No","Yes")</f>
      </c>
      <c r="U183" s="17349">
        <f>IF(ISNA(VLOOKUP($D183,'Jul 9'!$F:$F,1,0)),"No","Yes")</f>
      </c>
      <c r="V183" s="17348">
        <f>IF(ISNA(VLOOKUP($D183,'Jul 2'!$F:$F,1,0)),"No","Yes")</f>
      </c>
      <c r="W183" s="17347">
        <f>IF(ISNA(VLOOKUP($D183,'Jun 25'!$F:$F,1,0)),"No","Yes")</f>
      </c>
      <c r="X183" s="17346">
        <f>IF(ISNA(VLOOKUP($D183,'Jun 18'!$F:$F,1,0)),"No","Yes")</f>
      </c>
      <c r="Y183" s="17345">
        <f>IF(ISNA(VLOOKUP($D183,'Jun 11'!$F:$F,1,0)),"No","Yes")</f>
      </c>
      <c r="Z183" s="17344">
        <f>IF(ISNA(VLOOKUP($D183,'Jun 4'!$F:$F,1,0)),"No","Yes")</f>
      </c>
      <c r="AA183" s="17343">
        <f>IF(ISNA(VLOOKUP($D183,'May 28'!$F:$F,1,0)),"No","Yes")</f>
      </c>
      <c r="AB183" s="17342">
        <f>IF(ISNA(VLOOKUP($D183,'May 21'!$F:$F,1,0)),"No","Yes")</f>
      </c>
      <c r="AC183" s="17341">
        <f>IF(ISNA(VLOOKUP($D183,'May 14'!$F:$F,1,0)),"No","Yes")</f>
      </c>
      <c r="AD183" s="17340">
        <f>IF(ISNA(VLOOKUP($D183,'May 9'!$F:$F,1,0)),"No","Yes")</f>
      </c>
      <c r="AE183" s="17339">
        <f>IF(ISNA(VLOOKUP($D183,'May 2'!$F:$F,1,0)),"No","Yes")</f>
      </c>
      <c r="AF183" s="17338">
        <f>IF(ISNA(VLOOKUP($D183,'Apr 23'!$F:$F,1,0)),"No","Yes")</f>
      </c>
      <c r="AG183" s="17337">
        <f>IF(ISNA(VLOOKUP($D183,'Apr 16'!$F:$F,1,0)),"No","Yes")</f>
      </c>
      <c r="AH183" s="17336">
        <f>IF(ISNA(VLOOKUP($D183,'Apr 9'!$F:$F,1,0)),"No","Yes")</f>
      </c>
      <c r="AI183" s="17335">
        <f>IF(ISNA(VLOOKUP($D183,'Apr 2'!$F:$F,1,0)),"No","Yes")</f>
      </c>
      <c r="AJ183" s="17334">
        <f>IF(ISNA(VLOOKUP($D183,'Mar 26'!$F:$F,1,0)),"No","Yes")</f>
      </c>
      <c r="AK183" s="17333">
        <f>IF(ISNA(VLOOKUP($D183,'Mar 19'!$F:$F,1,0)),"No","Yes")</f>
      </c>
      <c r="AL183" s="17332">
        <f>IF(ISNA(VLOOKUP($D183,'Mar 12'!$F:$F,1,0)),"No","Yes")</f>
      </c>
      <c r="AM183" s="17331">
        <f>IF(ISNA(VLOOKUP($D183,'Mar 5'!$F:$F,1,0)),"No","Yes")</f>
      </c>
      <c r="AN183" s="17330">
        <f>IF(ISNA(VLOOKUP($D183,'Feb 26'!$F:$F,1,0)),"No","Yes")</f>
      </c>
      <c r="AO183" s="17329">
        <f>IF(ISNA(VLOOKUP($D183,'Feb 26'!$F:$F,1,0)),"No","Yes")</f>
      </c>
      <c r="AP183" s="17328">
        <f>IF(ISNA(VLOOKUP($D183,'Feb 12'!$F:$F,1,0)),"No","Yes")</f>
      </c>
      <c r="AQ183" s="17327">
        <f>IF(ISNA(VLOOKUP($D183,'Feb 5'!$F:$F,1,0)),"No","Yes")</f>
      </c>
      <c r="AR183" s="17326">
        <f>IF(ISNA(VLOOKUP($D183,'Jan 29'!$F:$F,1,0)),"No","Yes")</f>
      </c>
      <c r="AS183" s="17325">
        <f>IF(ISNA(VLOOKUP(D183,'Jan 22'!F:F,1,0)),"No","Yes")</f>
      </c>
    </row>
    <row r="184" spans="1:44" x14ac:dyDescent="0.25">
      <c r="A184" s="9346"/>
      <c r="B184" s="195" t="s">
        <v>1552</v>
      </c>
      <c r="C184" s="206" t="s">
        <v>1013</v>
      </c>
      <c r="D184" s="206" t="s">
        <v>1158</v>
      </c>
      <c r="E184" s="206" t="s">
        <v>1159</v>
      </c>
      <c r="F184" s="213" t="s">
        <v>960</v>
      </c>
      <c r="G184" s="235" t="s">
        <v>1468</v>
      </c>
      <c r="H184" s="115" t="str">
        <f>IF(ISNA(VLOOKUP($D184,'Oct 08'!$F:$F,1,0)),"No","Yes")</f>
      </c>
      <c r="I184" s="17398">
        <f>IF(ISNA(VLOOKUP($D184,'Oct 03'!$F:$F,1,0)),"No","Yes")</f>
      </c>
      <c r="J184" s="17397">
        <f>IF(ISNA(VLOOKUP($D184,'Sep 24'!$F:$F,1,0)),"No","Yes")</f>
      </c>
      <c r="K184" s="17396">
        <f>IF(ISNA(VLOOKUP($D184,'Sep 17'!$F:$F,1,0)),"No","Yes")</f>
      </c>
      <c r="L184" s="17395">
        <f>IF(ISNA(VLOOKUP($D184,'Sep 10'!$F:$F,1,0)),"No","Yes")</f>
      </c>
      <c r="M184" s="17394">
        <f>IF(ISNA(VLOOKUP($D184,'Sep 05'!$F:$F,1,0)),"No","Yes")</f>
      </c>
      <c r="N184" s="17393">
        <f>IF(ISNA(VLOOKUP($D184,'Aug 27'!$F:$F,1,0)),"No","Yes")</f>
      </c>
      <c r="O184" s="17392">
        <f>IF(ISNA(VLOOKUP($D184,'Aug 20'!$F:$F,1,0)),"No","Yes")</f>
      </c>
      <c r="P184" s="17391">
        <f>IF(ISNA(VLOOKUP($D184,'Aug 13'!$F:$F,1,0)),"No","Yes")</f>
      </c>
      <c r="Q184" s="17390">
        <f>IF(ISNA(VLOOKUP($D184,'Aug 07'!$F:$F,1,0)),"No","Yes")</f>
      </c>
      <c r="R184" s="17389">
        <f>IF(ISNA(VLOOKUP($D184,'Jul 30'!$F:$F,1,0)),"No","Yes")</f>
      </c>
      <c r="S184" s="17388">
        <f>IF(ISNA(VLOOKUP($D184,'Jul 23'!$F:$F,1,0)),"No","Yes")</f>
      </c>
      <c r="T184" s="17387">
        <f>IF(ISNA(VLOOKUP($D184,'Jul 16'!$F:$F,1,0)),"No","Yes")</f>
      </c>
      <c r="U184" s="17386">
        <f>IF(ISNA(VLOOKUP($D184,'Jul 9'!$F:$F,1,0)),"No","Yes")</f>
      </c>
      <c r="V184" s="17385">
        <f>IF(ISNA(VLOOKUP($D184,'Jul 2'!$F:$F,1,0)),"No","Yes")</f>
      </c>
      <c r="W184" s="17384">
        <f>IF(ISNA(VLOOKUP($D184,'Jun 25'!$F:$F,1,0)),"No","Yes")</f>
      </c>
      <c r="X184" s="17383">
        <f>IF(ISNA(VLOOKUP($D184,'Jun 18'!$F:$F,1,0)),"No","Yes")</f>
      </c>
      <c r="Y184" s="17382">
        <f>IF(ISNA(VLOOKUP($D184,'Jun 11'!$F:$F,1,0)),"No","Yes")</f>
      </c>
      <c r="Z184" s="17381">
        <f>IF(ISNA(VLOOKUP($D184,'Jun 4'!$F:$F,1,0)),"No","Yes")</f>
      </c>
      <c r="AA184" s="17380">
        <f>IF(ISNA(VLOOKUP($D184,'May 28'!$F:$F,1,0)),"No","Yes")</f>
      </c>
      <c r="AB184" s="17379">
        <f>IF(ISNA(VLOOKUP($D184,'May 21'!$F:$F,1,0)),"No","Yes")</f>
      </c>
      <c r="AC184" s="17378">
        <f>IF(ISNA(VLOOKUP($D184,'May 14'!$F:$F,1,0)),"No","Yes")</f>
      </c>
      <c r="AD184" s="17377">
        <f>IF(ISNA(VLOOKUP($D184,'May 9'!$F:$F,1,0)),"No","Yes")</f>
      </c>
      <c r="AE184" s="17376">
        <f>IF(ISNA(VLOOKUP($D184,'May 2'!$F:$F,1,0)),"No","Yes")</f>
      </c>
      <c r="AF184" s="17375">
        <f>IF(ISNA(VLOOKUP($D184,'Apr 23'!$F:$F,1,0)),"No","Yes")</f>
      </c>
      <c r="AG184" s="17374">
        <f>IF(ISNA(VLOOKUP($D184,'Apr 16'!$F:$F,1,0)),"No","Yes")</f>
      </c>
      <c r="AH184" s="17373">
        <f>IF(ISNA(VLOOKUP($D184,'Apr 9'!$F:$F,1,0)),"No","Yes")</f>
      </c>
      <c r="AI184" s="17372">
        <f>IF(ISNA(VLOOKUP($D184,'Apr 2'!$F:$F,1,0)),"No","Yes")</f>
      </c>
      <c r="AJ184" s="17371">
        <f>IF(ISNA(VLOOKUP($D184,'Mar 26'!$F:$F,1,0)),"No","Yes")</f>
      </c>
      <c r="AK184" s="17370">
        <f>IF(ISNA(VLOOKUP($D184,'Mar 19'!$F:$F,1,0)),"No","Yes")</f>
      </c>
      <c r="AL184" s="17369">
        <f>IF(ISNA(VLOOKUP($D184,'Mar 12'!$F:$F,1,0)),"No","Yes")</f>
      </c>
      <c r="AM184" s="17368">
        <f>IF(ISNA(VLOOKUP($D184,'Mar 5'!$F:$F,1,0)),"No","Yes")</f>
      </c>
      <c r="AN184" s="17367">
        <f>IF(ISNA(VLOOKUP($D184,'Feb 26'!$F:$F,1,0)),"No","Yes")</f>
      </c>
      <c r="AO184" s="17366">
        <f>IF(ISNA(VLOOKUP($D184,'Feb 26'!$F:$F,1,0)),"No","Yes")</f>
      </c>
      <c r="AP184" s="17365">
        <f>IF(ISNA(VLOOKUP($D184,'Feb 12'!$F:$F,1,0)),"No","Yes")</f>
      </c>
      <c r="AQ184" s="17364">
        <f>IF(ISNA(VLOOKUP($D184,'Feb 5'!$F:$F,1,0)),"No","Yes")</f>
      </c>
      <c r="AR184" s="17363">
        <f>IF(ISNA(VLOOKUP($D184,'Jan 29'!$F:$F,1,0)),"No","Yes")</f>
      </c>
      <c r="AS184" s="17362">
        <f>IF(ISNA(VLOOKUP(D184,'Jan 22'!F:F,1,0)),"No","Yes")</f>
      </c>
    </row>
    <row r="185" spans="1:44" x14ac:dyDescent="0.25">
      <c r="A185" s="9346"/>
      <c r="B185" s="3085" t="s">
        <v>1288</v>
      </c>
      <c r="C185" s="206" t="s">
        <v>1013</v>
      </c>
      <c r="D185" s="206" t="s">
        <v>1085</v>
      </c>
      <c r="E185" s="206" t="s">
        <v>1086</v>
      </c>
      <c r="F185" s="213"/>
      <c r="G185" s="235" t="s">
        <v>1468</v>
      </c>
      <c r="H185" s="115" t="str">
        <f>IF(ISNA(VLOOKUP($D185,'Oct 08'!$F:$F,1,0)),"No","Yes")</f>
      </c>
      <c r="I185" s="17435">
        <f>IF(ISNA(VLOOKUP($D185,'Oct 03'!$F:$F,1,0)),"No","Yes")</f>
      </c>
      <c r="J185" s="17434">
        <f>IF(ISNA(VLOOKUP($D185,'Sep 24'!$F:$F,1,0)),"No","Yes")</f>
      </c>
      <c r="K185" s="17433">
        <f>IF(ISNA(VLOOKUP($D185,'Sep 17'!$F:$F,1,0)),"No","Yes")</f>
      </c>
      <c r="L185" s="17432">
        <f>IF(ISNA(VLOOKUP($D185,'Sep 10'!$F:$F,1,0)),"No","Yes")</f>
      </c>
      <c r="M185" s="17431">
        <f>IF(ISNA(VLOOKUP($D185,'Sep 05'!$F:$F,1,0)),"No","Yes")</f>
      </c>
      <c r="N185" s="17430">
        <f>IF(ISNA(VLOOKUP($D185,'Aug 27'!$F:$F,1,0)),"No","Yes")</f>
      </c>
      <c r="O185" s="17429">
        <f>IF(ISNA(VLOOKUP($D185,'Aug 20'!$F:$F,1,0)),"No","Yes")</f>
      </c>
      <c r="P185" s="17428">
        <f>IF(ISNA(VLOOKUP($D185,'Aug 13'!$F:$F,1,0)),"No","Yes")</f>
      </c>
      <c r="Q185" s="17427">
        <f>IF(ISNA(VLOOKUP($D185,'Aug 07'!$F:$F,1,0)),"No","Yes")</f>
      </c>
      <c r="R185" s="17426">
        <f>IF(ISNA(VLOOKUP($D185,'Jul 30'!$F:$F,1,0)),"No","Yes")</f>
      </c>
      <c r="S185" s="17425">
        <f>IF(ISNA(VLOOKUP($D185,'Jul 23'!$F:$F,1,0)),"No","Yes")</f>
      </c>
      <c r="T185" s="17424">
        <f>IF(ISNA(VLOOKUP($D185,'Jul 16'!$F:$F,1,0)),"No","Yes")</f>
      </c>
      <c r="U185" s="17423">
        <f>IF(ISNA(VLOOKUP($D185,'Jul 9'!$F:$F,1,0)),"No","Yes")</f>
      </c>
      <c r="V185" s="17422">
        <f>IF(ISNA(VLOOKUP($D185,'Jul 2'!$F:$F,1,0)),"No","Yes")</f>
      </c>
      <c r="W185" s="17421">
        <f>IF(ISNA(VLOOKUP($D185,'Jun 25'!$F:$F,1,0)),"No","Yes")</f>
      </c>
      <c r="X185" s="17420">
        <f>IF(ISNA(VLOOKUP($D185,'Jun 18'!$F:$F,1,0)),"No","Yes")</f>
      </c>
      <c r="Y185" s="17419">
        <f>IF(ISNA(VLOOKUP($D185,'Jun 11'!$F:$F,1,0)),"No","Yes")</f>
      </c>
      <c r="Z185" s="17418">
        <f>IF(ISNA(VLOOKUP($D185,'Jun 4'!$F:$F,1,0)),"No","Yes")</f>
      </c>
      <c r="AA185" s="17417">
        <f>IF(ISNA(VLOOKUP($D185,'May 28'!$F:$F,1,0)),"No","Yes")</f>
      </c>
      <c r="AB185" s="17416">
        <f>IF(ISNA(VLOOKUP($D185,'May 21'!$F:$F,1,0)),"No","Yes")</f>
      </c>
      <c r="AC185" s="17415">
        <f>IF(ISNA(VLOOKUP($D185,'May 14'!$F:$F,1,0)),"No","Yes")</f>
      </c>
      <c r="AD185" s="17414">
        <f>IF(ISNA(VLOOKUP($D185,'May 9'!$F:$F,1,0)),"No","Yes")</f>
      </c>
      <c r="AE185" s="17413">
        <f>IF(ISNA(VLOOKUP($D185,'May 2'!$F:$F,1,0)),"No","Yes")</f>
      </c>
      <c r="AF185" s="17412">
        <f>IF(ISNA(VLOOKUP($D185,'Apr 23'!$F:$F,1,0)),"No","Yes")</f>
      </c>
      <c r="AG185" s="17411">
        <f>IF(ISNA(VLOOKUP($D185,'Apr 16'!$F:$F,1,0)),"No","Yes")</f>
      </c>
      <c r="AH185" s="17410">
        <f>IF(ISNA(VLOOKUP($D185,'Apr 9'!$F:$F,1,0)),"No","Yes")</f>
      </c>
      <c r="AI185" s="17409">
        <f>IF(ISNA(VLOOKUP($D185,'Apr 2'!$F:$F,1,0)),"No","Yes")</f>
      </c>
      <c r="AJ185" s="17408">
        <f>IF(ISNA(VLOOKUP($D185,'Mar 26'!$F:$F,1,0)),"No","Yes")</f>
      </c>
      <c r="AK185" s="17407">
        <f>IF(ISNA(VLOOKUP($D185,'Mar 19'!$F:$F,1,0)),"No","Yes")</f>
      </c>
      <c r="AL185" s="17406">
        <f>IF(ISNA(VLOOKUP($D185,'Mar 12'!$F:$F,1,0)),"No","Yes")</f>
      </c>
      <c r="AM185" s="17405">
        <f>IF(ISNA(VLOOKUP($D185,'Mar 5'!$F:$F,1,0)),"No","Yes")</f>
      </c>
      <c r="AN185" s="17404">
        <f>IF(ISNA(VLOOKUP($D185,'Feb 26'!$F:$F,1,0)),"No","Yes")</f>
      </c>
      <c r="AO185" s="17403">
        <f>IF(ISNA(VLOOKUP($D185,'Feb 26'!$F:$F,1,0)),"No","Yes")</f>
      </c>
      <c r="AP185" s="17402">
        <f>IF(ISNA(VLOOKUP($D185,'Feb 12'!$F:$F,1,0)),"No","Yes")</f>
      </c>
      <c r="AQ185" s="17401">
        <f>IF(ISNA(VLOOKUP($D185,'Feb 5'!$F:$F,1,0)),"No","Yes")</f>
      </c>
      <c r="AR185" s="17400">
        <f>IF(ISNA(VLOOKUP($D185,'Jan 29'!$F:$F,1,0)),"No","Yes")</f>
      </c>
      <c r="AS185" s="17399">
        <f>IF(ISNA(VLOOKUP(D185,'Jan 22'!F:F,1,0)),"No","Yes")</f>
      </c>
    </row>
    <row r="186" spans="1:44" x14ac:dyDescent="0.25">
      <c r="A186" s="9346"/>
      <c r="B186" s="3085" t="s">
        <v>1411</v>
      </c>
      <c r="C186" s="209" t="s">
        <v>1013</v>
      </c>
      <c r="D186" s="209" t="s">
        <v>1247</v>
      </c>
      <c r="E186" s="209" t="s">
        <v>1248</v>
      </c>
      <c r="F186" s="213"/>
      <c r="G186" s="233" t="s">
        <v>960</v>
      </c>
      <c r="H186" s="115" t="str">
        <f>IF(ISNA(VLOOKUP($D186,'Oct 08'!$F:$F,1,0)),"No","Yes")</f>
      </c>
      <c r="I186" s="17472">
        <f>IF(ISNA(VLOOKUP($D186,'Oct 03'!$F:$F,1,0)),"No","Yes")</f>
      </c>
      <c r="J186" s="17471">
        <f>IF(ISNA(VLOOKUP($D186,'Sep 24'!$F:$F,1,0)),"No","Yes")</f>
      </c>
      <c r="K186" s="17470">
        <f>IF(ISNA(VLOOKUP($D186,'Sep 17'!$F:$F,1,0)),"No","Yes")</f>
      </c>
      <c r="L186" s="17469">
        <f>IF(ISNA(VLOOKUP($D186,'Sep 10'!$F:$F,1,0)),"No","Yes")</f>
      </c>
      <c r="M186" s="17468">
        <f>IF(ISNA(VLOOKUP($D186,'Sep 05'!$F:$F,1,0)),"No","Yes")</f>
      </c>
      <c r="N186" s="17467">
        <f>IF(ISNA(VLOOKUP($D186,'Aug 27'!$F:$F,1,0)),"No","Yes")</f>
      </c>
      <c r="O186" s="17466">
        <f>IF(ISNA(VLOOKUP($D186,'Aug 20'!$F:$F,1,0)),"No","Yes")</f>
      </c>
      <c r="P186" s="17465">
        <f>IF(ISNA(VLOOKUP($D186,'Aug 13'!$F:$F,1,0)),"No","Yes")</f>
      </c>
      <c r="Q186" s="17464">
        <f>IF(ISNA(VLOOKUP($D186,'Aug 07'!$F:$F,1,0)),"No","Yes")</f>
      </c>
      <c r="R186" s="17463">
        <f>IF(ISNA(VLOOKUP($D186,'Jul 30'!$F:$F,1,0)),"No","Yes")</f>
      </c>
      <c r="S186" s="17462">
        <f>IF(ISNA(VLOOKUP($D186,'Jul 23'!$F:$F,1,0)),"No","Yes")</f>
      </c>
      <c r="T186" s="17461">
        <f>IF(ISNA(VLOOKUP($D186,'Jul 16'!$F:$F,1,0)),"No","Yes")</f>
      </c>
      <c r="U186" s="17460">
        <f>IF(ISNA(VLOOKUP($D186,'Jul 9'!$F:$F,1,0)),"No","Yes")</f>
      </c>
      <c r="V186" s="17459">
        <f>IF(ISNA(VLOOKUP($D186,'Jul 2'!$F:$F,1,0)),"No","Yes")</f>
      </c>
      <c r="W186" s="17458">
        <f>IF(ISNA(VLOOKUP($D186,'Jun 25'!$F:$F,1,0)),"No","Yes")</f>
      </c>
      <c r="X186" s="17457">
        <f>IF(ISNA(VLOOKUP($D186,'Jun 18'!$F:$F,1,0)),"No","Yes")</f>
      </c>
      <c r="Y186" s="17456">
        <f>IF(ISNA(VLOOKUP($D186,'Jun 11'!$F:$F,1,0)),"No","Yes")</f>
      </c>
      <c r="Z186" s="17455">
        <f>IF(ISNA(VLOOKUP($D186,'Jun 4'!$F:$F,1,0)),"No","Yes")</f>
      </c>
      <c r="AA186" s="17454">
        <f>IF(ISNA(VLOOKUP($D186,'May 28'!$F:$F,1,0)),"No","Yes")</f>
      </c>
      <c r="AB186" s="17453">
        <f>IF(ISNA(VLOOKUP($D186,'May 21'!$F:$F,1,0)),"No","Yes")</f>
      </c>
      <c r="AC186" s="17452">
        <f>IF(ISNA(VLOOKUP($D186,'May 14'!$F:$F,1,0)),"No","Yes")</f>
      </c>
      <c r="AD186" s="17451">
        <f>IF(ISNA(VLOOKUP($D186,'May 9'!$F:$F,1,0)),"No","Yes")</f>
      </c>
      <c r="AE186" s="17450">
        <f>IF(ISNA(VLOOKUP($D186,'May 2'!$F:$F,1,0)),"No","Yes")</f>
      </c>
      <c r="AF186" s="17449">
        <f>IF(ISNA(VLOOKUP($D186,'Apr 23'!$F:$F,1,0)),"No","Yes")</f>
      </c>
      <c r="AG186" s="17448">
        <f>IF(ISNA(VLOOKUP($D186,'Apr 16'!$F:$F,1,0)),"No","Yes")</f>
      </c>
      <c r="AH186" s="17447">
        <f>IF(ISNA(VLOOKUP($D186,'Apr 9'!$F:$F,1,0)),"No","Yes")</f>
      </c>
      <c r="AI186" s="17446">
        <f>IF(ISNA(VLOOKUP($D186,'Apr 2'!$F:$F,1,0)),"No","Yes")</f>
      </c>
      <c r="AJ186" s="17445">
        <f>IF(ISNA(VLOOKUP($D186,'Mar 26'!$F:$F,1,0)),"No","Yes")</f>
      </c>
      <c r="AK186" s="17444">
        <f>IF(ISNA(VLOOKUP($D186,'Mar 19'!$F:$F,1,0)),"No","Yes")</f>
      </c>
      <c r="AL186" s="17443">
        <f>IF(ISNA(VLOOKUP($D186,'Mar 12'!$F:$F,1,0)),"No","Yes")</f>
      </c>
      <c r="AM186" s="17442">
        <f>IF(ISNA(VLOOKUP($D186,'Mar 5'!$F:$F,1,0)),"No","Yes")</f>
      </c>
      <c r="AN186" s="17441">
        <f>IF(ISNA(VLOOKUP($D186,'Feb 26'!$F:$F,1,0)),"No","Yes")</f>
      </c>
      <c r="AO186" s="17440">
        <f>IF(ISNA(VLOOKUP($D186,'Feb 26'!$F:$F,1,0)),"No","Yes")</f>
      </c>
      <c r="AP186" s="17439">
        <f>IF(ISNA(VLOOKUP($D186,'Feb 12'!$F:$F,1,0)),"No","Yes")</f>
      </c>
      <c r="AQ186" s="17438">
        <f>IF(ISNA(VLOOKUP($D186,'Feb 5'!$F:$F,1,0)),"No","Yes")</f>
      </c>
      <c r="AR186" s="17437">
        <f>IF(ISNA(VLOOKUP($D186,'Jan 29'!$F:$F,1,0)),"No","Yes")</f>
      </c>
      <c r="AS186" s="17436">
        <f>IF(ISNA(VLOOKUP(D186,'Jan 22'!F:F,1,0)),"No","Yes")</f>
      </c>
    </row>
    <row r="187" spans="1:44" x14ac:dyDescent="0.25">
      <c r="A187" s="9346"/>
      <c r="B187" s="237" t="s">
        <v>1412</v>
      </c>
      <c r="C187" s="206" t="s">
        <v>1013</v>
      </c>
      <c r="D187" s="206" t="s">
        <v>1091</v>
      </c>
      <c r="E187" s="206" t="s">
        <v>1092</v>
      </c>
      <c r="F187" s="213" t="s">
        <v>960</v>
      </c>
      <c r="G187" s="233" t="s">
        <v>960</v>
      </c>
      <c r="H187" s="115" t="str">
        <f>IF(ISNA(VLOOKUP($D187,'Oct 08'!$F:$F,1,0)),"No","Yes")</f>
      </c>
      <c r="I187" s="17509">
        <f>IF(ISNA(VLOOKUP($D187,'Oct 03'!$F:$F,1,0)),"No","Yes")</f>
      </c>
      <c r="J187" s="17508">
        <f>IF(ISNA(VLOOKUP($D187,'Sep 24'!$F:$F,1,0)),"No","Yes")</f>
      </c>
      <c r="K187" s="17507">
        <f>IF(ISNA(VLOOKUP($D187,'Sep 17'!$F:$F,1,0)),"No","Yes")</f>
      </c>
      <c r="L187" s="17506">
        <f>IF(ISNA(VLOOKUP($D187,'Sep 10'!$F:$F,1,0)),"No","Yes")</f>
      </c>
      <c r="M187" s="17505">
        <f>IF(ISNA(VLOOKUP($D187,'Sep 05'!$F:$F,1,0)),"No","Yes")</f>
      </c>
      <c r="N187" s="17504">
        <f>IF(ISNA(VLOOKUP($D187,'Aug 27'!$F:$F,1,0)),"No","Yes")</f>
      </c>
      <c r="O187" s="17503">
        <f>IF(ISNA(VLOOKUP($D187,'Aug 20'!$F:$F,1,0)),"No","Yes")</f>
      </c>
      <c r="P187" s="17502">
        <f>IF(ISNA(VLOOKUP($D187,'Aug 13'!$F:$F,1,0)),"No","Yes")</f>
      </c>
      <c r="Q187" s="17501">
        <f>IF(ISNA(VLOOKUP($D187,'Aug 07'!$F:$F,1,0)),"No","Yes")</f>
      </c>
      <c r="R187" s="17500">
        <f>IF(ISNA(VLOOKUP($D187,'Jul 30'!$F:$F,1,0)),"No","Yes")</f>
      </c>
      <c r="S187" s="17499">
        <f>IF(ISNA(VLOOKUP($D187,'Jul 23'!$F:$F,1,0)),"No","Yes")</f>
      </c>
      <c r="T187" s="17498">
        <f>IF(ISNA(VLOOKUP($D187,'Jul 16'!$F:$F,1,0)),"No","Yes")</f>
      </c>
      <c r="U187" s="17497">
        <f>IF(ISNA(VLOOKUP($D187,'Jul 9'!$F:$F,1,0)),"No","Yes")</f>
      </c>
      <c r="V187" s="17496">
        <f>IF(ISNA(VLOOKUP($D187,'Jul 2'!$F:$F,1,0)),"No","Yes")</f>
      </c>
      <c r="W187" s="17495">
        <f>IF(ISNA(VLOOKUP($D187,'Jun 25'!$F:$F,1,0)),"No","Yes")</f>
      </c>
      <c r="X187" s="17494">
        <f>IF(ISNA(VLOOKUP($D187,'Jun 18'!$F:$F,1,0)),"No","Yes")</f>
      </c>
      <c r="Y187" s="17493">
        <f>IF(ISNA(VLOOKUP($D187,'Jun 11'!$F:$F,1,0)),"No","Yes")</f>
      </c>
      <c r="Z187" s="17492">
        <f>IF(ISNA(VLOOKUP($D187,'Jun 4'!$F:$F,1,0)),"No","Yes")</f>
      </c>
      <c r="AA187" s="17491">
        <f>IF(ISNA(VLOOKUP($D187,'May 28'!$F:$F,1,0)),"No","Yes")</f>
      </c>
      <c r="AB187" s="17490">
        <f>IF(ISNA(VLOOKUP($D187,'May 21'!$F:$F,1,0)),"No","Yes")</f>
      </c>
      <c r="AC187" s="17489">
        <f>IF(ISNA(VLOOKUP($D187,'May 14'!$F:$F,1,0)),"No","Yes")</f>
      </c>
      <c r="AD187" s="17488">
        <f>IF(ISNA(VLOOKUP($D187,'May 9'!$F:$F,1,0)),"No","Yes")</f>
      </c>
      <c r="AE187" s="17487">
        <f>IF(ISNA(VLOOKUP($D187,'May 2'!$F:$F,1,0)),"No","Yes")</f>
      </c>
      <c r="AF187" s="17486">
        <f>IF(ISNA(VLOOKUP($D187,'Apr 23'!$F:$F,1,0)),"No","Yes")</f>
      </c>
      <c r="AG187" s="17485">
        <f>IF(ISNA(VLOOKUP($D187,'Apr 16'!$F:$F,1,0)),"No","Yes")</f>
      </c>
      <c r="AH187" s="17484">
        <f>IF(ISNA(VLOOKUP($D187,'Apr 9'!$F:$F,1,0)),"No","Yes")</f>
      </c>
      <c r="AI187" s="17483">
        <f>IF(ISNA(VLOOKUP($D187,'Apr 2'!$F:$F,1,0)),"No","Yes")</f>
      </c>
      <c r="AJ187" s="17482">
        <f>IF(ISNA(VLOOKUP($D187,'Mar 26'!$F:$F,1,0)),"No","Yes")</f>
      </c>
      <c r="AK187" s="17481">
        <f>IF(ISNA(VLOOKUP($D187,'Mar 19'!$F:$F,1,0)),"No","Yes")</f>
      </c>
      <c r="AL187" s="17480">
        <f>IF(ISNA(VLOOKUP($D187,'Mar 12'!$F:$F,1,0)),"No","Yes")</f>
      </c>
      <c r="AM187" s="17479">
        <f>IF(ISNA(VLOOKUP($D187,'Mar 5'!$F:$F,1,0)),"No","Yes")</f>
      </c>
      <c r="AN187" s="17478">
        <f>IF(ISNA(VLOOKUP($D187,'Feb 26'!$F:$F,1,0)),"No","Yes")</f>
      </c>
      <c r="AO187" s="17477">
        <f>IF(ISNA(VLOOKUP($D187,'Feb 26'!$F:$F,1,0)),"No","Yes")</f>
      </c>
      <c r="AP187" s="17476">
        <f>IF(ISNA(VLOOKUP($D187,'Feb 12'!$F:$F,1,0)),"No","Yes")</f>
      </c>
      <c r="AQ187" s="17475">
        <f>IF(ISNA(VLOOKUP($D187,'Feb 5'!$F:$F,1,0)),"No","Yes")</f>
      </c>
      <c r="AR187" s="17474">
        <f>IF(ISNA(VLOOKUP($D187,'Jan 29'!$F:$F,1,0)),"No","Yes")</f>
      </c>
      <c r="AS187" s="17473">
        <f>IF(ISNA(VLOOKUP(D187,'Jan 22'!F:F,1,0)),"No","Yes")</f>
      </c>
    </row>
    <row r="188" spans="1:44" x14ac:dyDescent="0.25">
      <c r="A188" s="9346"/>
      <c r="B188" s="3085" t="s">
        <v>1413</v>
      </c>
      <c r="C188" s="206" t="s">
        <v>1013</v>
      </c>
      <c r="D188" s="206" t="s">
        <v>1154</v>
      </c>
      <c r="E188" s="206" t="s">
        <v>1155</v>
      </c>
      <c r="F188" s="213"/>
      <c r="G188" s="233" t="s">
        <v>1136</v>
      </c>
      <c r="H188" s="115" t="str">
        <f>IF(ISNA(VLOOKUP($D188,'Oct 08'!$F:$F,1,0)),"No","Yes")</f>
      </c>
      <c r="I188" s="17546">
        <f>IF(ISNA(VLOOKUP($D188,'Oct 03'!$F:$F,1,0)),"No","Yes")</f>
      </c>
      <c r="J188" s="17545">
        <f>IF(ISNA(VLOOKUP($D188,'Sep 24'!$F:$F,1,0)),"No","Yes")</f>
      </c>
      <c r="K188" s="17544">
        <f>IF(ISNA(VLOOKUP($D188,'Sep 17'!$F:$F,1,0)),"No","Yes")</f>
      </c>
      <c r="L188" s="17543">
        <f>IF(ISNA(VLOOKUP($D188,'Sep 10'!$F:$F,1,0)),"No","Yes")</f>
      </c>
      <c r="M188" s="17542">
        <f>IF(ISNA(VLOOKUP($D188,'Sep 05'!$F:$F,1,0)),"No","Yes")</f>
      </c>
      <c r="N188" s="17541">
        <f>IF(ISNA(VLOOKUP($D188,'Aug 27'!$F:$F,1,0)),"No","Yes")</f>
      </c>
      <c r="O188" s="17540">
        <f>IF(ISNA(VLOOKUP($D188,'Aug 20'!$F:$F,1,0)),"No","Yes")</f>
      </c>
      <c r="P188" s="17539">
        <f>IF(ISNA(VLOOKUP($D188,'Aug 13'!$F:$F,1,0)),"No","Yes")</f>
      </c>
      <c r="Q188" s="17538">
        <f>IF(ISNA(VLOOKUP($D188,'Aug 07'!$F:$F,1,0)),"No","Yes")</f>
      </c>
      <c r="R188" s="17537">
        <f>IF(ISNA(VLOOKUP($D188,'Jul 30'!$F:$F,1,0)),"No","Yes")</f>
      </c>
      <c r="S188" s="17536">
        <f>IF(ISNA(VLOOKUP($D188,'Jul 23'!$F:$F,1,0)),"No","Yes")</f>
      </c>
      <c r="T188" s="17535">
        <f>IF(ISNA(VLOOKUP($D188,'Jul 16'!$F:$F,1,0)),"No","Yes")</f>
      </c>
      <c r="U188" s="17534">
        <f>IF(ISNA(VLOOKUP($D188,'Jul 9'!$F:$F,1,0)),"No","Yes")</f>
      </c>
      <c r="V188" s="17533">
        <f>IF(ISNA(VLOOKUP($D188,'Jul 2'!$F:$F,1,0)),"No","Yes")</f>
      </c>
      <c r="W188" s="17532">
        <f>IF(ISNA(VLOOKUP($D188,'Jun 25'!$F:$F,1,0)),"No","Yes")</f>
      </c>
      <c r="X188" s="17531">
        <f>IF(ISNA(VLOOKUP($D188,'Jun 18'!$F:$F,1,0)),"No","Yes")</f>
      </c>
      <c r="Y188" s="17530">
        <f>IF(ISNA(VLOOKUP($D188,'Jun 11'!$F:$F,1,0)),"No","Yes")</f>
      </c>
      <c r="Z188" s="17529">
        <f>IF(ISNA(VLOOKUP($D188,'Jun 4'!$F:$F,1,0)),"No","Yes")</f>
      </c>
      <c r="AA188" s="17528">
        <f>IF(ISNA(VLOOKUP($D188,'May 28'!$F:$F,1,0)),"No","Yes")</f>
      </c>
      <c r="AB188" s="17527">
        <f>IF(ISNA(VLOOKUP($D188,'May 21'!$F:$F,1,0)),"No","Yes")</f>
      </c>
      <c r="AC188" s="17526">
        <f>IF(ISNA(VLOOKUP($D188,'May 14'!$F:$F,1,0)),"No","Yes")</f>
      </c>
      <c r="AD188" s="17525">
        <f>IF(ISNA(VLOOKUP($D188,'May 9'!$F:$F,1,0)),"No","Yes")</f>
      </c>
      <c r="AE188" s="17524">
        <f>IF(ISNA(VLOOKUP($D188,'May 2'!$F:$F,1,0)),"No","Yes")</f>
      </c>
      <c r="AF188" s="17523">
        <f>IF(ISNA(VLOOKUP($D188,'Apr 23'!$F:$F,1,0)),"No","Yes")</f>
      </c>
      <c r="AG188" s="17522">
        <f>IF(ISNA(VLOOKUP($D188,'Apr 16'!$F:$F,1,0)),"No","Yes")</f>
      </c>
      <c r="AH188" s="17521">
        <f>IF(ISNA(VLOOKUP($D188,'Apr 9'!$F:$F,1,0)),"No","Yes")</f>
      </c>
      <c r="AI188" s="17520">
        <f>IF(ISNA(VLOOKUP($D188,'Apr 2'!$F:$F,1,0)),"No","Yes")</f>
      </c>
      <c r="AJ188" s="17519">
        <f>IF(ISNA(VLOOKUP($D188,'Mar 26'!$F:$F,1,0)),"No","Yes")</f>
      </c>
      <c r="AK188" s="17518">
        <f>IF(ISNA(VLOOKUP($D188,'Mar 19'!$F:$F,1,0)),"No","Yes")</f>
      </c>
      <c r="AL188" s="17517">
        <f>IF(ISNA(VLOOKUP($D188,'Mar 12'!$F:$F,1,0)),"No","Yes")</f>
      </c>
      <c r="AM188" s="17516">
        <f>IF(ISNA(VLOOKUP($D188,'Mar 5'!$F:$F,1,0)),"No","Yes")</f>
      </c>
      <c r="AN188" s="17515">
        <f>IF(ISNA(VLOOKUP($D188,'Feb 26'!$F:$F,1,0)),"No","Yes")</f>
      </c>
      <c r="AO188" s="17514">
        <f>IF(ISNA(VLOOKUP($D188,'Feb 26'!$F:$F,1,0)),"No","Yes")</f>
      </c>
      <c r="AP188" s="17513">
        <f>IF(ISNA(VLOOKUP($D188,'Feb 12'!$F:$F,1,0)),"No","Yes")</f>
      </c>
      <c r="AQ188" s="17512">
        <f>IF(ISNA(VLOOKUP($D188,'Feb 5'!$F:$F,1,0)),"No","Yes")</f>
      </c>
      <c r="AR188" s="17511">
        <f>IF(ISNA(VLOOKUP($D188,'Jan 29'!$F:$F,1,0)),"No","Yes")</f>
      </c>
      <c r="AS188" s="17510">
        <f>IF(ISNA(VLOOKUP(D188,'Jan 22'!F:F,1,0)),"No","Yes")</f>
      </c>
    </row>
    <row r="189" spans="1:44" x14ac:dyDescent="0.25">
      <c r="A189" s="9346"/>
      <c r="B189" s="195" t="s">
        <v>1414</v>
      </c>
      <c r="C189" s="206" t="s">
        <v>1013</v>
      </c>
      <c r="D189" s="206" t="s">
        <v>1143</v>
      </c>
      <c r="E189" s="206" t="s">
        <v>1144</v>
      </c>
      <c r="F189" s="213" t="s">
        <v>960</v>
      </c>
      <c r="G189" s="235" t="s">
        <v>1468</v>
      </c>
      <c r="H189" s="115" t="str">
        <f>IF(ISNA(VLOOKUP($D189,'Oct 08'!$F:$F,1,0)),"No","Yes")</f>
      </c>
      <c r="I189" s="17583">
        <f>IF(ISNA(VLOOKUP($D189,'Oct 03'!$F:$F,1,0)),"No","Yes")</f>
      </c>
      <c r="J189" s="17582">
        <f>IF(ISNA(VLOOKUP($D189,'Sep 24'!$F:$F,1,0)),"No","Yes")</f>
      </c>
      <c r="K189" s="17581">
        <f>IF(ISNA(VLOOKUP($D189,'Sep 17'!$F:$F,1,0)),"No","Yes")</f>
      </c>
      <c r="L189" s="17580">
        <f>IF(ISNA(VLOOKUP($D189,'Sep 10'!$F:$F,1,0)),"No","Yes")</f>
      </c>
      <c r="M189" s="17579">
        <f>IF(ISNA(VLOOKUP($D189,'Sep 05'!$F:$F,1,0)),"No","Yes")</f>
      </c>
      <c r="N189" s="17578">
        <f>IF(ISNA(VLOOKUP($D189,'Aug 27'!$F:$F,1,0)),"No","Yes")</f>
      </c>
      <c r="O189" s="17577">
        <f>IF(ISNA(VLOOKUP($D189,'Aug 20'!$F:$F,1,0)),"No","Yes")</f>
      </c>
      <c r="P189" s="17576">
        <f>IF(ISNA(VLOOKUP($D189,'Aug 13'!$F:$F,1,0)),"No","Yes")</f>
      </c>
      <c r="Q189" s="17575">
        <f>IF(ISNA(VLOOKUP($D189,'Aug 07'!$F:$F,1,0)),"No","Yes")</f>
      </c>
      <c r="R189" s="17574">
        <f>IF(ISNA(VLOOKUP($D189,'Jul 30'!$F:$F,1,0)),"No","Yes")</f>
      </c>
      <c r="S189" s="17573">
        <f>IF(ISNA(VLOOKUP($D189,'Jul 23'!$F:$F,1,0)),"No","Yes")</f>
      </c>
      <c r="T189" s="17572">
        <f>IF(ISNA(VLOOKUP($D189,'Jul 16'!$F:$F,1,0)),"No","Yes")</f>
      </c>
      <c r="U189" s="17571">
        <f>IF(ISNA(VLOOKUP($D189,'Jul 9'!$F:$F,1,0)),"No","Yes")</f>
      </c>
      <c r="V189" s="17570">
        <f>IF(ISNA(VLOOKUP($D189,'Jul 2'!$F:$F,1,0)),"No","Yes")</f>
      </c>
      <c r="W189" s="17569">
        <f>IF(ISNA(VLOOKUP($D189,'Jun 25'!$F:$F,1,0)),"No","Yes")</f>
      </c>
      <c r="X189" s="17568">
        <f>IF(ISNA(VLOOKUP($D189,'Jun 18'!$F:$F,1,0)),"No","Yes")</f>
      </c>
      <c r="Y189" s="17567">
        <f>IF(ISNA(VLOOKUP($D189,'Jun 11'!$F:$F,1,0)),"No","Yes")</f>
      </c>
      <c r="Z189" s="17566">
        <f>IF(ISNA(VLOOKUP($D189,'Jun 4'!$F:$F,1,0)),"No","Yes")</f>
      </c>
      <c r="AA189" s="17565">
        <f>IF(ISNA(VLOOKUP($D189,'May 28'!$F:$F,1,0)),"No","Yes")</f>
      </c>
      <c r="AB189" s="17564">
        <f>IF(ISNA(VLOOKUP($D189,'May 21'!$F:$F,1,0)),"No","Yes")</f>
      </c>
      <c r="AC189" s="17563">
        <f>IF(ISNA(VLOOKUP($D189,'May 14'!$F:$F,1,0)),"No","Yes")</f>
      </c>
      <c r="AD189" s="17562">
        <f>IF(ISNA(VLOOKUP($D189,'May 9'!$F:$F,1,0)),"No","Yes")</f>
      </c>
      <c r="AE189" s="17561">
        <f>IF(ISNA(VLOOKUP($D189,'May 2'!$F:$F,1,0)),"No","Yes")</f>
      </c>
      <c r="AF189" s="17560">
        <f>IF(ISNA(VLOOKUP($D189,'Apr 23'!$F:$F,1,0)),"No","Yes")</f>
      </c>
      <c r="AG189" s="17559">
        <f>IF(ISNA(VLOOKUP($D189,'Apr 16'!$F:$F,1,0)),"No","Yes")</f>
      </c>
      <c r="AH189" s="17558">
        <f>IF(ISNA(VLOOKUP($D189,'Apr 9'!$F:$F,1,0)),"No","Yes")</f>
      </c>
      <c r="AI189" s="17557">
        <f>IF(ISNA(VLOOKUP($D189,'Apr 2'!$F:$F,1,0)),"No","Yes")</f>
      </c>
      <c r="AJ189" s="17556">
        <f>IF(ISNA(VLOOKUP($D189,'Mar 26'!$F:$F,1,0)),"No","Yes")</f>
      </c>
      <c r="AK189" s="17555">
        <f>IF(ISNA(VLOOKUP($D189,'Mar 19'!$F:$F,1,0)),"No","Yes")</f>
      </c>
      <c r="AL189" s="17554">
        <f>IF(ISNA(VLOOKUP($D189,'Mar 12'!$F:$F,1,0)),"No","Yes")</f>
      </c>
      <c r="AM189" s="17553">
        <f>IF(ISNA(VLOOKUP($D189,'Mar 5'!$F:$F,1,0)),"No","Yes")</f>
      </c>
      <c r="AN189" s="17552">
        <f>IF(ISNA(VLOOKUP($D189,'Feb 26'!$F:$F,1,0)),"No","Yes")</f>
      </c>
      <c r="AO189" s="17551">
        <f>IF(ISNA(VLOOKUP($D189,'Feb 26'!$F:$F,1,0)),"No","Yes")</f>
      </c>
      <c r="AP189" s="17550">
        <f>IF(ISNA(VLOOKUP($D189,'Feb 12'!$F:$F,1,0)),"No","Yes")</f>
      </c>
      <c r="AQ189" s="17549">
        <f>IF(ISNA(VLOOKUP($D189,'Feb 5'!$F:$F,1,0)),"No","Yes")</f>
      </c>
      <c r="AR189" s="17548">
        <f>IF(ISNA(VLOOKUP($D189,'Jan 29'!$F:$F,1,0)),"No","Yes")</f>
      </c>
      <c r="AS189" s="17547">
        <f>IF(ISNA(VLOOKUP(D189,'Jan 22'!F:F,1,0)),"No","Yes")</f>
      </c>
    </row>
    <row r="190" spans="1:44" x14ac:dyDescent="0.25">
      <c r="A190" s="9346"/>
      <c r="B190" s="195" t="s">
        <v>1415</v>
      </c>
      <c r="C190" s="206" t="s">
        <v>1013</v>
      </c>
      <c r="D190" s="206" t="s">
        <v>1112</v>
      </c>
      <c r="E190" s="206" t="s">
        <v>1113</v>
      </c>
      <c r="F190" s="213" t="s">
        <v>960</v>
      </c>
      <c r="G190" s="235" t="s">
        <v>1468</v>
      </c>
      <c r="H190" s="115" t="str">
        <f>IF(ISNA(VLOOKUP($D190,'Oct 08'!$F:$F,1,0)),"No","Yes")</f>
      </c>
      <c r="I190" s="17620">
        <f>IF(ISNA(VLOOKUP($D190,'Oct 03'!$F:$F,1,0)),"No","Yes")</f>
      </c>
      <c r="J190" s="17619">
        <f>IF(ISNA(VLOOKUP($D190,'Sep 24'!$F:$F,1,0)),"No","Yes")</f>
      </c>
      <c r="K190" s="17618">
        <f>IF(ISNA(VLOOKUP($D190,'Sep 17'!$F:$F,1,0)),"No","Yes")</f>
      </c>
      <c r="L190" s="17617">
        <f>IF(ISNA(VLOOKUP($D190,'Sep 10'!$F:$F,1,0)),"No","Yes")</f>
      </c>
      <c r="M190" s="17616">
        <f>IF(ISNA(VLOOKUP($D190,'Sep 05'!$F:$F,1,0)),"No","Yes")</f>
      </c>
      <c r="N190" s="17615">
        <f>IF(ISNA(VLOOKUP($D190,'Aug 27'!$F:$F,1,0)),"No","Yes")</f>
      </c>
      <c r="O190" s="17614">
        <f>IF(ISNA(VLOOKUP($D190,'Aug 20'!$F:$F,1,0)),"No","Yes")</f>
      </c>
      <c r="P190" s="17613">
        <f>IF(ISNA(VLOOKUP($D190,'Aug 13'!$F:$F,1,0)),"No","Yes")</f>
      </c>
      <c r="Q190" s="17612">
        <f>IF(ISNA(VLOOKUP($D190,'Aug 07'!$F:$F,1,0)),"No","Yes")</f>
      </c>
      <c r="R190" s="17611">
        <f>IF(ISNA(VLOOKUP($D190,'Jul 30'!$F:$F,1,0)),"No","Yes")</f>
      </c>
      <c r="S190" s="17610">
        <f>IF(ISNA(VLOOKUP($D190,'Jul 23'!$F:$F,1,0)),"No","Yes")</f>
      </c>
      <c r="T190" s="17609">
        <f>IF(ISNA(VLOOKUP($D190,'Jul 16'!$F:$F,1,0)),"No","Yes")</f>
      </c>
      <c r="U190" s="17608">
        <f>IF(ISNA(VLOOKUP($D190,'Jul 9'!$F:$F,1,0)),"No","Yes")</f>
      </c>
      <c r="V190" s="17607">
        <f>IF(ISNA(VLOOKUP($D190,'Jul 2'!$F:$F,1,0)),"No","Yes")</f>
      </c>
      <c r="W190" s="17606">
        <f>IF(ISNA(VLOOKUP($D190,'Jun 25'!$F:$F,1,0)),"No","Yes")</f>
      </c>
      <c r="X190" s="17605">
        <f>IF(ISNA(VLOOKUP($D190,'Jun 18'!$F:$F,1,0)),"No","Yes")</f>
      </c>
      <c r="Y190" s="17604">
        <f>IF(ISNA(VLOOKUP($D190,'Jun 11'!$F:$F,1,0)),"No","Yes")</f>
      </c>
      <c r="Z190" s="17603">
        <f>IF(ISNA(VLOOKUP($D190,'Jun 4'!$F:$F,1,0)),"No","Yes")</f>
      </c>
      <c r="AA190" s="17602">
        <f>IF(ISNA(VLOOKUP($D190,'May 28'!$F:$F,1,0)),"No","Yes")</f>
      </c>
      <c r="AB190" s="17601">
        <f>IF(ISNA(VLOOKUP($D190,'May 21'!$F:$F,1,0)),"No","Yes")</f>
      </c>
      <c r="AC190" s="17600">
        <f>IF(ISNA(VLOOKUP($D190,'May 14'!$F:$F,1,0)),"No","Yes")</f>
      </c>
      <c r="AD190" s="17599">
        <f>IF(ISNA(VLOOKUP($D190,'May 9'!$F:$F,1,0)),"No","Yes")</f>
      </c>
      <c r="AE190" s="17598">
        <f>IF(ISNA(VLOOKUP($D190,'May 2'!$F:$F,1,0)),"No","Yes")</f>
      </c>
      <c r="AF190" s="17597">
        <f>IF(ISNA(VLOOKUP($D190,'Apr 23'!$F:$F,1,0)),"No","Yes")</f>
      </c>
      <c r="AG190" s="17596">
        <f>IF(ISNA(VLOOKUP($D190,'Apr 16'!$F:$F,1,0)),"No","Yes")</f>
      </c>
      <c r="AH190" s="17595">
        <f>IF(ISNA(VLOOKUP($D190,'Apr 9'!$F:$F,1,0)),"No","Yes")</f>
      </c>
      <c r="AI190" s="17594">
        <f>IF(ISNA(VLOOKUP($D190,'Apr 2'!$F:$F,1,0)),"No","Yes")</f>
      </c>
      <c r="AJ190" s="17593">
        <f>IF(ISNA(VLOOKUP($D190,'Mar 26'!$F:$F,1,0)),"No","Yes")</f>
      </c>
      <c r="AK190" s="17592">
        <f>IF(ISNA(VLOOKUP($D190,'Mar 19'!$F:$F,1,0)),"No","Yes")</f>
      </c>
      <c r="AL190" s="17591">
        <f>IF(ISNA(VLOOKUP($D190,'Mar 12'!$F:$F,1,0)),"No","Yes")</f>
      </c>
      <c r="AM190" s="17590">
        <f>IF(ISNA(VLOOKUP($D190,'Mar 5'!$F:$F,1,0)),"No","Yes")</f>
      </c>
      <c r="AN190" s="17589">
        <f>IF(ISNA(VLOOKUP($D190,'Feb 26'!$F:$F,1,0)),"No","Yes")</f>
      </c>
      <c r="AO190" s="17588">
        <f>IF(ISNA(VLOOKUP($D190,'Feb 26'!$F:$F,1,0)),"No","Yes")</f>
      </c>
      <c r="AP190" s="17587">
        <f>IF(ISNA(VLOOKUP($D190,'Feb 12'!$F:$F,1,0)),"No","Yes")</f>
      </c>
      <c r="AQ190" s="17586">
        <f>IF(ISNA(VLOOKUP($D190,'Feb 5'!$F:$F,1,0)),"No","Yes")</f>
      </c>
      <c r="AR190" s="17585">
        <f>IF(ISNA(VLOOKUP($D190,'Jan 29'!$F:$F,1,0)),"No","Yes")</f>
      </c>
      <c r="AS190" s="17584">
        <f>IF(ISNA(VLOOKUP(D190,'Jan 22'!F:F,1,0)),"No","Yes")</f>
      </c>
    </row>
    <row r="191" spans="1:44" x14ac:dyDescent="0.25">
      <c r="A191" s="9346"/>
      <c r="B191" s="196" t="s">
        <v>1416</v>
      </c>
      <c r="C191" s="206" t="s">
        <v>1013</v>
      </c>
      <c r="D191" s="206" t="s">
        <v>1184</v>
      </c>
      <c r="E191" s="206" t="s">
        <v>1185</v>
      </c>
      <c r="F191" s="208" t="s">
        <v>1136</v>
      </c>
      <c r="G191" s="235"/>
      <c r="H191" s="115" t="str">
        <f>IF(ISNA(VLOOKUP($D191,'Oct 08'!$F:$F,1,0)),"No","Yes")</f>
      </c>
      <c r="I191" s="17656">
        <f>IF(ISNA(VLOOKUP($D191,'Oct 03'!$F:$F,1,0)),"No","Yes")</f>
      </c>
      <c r="J191" s="17655">
        <f>IF(ISNA(VLOOKUP($D191,'Sep 24'!$F:$F,1,0)),"No","Yes")</f>
      </c>
      <c r="K191" s="17654">
        <f>IF(ISNA(VLOOKUP($D191,'Sep 17'!$F:$F,1,0)),"No","Yes")</f>
      </c>
      <c r="L191" s="17653">
        <f>IF(ISNA(VLOOKUP($D191,'Sep 10'!$F:$F,1,0)),"No","Yes")</f>
      </c>
      <c r="M191" s="17652">
        <f>IF(ISNA(VLOOKUP($D191,'Sep 05'!$F:$F,1,0)),"No","Yes")</f>
      </c>
      <c r="N191" s="17651">
        <f>IF(ISNA(VLOOKUP($D191,'Aug 27'!$F:$F,1,0)),"No","Yes")</f>
      </c>
      <c r="O191" s="17650">
        <f>IF(ISNA(VLOOKUP($D191,'Aug 20'!$F:$F,1,0)),"No","Yes")</f>
      </c>
      <c r="P191" s="17649">
        <f>IF(ISNA(VLOOKUP($D191,'Aug 13'!$F:$F,1,0)),"No","Yes")</f>
      </c>
      <c r="Q191" s="17648">
        <f>IF(ISNA(VLOOKUP($D191,'Aug 07'!$F:$F,1,0)),"No","Yes")</f>
      </c>
      <c r="R191" s="17647">
        <f>IF(ISNA(VLOOKUP($D191,'Jul 30'!$F:$F,1,0)),"No","Yes")</f>
      </c>
      <c r="S191" s="17646">
        <f>IF(ISNA(VLOOKUP($D191,'Jul 23'!$F:$F,1,0)),"No","Yes")</f>
      </c>
      <c r="T191" s="17645">
        <f>IF(ISNA(VLOOKUP($D191,'Jul 16'!$F:$F,1,0)),"No","Yes")</f>
      </c>
      <c r="U191" s="17644">
        <f>IF(ISNA(VLOOKUP($D191,'Jul 9'!$F:$F,1,0)),"No","Yes")</f>
      </c>
      <c r="V191" s="17643">
        <f>IF(ISNA(VLOOKUP($D191,'Jul 2'!$F:$F,1,0)),"No","Yes")</f>
      </c>
      <c r="W191" s="17642">
        <f>IF(ISNA(VLOOKUP($D191,'Jun 25'!$F:$F,1,0)),"No","Yes")</f>
      </c>
      <c r="X191" s="17641">
        <f>IF(ISNA(VLOOKUP($D191,'Jun 18'!$F:$F,1,0)),"No","Yes")</f>
      </c>
      <c r="Y191" s="17640">
        <f>IF(ISNA(VLOOKUP($D191,'Jun 11'!$F:$F,1,0)),"No","Yes")</f>
      </c>
      <c r="Z191" s="17639">
        <f>IF(ISNA(VLOOKUP($D191,'Jun 4'!$F:$F,1,0)),"No","Yes")</f>
      </c>
      <c r="AA191" s="17638">
        <f>IF(ISNA(VLOOKUP($D191,'May 28'!$F:$F,1,0)),"No","Yes")</f>
      </c>
      <c r="AB191" s="17637">
        <f>IF(ISNA(VLOOKUP($D191,'May 21'!$F:$F,1,0)),"No","Yes")</f>
      </c>
      <c r="AC191" s="17636">
        <f>IF(ISNA(VLOOKUP($D191,'May 14'!$F:$F,1,0)),"No","Yes")</f>
      </c>
      <c r="AD191" s="17635">
        <f>IF(ISNA(VLOOKUP($D191,'May 9'!$F:$F,1,0)),"No","Yes")</f>
      </c>
      <c r="AE191" s="17634">
        <f>IF(ISNA(VLOOKUP($D191,'May 2'!$F:$F,1,0)),"No","Yes")</f>
      </c>
      <c r="AF191" s="17633">
        <f>IF(ISNA(VLOOKUP($D191,'Apr 23'!$F:$F,1,0)),"No","Yes")</f>
      </c>
      <c r="AG191" s="17632">
        <f>IF(ISNA(VLOOKUP($D191,'Apr 16'!$F:$F,1,0)),"No","Yes")</f>
      </c>
      <c r="AH191" s="17631">
        <f>IF(ISNA(VLOOKUP($D191,'Apr 9'!$F:$F,1,0)),"No","Yes")</f>
      </c>
      <c r="AI191" s="17630">
        <f>IF(ISNA(VLOOKUP($D191,'Apr 2'!$F:$F,1,0)),"No","Yes")</f>
      </c>
      <c r="AJ191" s="17629">
        <f>IF(ISNA(VLOOKUP($D191,'Mar 26'!$F:$F,1,0)),"No","Yes")</f>
      </c>
      <c r="AK191" s="17628">
        <f>IF(ISNA(VLOOKUP($D191,'Mar 19'!$F:$F,1,0)),"No","Yes")</f>
      </c>
      <c r="AL191" s="17627">
        <f>IF(ISNA(VLOOKUP($D191,'Mar 12'!$F:$F,1,0)),"No","Yes")</f>
      </c>
      <c r="AM191" s="17626">
        <f>IF(ISNA(VLOOKUP($D191,'Mar 5'!$F:$F,1,0)),"No","Yes")</f>
      </c>
      <c r="AN191" s="17625">
        <f>IF(ISNA(VLOOKUP($D191,'Feb 26'!$F:$F,1,0)),"No","Yes")</f>
      </c>
      <c r="AO191" s="17624">
        <f>IF(ISNA(VLOOKUP($D191,'Feb 26'!$F:$F,1,0)),"No","Yes")</f>
      </c>
      <c r="AP191" s="17623">
        <f>IF(ISNA(VLOOKUP($D191,'Feb 12'!$F:$F,1,0)),"No","Yes")</f>
      </c>
      <c r="AQ191" s="17622">
        <f>IF(ISNA(VLOOKUP($D191,'Feb 5'!$F:$F,1,0)),"No","Yes")</f>
      </c>
      <c r="AR191" s="17621">
        <f>IF(ISNA(VLOOKUP($D191,'Jan 29'!$F:$F,1,0)),"No","Yes")</f>
      </c>
    </row>
    <row r="192" spans="1:44" x14ac:dyDescent="0.25">
      <c r="A192" s="9346"/>
      <c r="B192" s="3085" t="s">
        <v>1417</v>
      </c>
      <c r="C192" s="206" t="s">
        <v>1013</v>
      </c>
      <c r="D192" s="206" t="s">
        <v>1190</v>
      </c>
      <c r="E192" s="206" t="s">
        <v>1191</v>
      </c>
      <c r="F192" s="213"/>
      <c r="G192" s="235" t="s">
        <v>1468</v>
      </c>
      <c r="H192" s="115" t="str">
        <f>IF(ISNA(VLOOKUP($D192,'Oct 08'!$F:$F,1,0)),"No","Yes")</f>
      </c>
      <c r="I192" s="17693">
        <f>IF(ISNA(VLOOKUP($D192,'Oct 03'!$F:$F,1,0)),"No","Yes")</f>
      </c>
      <c r="J192" s="17692">
        <f>IF(ISNA(VLOOKUP($D192,'Sep 24'!$F:$F,1,0)),"No","Yes")</f>
      </c>
      <c r="K192" s="17691">
        <f>IF(ISNA(VLOOKUP($D192,'Sep 17'!$F:$F,1,0)),"No","Yes")</f>
      </c>
      <c r="L192" s="17690">
        <f>IF(ISNA(VLOOKUP($D192,'Sep 10'!$F:$F,1,0)),"No","Yes")</f>
      </c>
      <c r="M192" s="17689">
        <f>IF(ISNA(VLOOKUP($D192,'Sep 05'!$F:$F,1,0)),"No","Yes")</f>
      </c>
      <c r="N192" s="17688">
        <f>IF(ISNA(VLOOKUP($D192,'Aug 27'!$F:$F,1,0)),"No","Yes")</f>
      </c>
      <c r="O192" s="17687">
        <f>IF(ISNA(VLOOKUP($D192,'Aug 20'!$F:$F,1,0)),"No","Yes")</f>
      </c>
      <c r="P192" s="17686">
        <f>IF(ISNA(VLOOKUP($D192,'Aug 13'!$F:$F,1,0)),"No","Yes")</f>
      </c>
      <c r="Q192" s="17685">
        <f>IF(ISNA(VLOOKUP($D192,'Aug 07'!$F:$F,1,0)),"No","Yes")</f>
      </c>
      <c r="R192" s="17684">
        <f>IF(ISNA(VLOOKUP($D192,'Jul 30'!$F:$F,1,0)),"No","Yes")</f>
      </c>
      <c r="S192" s="17683">
        <f>IF(ISNA(VLOOKUP($D192,'Jul 23'!$F:$F,1,0)),"No","Yes")</f>
      </c>
      <c r="T192" s="17682">
        <f>IF(ISNA(VLOOKUP($D192,'Jul 16'!$F:$F,1,0)),"No","Yes")</f>
      </c>
      <c r="U192" s="17681">
        <f>IF(ISNA(VLOOKUP($D192,'Jul 9'!$F:$F,1,0)),"No","Yes")</f>
      </c>
      <c r="V192" s="17680">
        <f>IF(ISNA(VLOOKUP($D192,'Jul 2'!$F:$F,1,0)),"No","Yes")</f>
      </c>
      <c r="W192" s="17679">
        <f>IF(ISNA(VLOOKUP($D192,'Jun 25'!$F:$F,1,0)),"No","Yes")</f>
      </c>
      <c r="X192" s="17678">
        <f>IF(ISNA(VLOOKUP($D192,'Jun 18'!$F:$F,1,0)),"No","Yes")</f>
      </c>
      <c r="Y192" s="17677">
        <f>IF(ISNA(VLOOKUP($D192,'Jun 11'!$F:$F,1,0)),"No","Yes")</f>
      </c>
      <c r="Z192" s="17676">
        <f>IF(ISNA(VLOOKUP($D192,'Jun 4'!$F:$F,1,0)),"No","Yes")</f>
      </c>
      <c r="AA192" s="17675">
        <f>IF(ISNA(VLOOKUP($D192,'May 28'!$F:$F,1,0)),"No","Yes")</f>
      </c>
      <c r="AB192" s="17674">
        <f>IF(ISNA(VLOOKUP($D192,'May 21'!$F:$F,1,0)),"No","Yes")</f>
      </c>
      <c r="AC192" s="17673">
        <f>IF(ISNA(VLOOKUP($D192,'May 14'!$F:$F,1,0)),"No","Yes")</f>
      </c>
      <c r="AD192" s="17672">
        <f>IF(ISNA(VLOOKUP($D192,'May 9'!$F:$F,1,0)),"No","Yes")</f>
      </c>
      <c r="AE192" s="17671">
        <f>IF(ISNA(VLOOKUP($D192,'May 2'!$F:$F,1,0)),"No","Yes")</f>
      </c>
      <c r="AF192" s="17670">
        <f>IF(ISNA(VLOOKUP($D192,'Apr 23'!$F:$F,1,0)),"No","Yes")</f>
      </c>
      <c r="AG192" s="17669">
        <f>IF(ISNA(VLOOKUP($D192,'Apr 16'!$F:$F,1,0)),"No","Yes")</f>
      </c>
      <c r="AH192" s="17668">
        <f>IF(ISNA(VLOOKUP($D192,'Apr 9'!$F:$F,1,0)),"No","Yes")</f>
      </c>
      <c r="AI192" s="17667">
        <f>IF(ISNA(VLOOKUP($D192,'Apr 2'!$F:$F,1,0)),"No","Yes")</f>
      </c>
      <c r="AJ192" s="17666">
        <f>IF(ISNA(VLOOKUP($D192,'Mar 26'!$F:$F,1,0)),"No","Yes")</f>
      </c>
      <c r="AK192" s="17665">
        <f>IF(ISNA(VLOOKUP($D192,'Mar 19'!$F:$F,1,0)),"No","Yes")</f>
      </c>
      <c r="AL192" s="17664">
        <f>IF(ISNA(VLOOKUP($D192,'Mar 12'!$F:$F,1,0)),"No","Yes")</f>
      </c>
      <c r="AM192" s="17663">
        <f>IF(ISNA(VLOOKUP($D192,'Mar 5'!$F:$F,1,0)),"No","Yes")</f>
      </c>
      <c r="AN192" s="17662">
        <f>IF(ISNA(VLOOKUP($D192,'Feb 26'!$F:$F,1,0)),"No","Yes")</f>
      </c>
      <c r="AO192" s="17661">
        <f>IF(ISNA(VLOOKUP($D192,'Feb 26'!$F:$F,1,0)),"No","Yes")</f>
      </c>
      <c r="AP192" s="17660">
        <f>IF(ISNA(VLOOKUP($D192,'Feb 12'!$F:$F,1,0)),"No","Yes")</f>
      </c>
      <c r="AQ192" s="17659">
        <f>IF(ISNA(VLOOKUP($D192,'Feb 5'!$F:$F,1,0)),"No","Yes")</f>
      </c>
      <c r="AR192" s="17658">
        <f>IF(ISNA(VLOOKUP($D192,'Jan 29'!$F:$F,1,0)),"No","Yes")</f>
      </c>
      <c r="AS192" s="17657">
        <f>IF(ISNA(VLOOKUP(D192,'Jan 22'!F:F,1,0)),"No","Yes")</f>
      </c>
    </row>
    <row r="193" spans="1:44" x14ac:dyDescent="0.25">
      <c r="A193" s="9346"/>
      <c r="B193" s="3085" t="s">
        <v>1324</v>
      </c>
      <c r="C193" s="206" t="s">
        <v>1013</v>
      </c>
      <c r="D193" s="206" t="s">
        <v>1100</v>
      </c>
      <c r="E193" s="206" t="s">
        <v>1101</v>
      </c>
      <c r="F193" s="213"/>
      <c r="G193" s="235" t="s">
        <v>1468</v>
      </c>
      <c r="H193" s="115" t="str">
        <f>IF(ISNA(VLOOKUP($D193,'Oct 08'!$F:$F,1,0)),"No","Yes")</f>
      </c>
      <c r="I193" s="17730">
        <f>IF(ISNA(VLOOKUP($D193,'Oct 03'!$F:$F,1,0)),"No","Yes")</f>
      </c>
      <c r="J193" s="17729">
        <f>IF(ISNA(VLOOKUP($D193,'Sep 24'!$F:$F,1,0)),"No","Yes")</f>
      </c>
      <c r="K193" s="17728">
        <f>IF(ISNA(VLOOKUP($D193,'Sep 17'!$F:$F,1,0)),"No","Yes")</f>
      </c>
      <c r="L193" s="17727">
        <f>IF(ISNA(VLOOKUP($D193,'Sep 10'!$F:$F,1,0)),"No","Yes")</f>
      </c>
      <c r="M193" s="17726">
        <f>IF(ISNA(VLOOKUP($D193,'Sep 05'!$F:$F,1,0)),"No","Yes")</f>
      </c>
      <c r="N193" s="17725">
        <f>IF(ISNA(VLOOKUP($D193,'Aug 27'!$F:$F,1,0)),"No","Yes")</f>
      </c>
      <c r="O193" s="17724">
        <f>IF(ISNA(VLOOKUP($D193,'Aug 20'!$F:$F,1,0)),"No","Yes")</f>
      </c>
      <c r="P193" s="17723">
        <f>IF(ISNA(VLOOKUP($D193,'Aug 13'!$F:$F,1,0)),"No","Yes")</f>
      </c>
      <c r="Q193" s="17722">
        <f>IF(ISNA(VLOOKUP($D193,'Aug 07'!$F:$F,1,0)),"No","Yes")</f>
      </c>
      <c r="R193" s="17721">
        <f>IF(ISNA(VLOOKUP($D193,'Jul 30'!$F:$F,1,0)),"No","Yes")</f>
      </c>
      <c r="S193" s="17720">
        <f>IF(ISNA(VLOOKUP($D193,'Jul 23'!$F:$F,1,0)),"No","Yes")</f>
      </c>
      <c r="T193" s="17719">
        <f>IF(ISNA(VLOOKUP($D193,'Jul 16'!$F:$F,1,0)),"No","Yes")</f>
      </c>
      <c r="U193" s="17718">
        <f>IF(ISNA(VLOOKUP($D193,'Jul 9'!$F:$F,1,0)),"No","Yes")</f>
      </c>
      <c r="V193" s="17717">
        <f>IF(ISNA(VLOOKUP($D193,'Jul 2'!$F:$F,1,0)),"No","Yes")</f>
      </c>
      <c r="W193" s="17716">
        <f>IF(ISNA(VLOOKUP($D193,'Jun 25'!$F:$F,1,0)),"No","Yes")</f>
      </c>
      <c r="X193" s="17715">
        <f>IF(ISNA(VLOOKUP($D193,'Jun 18'!$F:$F,1,0)),"No","Yes")</f>
      </c>
      <c r="Y193" s="17714">
        <f>IF(ISNA(VLOOKUP($D193,'Jun 11'!$F:$F,1,0)),"No","Yes")</f>
      </c>
      <c r="Z193" s="17713">
        <f>IF(ISNA(VLOOKUP($D193,'Jun 4'!$F:$F,1,0)),"No","Yes")</f>
      </c>
      <c r="AA193" s="17712">
        <f>IF(ISNA(VLOOKUP($D193,'May 28'!$F:$F,1,0)),"No","Yes")</f>
      </c>
      <c r="AB193" s="17711">
        <f>IF(ISNA(VLOOKUP($D193,'May 21'!$F:$F,1,0)),"No","Yes")</f>
      </c>
      <c r="AC193" s="17710">
        <f>IF(ISNA(VLOOKUP($D193,'May 14'!$F:$F,1,0)),"No","Yes")</f>
      </c>
      <c r="AD193" s="17709">
        <f>IF(ISNA(VLOOKUP($D193,'May 9'!$F:$F,1,0)),"No","Yes")</f>
      </c>
      <c r="AE193" s="17708">
        <f>IF(ISNA(VLOOKUP($D193,'May 2'!$F:$F,1,0)),"No","Yes")</f>
      </c>
      <c r="AF193" s="17707">
        <f>IF(ISNA(VLOOKUP($D193,'Apr 23'!$F:$F,1,0)),"No","Yes")</f>
      </c>
      <c r="AG193" s="17706">
        <f>IF(ISNA(VLOOKUP($D193,'Apr 16'!$F:$F,1,0)),"No","Yes")</f>
      </c>
      <c r="AH193" s="17705">
        <f>IF(ISNA(VLOOKUP($D193,'Apr 9'!$F:$F,1,0)),"No","Yes")</f>
      </c>
      <c r="AI193" s="17704">
        <f>IF(ISNA(VLOOKUP($D193,'Apr 2'!$F:$F,1,0)),"No","Yes")</f>
      </c>
      <c r="AJ193" s="17703">
        <f>IF(ISNA(VLOOKUP($D193,'Mar 26'!$F:$F,1,0)),"No","Yes")</f>
      </c>
      <c r="AK193" s="17702">
        <f>IF(ISNA(VLOOKUP($D193,'Mar 19'!$F:$F,1,0)),"No","Yes")</f>
      </c>
      <c r="AL193" s="17701">
        <f>IF(ISNA(VLOOKUP($D193,'Mar 12'!$F:$F,1,0)),"No","Yes")</f>
      </c>
      <c r="AM193" s="17700">
        <f>IF(ISNA(VLOOKUP($D193,'Mar 5'!$F:$F,1,0)),"No","Yes")</f>
      </c>
      <c r="AN193" s="17699">
        <f>IF(ISNA(VLOOKUP($D193,'Feb 26'!$F:$F,1,0)),"No","Yes")</f>
      </c>
      <c r="AO193" s="17698">
        <f>IF(ISNA(VLOOKUP($D193,'Feb 26'!$F:$F,1,0)),"No","Yes")</f>
      </c>
      <c r="AP193" s="17697">
        <f>IF(ISNA(VLOOKUP($D193,'Feb 12'!$F:$F,1,0)),"No","Yes")</f>
      </c>
      <c r="AQ193" s="17696">
        <f>IF(ISNA(VLOOKUP($D193,'Feb 5'!$F:$F,1,0)),"No","Yes")</f>
      </c>
      <c r="AR193" s="17695">
        <f>IF(ISNA(VLOOKUP($D193,'Jan 29'!$F:$F,1,0)),"No","Yes")</f>
      </c>
      <c r="AS193" s="17694">
        <f>IF(ISNA(VLOOKUP(D193,'Jan 22'!F:F,1,0)),"No","Yes")</f>
      </c>
    </row>
    <row r="194" spans="1:44" x14ac:dyDescent="0.25">
      <c r="A194" s="9346"/>
      <c r="B194" s="3085" t="s">
        <v>1306</v>
      </c>
      <c r="C194" s="206" t="s">
        <v>1013</v>
      </c>
      <c r="D194" s="206" t="s">
        <v>1133</v>
      </c>
      <c r="E194" s="206" t="s">
        <v>1134</v>
      </c>
      <c r="F194" s="213"/>
      <c r="G194" s="233" t="s">
        <v>1136</v>
      </c>
      <c r="H194" s="115" t="str">
        <f>IF(ISNA(VLOOKUP($D194,'Oct 08'!$F:$F,1,0)),"No","Yes")</f>
      </c>
      <c r="I194" s="17767">
        <f>IF(ISNA(VLOOKUP($D194,'Oct 03'!$F:$F,1,0)),"No","Yes")</f>
      </c>
      <c r="J194" s="17766">
        <f>IF(ISNA(VLOOKUP($D194,'Sep 24'!$F:$F,1,0)),"No","Yes")</f>
      </c>
      <c r="K194" s="17765">
        <f>IF(ISNA(VLOOKUP($D194,'Sep 17'!$F:$F,1,0)),"No","Yes")</f>
      </c>
      <c r="L194" s="17764">
        <f>IF(ISNA(VLOOKUP($D194,'Sep 10'!$F:$F,1,0)),"No","Yes")</f>
      </c>
      <c r="M194" s="17763">
        <f>IF(ISNA(VLOOKUP($D194,'Sep 05'!$F:$F,1,0)),"No","Yes")</f>
      </c>
      <c r="N194" s="17762">
        <f>IF(ISNA(VLOOKUP($D194,'Aug 27'!$F:$F,1,0)),"No","Yes")</f>
      </c>
      <c r="O194" s="17761">
        <f>IF(ISNA(VLOOKUP($D194,'Aug 20'!$F:$F,1,0)),"No","Yes")</f>
      </c>
      <c r="P194" s="17760">
        <f>IF(ISNA(VLOOKUP($D194,'Aug 13'!$F:$F,1,0)),"No","Yes")</f>
      </c>
      <c r="Q194" s="17759">
        <f>IF(ISNA(VLOOKUP($D194,'Aug 07'!$F:$F,1,0)),"No","Yes")</f>
      </c>
      <c r="R194" s="17758">
        <f>IF(ISNA(VLOOKUP($D194,'Jul 30'!$F:$F,1,0)),"No","Yes")</f>
      </c>
      <c r="S194" s="17757">
        <f>IF(ISNA(VLOOKUP($D194,'Jul 23'!$F:$F,1,0)),"No","Yes")</f>
      </c>
      <c r="T194" s="17756">
        <f>IF(ISNA(VLOOKUP($D194,'Jul 16'!$F:$F,1,0)),"No","Yes")</f>
      </c>
      <c r="U194" s="17755">
        <f>IF(ISNA(VLOOKUP($D194,'Jul 9'!$F:$F,1,0)),"No","Yes")</f>
      </c>
      <c r="V194" s="17754">
        <f>IF(ISNA(VLOOKUP($D194,'Jul 2'!$F:$F,1,0)),"No","Yes")</f>
      </c>
      <c r="W194" s="17753">
        <f>IF(ISNA(VLOOKUP($D194,'Jun 25'!$F:$F,1,0)),"No","Yes")</f>
      </c>
      <c r="X194" s="17752">
        <f>IF(ISNA(VLOOKUP($D194,'Jun 18'!$F:$F,1,0)),"No","Yes")</f>
      </c>
      <c r="Y194" s="17751">
        <f>IF(ISNA(VLOOKUP($D194,'Jun 11'!$F:$F,1,0)),"No","Yes")</f>
      </c>
      <c r="Z194" s="17750">
        <f>IF(ISNA(VLOOKUP($D194,'Jun 4'!$F:$F,1,0)),"No","Yes")</f>
      </c>
      <c r="AA194" s="17749">
        <f>IF(ISNA(VLOOKUP($D194,'May 28'!$F:$F,1,0)),"No","Yes")</f>
      </c>
      <c r="AB194" s="17748">
        <f>IF(ISNA(VLOOKUP($D194,'May 21'!$F:$F,1,0)),"No","Yes")</f>
      </c>
      <c r="AC194" s="17747">
        <f>IF(ISNA(VLOOKUP($D194,'May 14'!$F:$F,1,0)),"No","Yes")</f>
      </c>
      <c r="AD194" s="17746">
        <f>IF(ISNA(VLOOKUP($D194,'May 9'!$F:$F,1,0)),"No","Yes")</f>
      </c>
      <c r="AE194" s="17745">
        <f>IF(ISNA(VLOOKUP($D194,'May 2'!$F:$F,1,0)),"No","Yes")</f>
      </c>
      <c r="AF194" s="17744">
        <f>IF(ISNA(VLOOKUP($D194,'Apr 23'!$F:$F,1,0)),"No","Yes")</f>
      </c>
      <c r="AG194" s="17743">
        <f>IF(ISNA(VLOOKUP($D194,'Apr 16'!$F:$F,1,0)),"No","Yes")</f>
      </c>
      <c r="AH194" s="17742">
        <f>IF(ISNA(VLOOKUP($D194,'Apr 9'!$F:$F,1,0)),"No","Yes")</f>
      </c>
      <c r="AI194" s="17741">
        <f>IF(ISNA(VLOOKUP($D194,'Apr 2'!$F:$F,1,0)),"No","Yes")</f>
      </c>
      <c r="AJ194" s="17740">
        <f>IF(ISNA(VLOOKUP($D194,'Mar 26'!$F:$F,1,0)),"No","Yes")</f>
      </c>
      <c r="AK194" s="17739">
        <f>IF(ISNA(VLOOKUP($D194,'Mar 19'!$F:$F,1,0)),"No","Yes")</f>
      </c>
      <c r="AL194" s="17738">
        <f>IF(ISNA(VLOOKUP($D194,'Mar 12'!$F:$F,1,0)),"No","Yes")</f>
      </c>
      <c r="AM194" s="17737">
        <f>IF(ISNA(VLOOKUP($D194,'Mar 5'!$F:$F,1,0)),"No","Yes")</f>
      </c>
      <c r="AN194" s="17736">
        <f>IF(ISNA(VLOOKUP($D194,'Feb 26'!$F:$F,1,0)),"No","Yes")</f>
      </c>
      <c r="AO194" s="17735">
        <f>IF(ISNA(VLOOKUP($D194,'Feb 26'!$F:$F,1,0)),"No","Yes")</f>
      </c>
      <c r="AP194" s="17734">
        <f>IF(ISNA(VLOOKUP($D194,'Feb 12'!$F:$F,1,0)),"No","Yes")</f>
      </c>
      <c r="AQ194" s="17733">
        <f>IF(ISNA(VLOOKUP($D194,'Feb 5'!$F:$F,1,0)),"No","Yes")</f>
      </c>
      <c r="AR194" s="17732">
        <f>IF(ISNA(VLOOKUP($D194,'Jan 29'!$F:$F,1,0)),"No","Yes")</f>
      </c>
      <c r="AS194" s="17731">
        <f>IF(ISNA(VLOOKUP(D194,'Jan 22'!F:F,1,0)),"No","Yes")</f>
      </c>
    </row>
    <row r="195" spans="1:44" x14ac:dyDescent="0.25">
      <c r="A195" s="9346"/>
      <c r="B195" s="3085" t="s">
        <v>1418</v>
      </c>
      <c r="C195" s="206" t="s">
        <v>1013</v>
      </c>
      <c r="D195" s="206" t="s">
        <v>1096</v>
      </c>
      <c r="E195" s="206" t="s">
        <v>1097</v>
      </c>
      <c r="F195" s="213"/>
      <c r="G195" s="233" t="s">
        <v>1136</v>
      </c>
      <c r="H195" s="115" t="str">
        <f>IF(ISNA(VLOOKUP($D195,'Oct 08'!$F:$F,1,0)),"No","Yes")</f>
      </c>
      <c r="I195" s="17804">
        <f>IF(ISNA(VLOOKUP($D195,'Oct 03'!$F:$F,1,0)),"No","Yes")</f>
      </c>
      <c r="J195" s="17803">
        <f>IF(ISNA(VLOOKUP($D195,'Sep 24'!$F:$F,1,0)),"No","Yes")</f>
      </c>
      <c r="K195" s="17802">
        <f>IF(ISNA(VLOOKUP($D195,'Sep 17'!$F:$F,1,0)),"No","Yes")</f>
      </c>
      <c r="L195" s="17801">
        <f>IF(ISNA(VLOOKUP($D195,'Sep 10'!$F:$F,1,0)),"No","Yes")</f>
      </c>
      <c r="M195" s="17800">
        <f>IF(ISNA(VLOOKUP($D195,'Sep 05'!$F:$F,1,0)),"No","Yes")</f>
      </c>
      <c r="N195" s="17799">
        <f>IF(ISNA(VLOOKUP($D195,'Aug 27'!$F:$F,1,0)),"No","Yes")</f>
      </c>
      <c r="O195" s="17798">
        <f>IF(ISNA(VLOOKUP($D195,'Aug 20'!$F:$F,1,0)),"No","Yes")</f>
      </c>
      <c r="P195" s="17797">
        <f>IF(ISNA(VLOOKUP($D195,'Aug 13'!$F:$F,1,0)),"No","Yes")</f>
      </c>
      <c r="Q195" s="17796">
        <f>IF(ISNA(VLOOKUP($D195,'Aug 07'!$F:$F,1,0)),"No","Yes")</f>
      </c>
      <c r="R195" s="17795">
        <f>IF(ISNA(VLOOKUP($D195,'Jul 30'!$F:$F,1,0)),"No","Yes")</f>
      </c>
      <c r="S195" s="17794">
        <f>IF(ISNA(VLOOKUP($D195,'Jul 23'!$F:$F,1,0)),"No","Yes")</f>
      </c>
      <c r="T195" s="17793">
        <f>IF(ISNA(VLOOKUP($D195,'Jul 16'!$F:$F,1,0)),"No","Yes")</f>
      </c>
      <c r="U195" s="17792">
        <f>IF(ISNA(VLOOKUP($D195,'Jul 9'!$F:$F,1,0)),"No","Yes")</f>
      </c>
      <c r="V195" s="17791">
        <f>IF(ISNA(VLOOKUP($D195,'Jul 2'!$F:$F,1,0)),"No","Yes")</f>
      </c>
      <c r="W195" s="17790">
        <f>IF(ISNA(VLOOKUP($D195,'Jun 25'!$F:$F,1,0)),"No","Yes")</f>
      </c>
      <c r="X195" s="17789">
        <f>IF(ISNA(VLOOKUP($D195,'Jun 18'!$F:$F,1,0)),"No","Yes")</f>
      </c>
      <c r="Y195" s="17788">
        <f>IF(ISNA(VLOOKUP($D195,'Jun 11'!$F:$F,1,0)),"No","Yes")</f>
      </c>
      <c r="Z195" s="17787">
        <f>IF(ISNA(VLOOKUP($D195,'Jun 4'!$F:$F,1,0)),"No","Yes")</f>
      </c>
      <c r="AA195" s="17786">
        <f>IF(ISNA(VLOOKUP($D195,'May 28'!$F:$F,1,0)),"No","Yes")</f>
      </c>
      <c r="AB195" s="17785">
        <f>IF(ISNA(VLOOKUP($D195,'May 21'!$F:$F,1,0)),"No","Yes")</f>
      </c>
      <c r="AC195" s="17784">
        <f>IF(ISNA(VLOOKUP($D195,'May 14'!$F:$F,1,0)),"No","Yes")</f>
      </c>
      <c r="AD195" s="17783">
        <f>IF(ISNA(VLOOKUP($D195,'May 9'!$F:$F,1,0)),"No","Yes")</f>
      </c>
      <c r="AE195" s="17782">
        <f>IF(ISNA(VLOOKUP($D195,'May 2'!$F:$F,1,0)),"No","Yes")</f>
      </c>
      <c r="AF195" s="17781">
        <f>IF(ISNA(VLOOKUP($D195,'Apr 23'!$F:$F,1,0)),"No","Yes")</f>
      </c>
      <c r="AG195" s="17780">
        <f>IF(ISNA(VLOOKUP($D195,'Apr 16'!$F:$F,1,0)),"No","Yes")</f>
      </c>
      <c r="AH195" s="17779">
        <f>IF(ISNA(VLOOKUP($D195,'Apr 9'!$F:$F,1,0)),"No","Yes")</f>
      </c>
      <c r="AI195" s="17778">
        <f>IF(ISNA(VLOOKUP($D195,'Apr 2'!$F:$F,1,0)),"No","Yes")</f>
      </c>
      <c r="AJ195" s="17777">
        <f>IF(ISNA(VLOOKUP($D195,'Mar 26'!$F:$F,1,0)),"No","Yes")</f>
      </c>
      <c r="AK195" s="17776">
        <f>IF(ISNA(VLOOKUP($D195,'Mar 19'!$F:$F,1,0)),"No","Yes")</f>
      </c>
      <c r="AL195" s="17775">
        <f>IF(ISNA(VLOOKUP($D195,'Mar 12'!$F:$F,1,0)),"No","Yes")</f>
      </c>
      <c r="AM195" s="17774">
        <f>IF(ISNA(VLOOKUP($D195,'Mar 5'!$F:$F,1,0)),"No","Yes")</f>
      </c>
      <c r="AN195" s="17773">
        <f>IF(ISNA(VLOOKUP($D195,'Feb 26'!$F:$F,1,0)),"No","Yes")</f>
      </c>
      <c r="AO195" s="17772">
        <f>IF(ISNA(VLOOKUP($D195,'Feb 26'!$F:$F,1,0)),"No","Yes")</f>
      </c>
      <c r="AP195" s="17771">
        <f>IF(ISNA(VLOOKUP($D195,'Feb 12'!$F:$F,1,0)),"No","Yes")</f>
      </c>
      <c r="AQ195" s="17770">
        <f>IF(ISNA(VLOOKUP($D195,'Feb 5'!$F:$F,1,0)),"No","Yes")</f>
      </c>
      <c r="AR195" s="17769">
        <f>IF(ISNA(VLOOKUP($D195,'Jan 29'!$F:$F,1,0)),"No","Yes")</f>
      </c>
      <c r="AS195" s="17768">
        <f>IF(ISNA(VLOOKUP(D195,'Jan 22'!F:F,1,0)),"No","Yes")</f>
      </c>
    </row>
    <row customFormat="1" r="196" s="157" spans="1:44" x14ac:dyDescent="0.25">
      <c r="A196" s="9346"/>
      <c r="B196" s="244" t="s">
        <v>1496</v>
      </c>
      <c r="C196" s="213" t="s">
        <v>1013</v>
      </c>
      <c r="D196" s="213" t="s">
        <v>1491</v>
      </c>
      <c r="E196" s="213" t="s">
        <v>1492</v>
      </c>
      <c r="F196" s="213" t="s">
        <v>960</v>
      </c>
      <c r="G196" s="235" t="s">
        <v>1468</v>
      </c>
      <c r="H196" s="115" t="str">
        <f>IF(ISNA(VLOOKUP($D196,'Oct 08'!$F:$F,1,0)),"No","Yes")</f>
      </c>
      <c r="I196" s="17841">
        <f>IF(ISNA(VLOOKUP($D196,'Oct 03'!$F:$F,1,0)),"No","Yes")</f>
      </c>
      <c r="J196" s="17840">
        <f>IF(ISNA(VLOOKUP($D196,'Sep 24'!$F:$F,1,0)),"No","Yes")</f>
      </c>
      <c r="K196" s="17839">
        <f>IF(ISNA(VLOOKUP($D196,'Sep 17'!$F:$F,1,0)),"No","Yes")</f>
      </c>
      <c r="L196" s="17838">
        <f>IF(ISNA(VLOOKUP($D196,'Sep 10'!$F:$F,1,0)),"No","Yes")</f>
      </c>
      <c r="M196" s="17837">
        <f>IF(ISNA(VLOOKUP($D196,'Sep 05'!$F:$F,1,0)),"No","Yes")</f>
      </c>
      <c r="N196" s="17836">
        <f>IF(ISNA(VLOOKUP($D196,'Aug 27'!$F:$F,1,0)),"No","Yes")</f>
      </c>
      <c r="O196" s="17835">
        <f>IF(ISNA(VLOOKUP($D196,'Aug 20'!$F:$F,1,0)),"No","Yes")</f>
      </c>
      <c r="P196" s="17834">
        <f>IF(ISNA(VLOOKUP($D196,'Aug 13'!$F:$F,1,0)),"No","Yes")</f>
      </c>
      <c r="Q196" s="17833">
        <f>IF(ISNA(VLOOKUP($D196,'Aug 07'!$F:$F,1,0)),"No","Yes")</f>
      </c>
      <c r="R196" s="17832">
        <f>IF(ISNA(VLOOKUP($D196,'Jul 30'!$F:$F,1,0)),"No","Yes")</f>
      </c>
      <c r="S196" s="17831">
        <f>IF(ISNA(VLOOKUP($D196,'Jul 23'!$F:$F,1,0)),"No","Yes")</f>
      </c>
      <c r="T196" s="17830">
        <f>IF(ISNA(VLOOKUP($D196,'Jul 16'!$F:$F,1,0)),"No","Yes")</f>
      </c>
      <c r="U196" s="17829">
        <f>IF(ISNA(VLOOKUP($D196,'Jul 9'!$F:$F,1,0)),"No","Yes")</f>
      </c>
      <c r="V196" s="17828">
        <f>IF(ISNA(VLOOKUP($D196,'Jul 2'!$F:$F,1,0)),"No","Yes")</f>
      </c>
      <c r="W196" s="17827">
        <f>IF(ISNA(VLOOKUP($D196,'Jun 25'!$F:$F,1,0)),"No","Yes")</f>
      </c>
      <c r="X196" s="17826">
        <f>IF(ISNA(VLOOKUP($D196,'Jun 18'!$F:$F,1,0)),"No","Yes")</f>
      </c>
      <c r="Y196" s="17825">
        <f>IF(ISNA(VLOOKUP($D196,'Jun 11'!$F:$F,1,0)),"No","Yes")</f>
      </c>
      <c r="Z196" s="17824">
        <f>IF(ISNA(VLOOKUP($D196,'Jun 4'!$F:$F,1,0)),"No","Yes")</f>
      </c>
      <c r="AA196" s="17823">
        <f>IF(ISNA(VLOOKUP($D196,'May 28'!$F:$F,1,0)),"No","Yes")</f>
      </c>
      <c r="AB196" s="17822">
        <f>IF(ISNA(VLOOKUP($D196,'May 21'!$F:$F,1,0)),"No","Yes")</f>
      </c>
      <c r="AC196" s="17821">
        <f>IF(ISNA(VLOOKUP($D196,'May 14'!$F:$F,1,0)),"No","Yes")</f>
      </c>
      <c r="AD196" s="17820">
        <f>IF(ISNA(VLOOKUP($D196,'May 9'!$F:$F,1,0)),"No","Yes")</f>
      </c>
      <c r="AE196" s="17819">
        <f>IF(ISNA(VLOOKUP($D196,'May 2'!$F:$F,1,0)),"No","Yes")</f>
      </c>
      <c r="AF196" s="17818">
        <f>IF(ISNA(VLOOKUP($D196,'Apr 23'!$F:$F,1,0)),"No","Yes")</f>
      </c>
      <c r="AG196" s="17817">
        <f>IF(ISNA(VLOOKUP($D196,'Apr 16'!$F:$F,1,0)),"No","Yes")</f>
      </c>
      <c r="AH196" s="17816">
        <f>IF(ISNA(VLOOKUP($D196,'Apr 9'!$F:$F,1,0)),"No","Yes")</f>
      </c>
      <c r="AI196" s="17815">
        <f>IF(ISNA(VLOOKUP($D196,'Apr 2'!$F:$F,1,0)),"No","Yes")</f>
      </c>
      <c r="AJ196" s="17814">
        <f>IF(ISNA(VLOOKUP($D196,'Mar 26'!$F:$F,1,0)),"No","Yes")</f>
      </c>
      <c r="AK196" s="17813">
        <f>IF(ISNA(VLOOKUP($D196,'Mar 19'!$F:$F,1,0)),"No","Yes")</f>
      </c>
      <c r="AL196" s="17812">
        <f>IF(ISNA(VLOOKUP($D196,'Mar 12'!$F:$F,1,0)),"No","Yes")</f>
      </c>
      <c r="AM196" s="17811">
        <f>IF(ISNA(VLOOKUP($D196,'Mar 5'!$F:$F,1,0)),"No","Yes")</f>
      </c>
      <c r="AN196" s="17810">
        <f>IF(ISNA(VLOOKUP($D196,'Feb 26'!$F:$F,1,0)),"No","Yes")</f>
      </c>
      <c r="AO196" s="17809">
        <f>IF(ISNA(VLOOKUP($D196,'Feb 26'!$F:$F,1,0)),"No","Yes")</f>
      </c>
      <c r="AP196" s="17808">
        <f>IF(ISNA(VLOOKUP($D196,'Feb 12'!$F:$F,1,0)),"No","Yes")</f>
      </c>
      <c r="AQ196" s="17807">
        <f>IF(ISNA(VLOOKUP($D196,'Feb 5'!$F:$F,1,0)),"No","Yes")</f>
      </c>
      <c r="AR196" s="17806">
        <f>IF(ISNA(VLOOKUP($D196,'Jan 29'!$F:$F,1,0)),"No","Yes")</f>
      </c>
      <c r="AS196" s="17805">
        <f>IF(ISNA(VLOOKUP(D196,'Jan 22'!F:F,1,0)),"No","Yes")</f>
      </c>
    </row>
    <row r="197" spans="1:44" x14ac:dyDescent="0.25">
      <c r="A197" s="9346"/>
      <c r="B197" s="3085" t="s">
        <v>1419</v>
      </c>
      <c r="C197" s="206" t="s">
        <v>1013</v>
      </c>
      <c r="D197" s="206" t="s">
        <v>1178</v>
      </c>
      <c r="E197" s="206" t="s">
        <v>1179</v>
      </c>
      <c r="F197" s="213"/>
      <c r="G197" s="235" t="s">
        <v>1468</v>
      </c>
      <c r="H197" s="115" t="str">
        <f>IF(ISNA(VLOOKUP($D197,'Oct 08'!$F:$F,1,0)),"No","Yes")</f>
      </c>
      <c r="I197" s="17878">
        <f>IF(ISNA(VLOOKUP($D197,'Oct 03'!$F:$F,1,0)),"No","Yes")</f>
      </c>
      <c r="J197" s="17877">
        <f>IF(ISNA(VLOOKUP($D197,'Sep 24'!$F:$F,1,0)),"No","Yes")</f>
      </c>
      <c r="K197" s="17876">
        <f>IF(ISNA(VLOOKUP($D197,'Sep 17'!$F:$F,1,0)),"No","Yes")</f>
      </c>
      <c r="L197" s="17875">
        <f>IF(ISNA(VLOOKUP($D197,'Sep 10'!$F:$F,1,0)),"No","Yes")</f>
      </c>
      <c r="M197" s="17874">
        <f>IF(ISNA(VLOOKUP($D197,'Sep 05'!$F:$F,1,0)),"No","Yes")</f>
      </c>
      <c r="N197" s="17873">
        <f>IF(ISNA(VLOOKUP($D197,'Aug 27'!$F:$F,1,0)),"No","Yes")</f>
      </c>
      <c r="O197" s="17872">
        <f>IF(ISNA(VLOOKUP($D197,'Aug 20'!$F:$F,1,0)),"No","Yes")</f>
      </c>
      <c r="P197" s="17871">
        <f>IF(ISNA(VLOOKUP($D197,'Aug 13'!$F:$F,1,0)),"No","Yes")</f>
      </c>
      <c r="Q197" s="17870">
        <f>IF(ISNA(VLOOKUP($D197,'Aug 07'!$F:$F,1,0)),"No","Yes")</f>
      </c>
      <c r="R197" s="17869">
        <f>IF(ISNA(VLOOKUP($D197,'Jul 30'!$F:$F,1,0)),"No","Yes")</f>
      </c>
      <c r="S197" s="17868">
        <f>IF(ISNA(VLOOKUP($D197,'Jul 23'!$F:$F,1,0)),"No","Yes")</f>
      </c>
      <c r="T197" s="17867">
        <f>IF(ISNA(VLOOKUP($D197,'Jul 16'!$F:$F,1,0)),"No","Yes")</f>
      </c>
      <c r="U197" s="17866">
        <f>IF(ISNA(VLOOKUP($D197,'Jul 9'!$F:$F,1,0)),"No","Yes")</f>
      </c>
      <c r="V197" s="17865">
        <f>IF(ISNA(VLOOKUP($D197,'Jul 2'!$F:$F,1,0)),"No","Yes")</f>
      </c>
      <c r="W197" s="17864">
        <f>IF(ISNA(VLOOKUP($D197,'Jun 25'!$F:$F,1,0)),"No","Yes")</f>
      </c>
      <c r="X197" s="17863">
        <f>IF(ISNA(VLOOKUP($D197,'Jun 18'!$F:$F,1,0)),"No","Yes")</f>
      </c>
      <c r="Y197" s="17862">
        <f>IF(ISNA(VLOOKUP($D197,'Jun 11'!$F:$F,1,0)),"No","Yes")</f>
      </c>
      <c r="Z197" s="17861">
        <f>IF(ISNA(VLOOKUP($D197,'Jun 4'!$F:$F,1,0)),"No","Yes")</f>
      </c>
      <c r="AA197" s="17860">
        <f>IF(ISNA(VLOOKUP($D197,'May 28'!$F:$F,1,0)),"No","Yes")</f>
      </c>
      <c r="AB197" s="17859">
        <f>IF(ISNA(VLOOKUP($D197,'May 21'!$F:$F,1,0)),"No","Yes")</f>
      </c>
      <c r="AC197" s="17858">
        <f>IF(ISNA(VLOOKUP($D197,'May 14'!$F:$F,1,0)),"No","Yes")</f>
      </c>
      <c r="AD197" s="17857">
        <f>IF(ISNA(VLOOKUP($D197,'May 9'!$F:$F,1,0)),"No","Yes")</f>
      </c>
      <c r="AE197" s="17856">
        <f>IF(ISNA(VLOOKUP($D197,'May 2'!$F:$F,1,0)),"No","Yes")</f>
      </c>
      <c r="AF197" s="17855">
        <f>IF(ISNA(VLOOKUP($D197,'Apr 23'!$F:$F,1,0)),"No","Yes")</f>
      </c>
      <c r="AG197" s="17854">
        <f>IF(ISNA(VLOOKUP($D197,'Apr 16'!$F:$F,1,0)),"No","Yes")</f>
      </c>
      <c r="AH197" s="17853">
        <f>IF(ISNA(VLOOKUP($D197,'Apr 9'!$F:$F,1,0)),"No","Yes")</f>
      </c>
      <c r="AI197" s="17852">
        <f>IF(ISNA(VLOOKUP($D197,'Apr 2'!$F:$F,1,0)),"No","Yes")</f>
      </c>
      <c r="AJ197" s="17851">
        <f>IF(ISNA(VLOOKUP($D197,'Mar 26'!$F:$F,1,0)),"No","Yes")</f>
      </c>
      <c r="AK197" s="17850">
        <f>IF(ISNA(VLOOKUP($D197,'Mar 19'!$F:$F,1,0)),"No","Yes")</f>
      </c>
      <c r="AL197" s="17849">
        <f>IF(ISNA(VLOOKUP($D197,'Mar 12'!$F:$F,1,0)),"No","Yes")</f>
      </c>
      <c r="AM197" s="17848">
        <f>IF(ISNA(VLOOKUP($D197,'Mar 5'!$F:$F,1,0)),"No","Yes")</f>
      </c>
      <c r="AN197" s="17847">
        <f>IF(ISNA(VLOOKUP($D197,'Feb 26'!$F:$F,1,0)),"No","Yes")</f>
      </c>
      <c r="AO197" s="17846">
        <f>IF(ISNA(VLOOKUP($D197,'Feb 26'!$F:$F,1,0)),"No","Yes")</f>
      </c>
      <c r="AP197" s="17845">
        <f>IF(ISNA(VLOOKUP($D197,'Feb 12'!$F:$F,1,0)),"No","Yes")</f>
      </c>
      <c r="AQ197" s="17844">
        <f>IF(ISNA(VLOOKUP($D197,'Feb 5'!$F:$F,1,0)),"No","Yes")</f>
      </c>
      <c r="AR197" s="17843">
        <f>IF(ISNA(VLOOKUP($D197,'Jan 29'!$F:$F,1,0)),"No","Yes")</f>
      </c>
      <c r="AS197" s="17842">
        <f>IF(ISNA(VLOOKUP(D197,'Jan 22'!F:F,1,0)),"No","Yes")</f>
      </c>
    </row>
    <row r="198" spans="1:44" x14ac:dyDescent="0.25">
      <c r="A198" s="9346"/>
      <c r="B198" s="240" t="s">
        <v>1382</v>
      </c>
      <c r="C198" s="206" t="s">
        <v>1013</v>
      </c>
      <c r="D198" s="206" t="s">
        <v>1121</v>
      </c>
      <c r="E198" s="206" t="s">
        <v>1122</v>
      </c>
      <c r="F198" s="213"/>
      <c r="G198" s="235" t="s">
        <v>1468</v>
      </c>
      <c r="H198" s="115" t="str">
        <f>IF(ISNA(VLOOKUP($D198,'Oct 08'!$F:$F,1,0)),"No","Yes")</f>
      </c>
      <c r="I198" s="17915">
        <f>IF(ISNA(VLOOKUP($D198,'Oct 03'!$F:$F,1,0)),"No","Yes")</f>
      </c>
      <c r="J198" s="17914">
        <f>IF(ISNA(VLOOKUP($D198,'Sep 24'!$F:$F,1,0)),"No","Yes")</f>
      </c>
      <c r="K198" s="17913">
        <f>IF(ISNA(VLOOKUP($D198,'Sep 17'!$F:$F,1,0)),"No","Yes")</f>
      </c>
      <c r="L198" s="17912">
        <f>IF(ISNA(VLOOKUP($D198,'Sep 10'!$F:$F,1,0)),"No","Yes")</f>
      </c>
      <c r="M198" s="17911">
        <f>IF(ISNA(VLOOKUP($D198,'Sep 05'!$F:$F,1,0)),"No","Yes")</f>
      </c>
      <c r="N198" s="17910">
        <f>IF(ISNA(VLOOKUP($D198,'Aug 27'!$F:$F,1,0)),"No","Yes")</f>
      </c>
      <c r="O198" s="17909">
        <f>IF(ISNA(VLOOKUP($D198,'Aug 20'!$F:$F,1,0)),"No","Yes")</f>
      </c>
      <c r="P198" s="17908">
        <f>IF(ISNA(VLOOKUP($D198,'Aug 13'!$F:$F,1,0)),"No","Yes")</f>
      </c>
      <c r="Q198" s="17907">
        <f>IF(ISNA(VLOOKUP($D198,'Aug 07'!$F:$F,1,0)),"No","Yes")</f>
      </c>
      <c r="R198" s="17906">
        <f>IF(ISNA(VLOOKUP($D198,'Jul 30'!$F:$F,1,0)),"No","Yes")</f>
      </c>
      <c r="S198" s="17905">
        <f>IF(ISNA(VLOOKUP($D198,'Jul 23'!$F:$F,1,0)),"No","Yes")</f>
      </c>
      <c r="T198" s="17904">
        <f>IF(ISNA(VLOOKUP($D198,'Jul 16'!$F:$F,1,0)),"No","Yes")</f>
      </c>
      <c r="U198" s="17903">
        <f>IF(ISNA(VLOOKUP($D198,'Jul 9'!$F:$F,1,0)),"No","Yes")</f>
      </c>
      <c r="V198" s="17902">
        <f>IF(ISNA(VLOOKUP($D198,'Jul 2'!$F:$F,1,0)),"No","Yes")</f>
      </c>
      <c r="W198" s="17901">
        <f>IF(ISNA(VLOOKUP($D198,'Jun 25'!$F:$F,1,0)),"No","Yes")</f>
      </c>
      <c r="X198" s="17900">
        <f>IF(ISNA(VLOOKUP($D198,'Jun 18'!$F:$F,1,0)),"No","Yes")</f>
      </c>
      <c r="Y198" s="17899">
        <f>IF(ISNA(VLOOKUP($D198,'Jun 11'!$F:$F,1,0)),"No","Yes")</f>
      </c>
      <c r="Z198" s="17898">
        <f>IF(ISNA(VLOOKUP($D198,'Jun 4'!$F:$F,1,0)),"No","Yes")</f>
      </c>
      <c r="AA198" s="17897">
        <f>IF(ISNA(VLOOKUP($D198,'May 28'!$F:$F,1,0)),"No","Yes")</f>
      </c>
      <c r="AB198" s="17896">
        <f>IF(ISNA(VLOOKUP($D198,'May 21'!$F:$F,1,0)),"No","Yes")</f>
      </c>
      <c r="AC198" s="17895">
        <f>IF(ISNA(VLOOKUP($D198,'May 14'!$F:$F,1,0)),"No","Yes")</f>
      </c>
      <c r="AD198" s="17894">
        <f>IF(ISNA(VLOOKUP($D198,'May 9'!$F:$F,1,0)),"No","Yes")</f>
      </c>
      <c r="AE198" s="17893">
        <f>IF(ISNA(VLOOKUP($D198,'May 2'!$F:$F,1,0)),"No","Yes")</f>
      </c>
      <c r="AF198" s="17892">
        <f>IF(ISNA(VLOOKUP($D198,'Apr 23'!$F:$F,1,0)),"No","Yes")</f>
      </c>
      <c r="AG198" s="17891">
        <f>IF(ISNA(VLOOKUP($D198,'Apr 16'!$F:$F,1,0)),"No","Yes")</f>
      </c>
      <c r="AH198" s="17890">
        <f>IF(ISNA(VLOOKUP($D198,'Apr 9'!$F:$F,1,0)),"No","Yes")</f>
      </c>
      <c r="AI198" s="17889">
        <f>IF(ISNA(VLOOKUP($D198,'Apr 2'!$F:$F,1,0)),"No","Yes")</f>
      </c>
      <c r="AJ198" s="17888">
        <f>IF(ISNA(VLOOKUP($D198,'Mar 26'!$F:$F,1,0)),"No","Yes")</f>
      </c>
      <c r="AK198" s="17887">
        <f>IF(ISNA(VLOOKUP($D198,'Mar 19'!$F:$F,1,0)),"No","Yes")</f>
      </c>
      <c r="AL198" s="17886">
        <f>IF(ISNA(VLOOKUP($D198,'Mar 12'!$F:$F,1,0)),"No","Yes")</f>
      </c>
      <c r="AM198" s="17885">
        <f>IF(ISNA(VLOOKUP($D198,'Mar 5'!$F:$F,1,0)),"No","Yes")</f>
      </c>
      <c r="AN198" s="17884">
        <f>IF(ISNA(VLOOKUP($D198,'Feb 26'!$F:$F,1,0)),"No","Yes")</f>
      </c>
      <c r="AO198" s="17883">
        <f>IF(ISNA(VLOOKUP($D198,'Feb 26'!$F:$F,1,0)),"No","Yes")</f>
      </c>
      <c r="AP198" s="17882">
        <f>IF(ISNA(VLOOKUP($D198,'Feb 12'!$F:$F,1,0)),"No","Yes")</f>
      </c>
      <c r="AQ198" s="17881">
        <f>IF(ISNA(VLOOKUP($D198,'Feb 5'!$F:$F,1,0)),"No","Yes")</f>
      </c>
      <c r="AR198" s="17880">
        <f>IF(ISNA(VLOOKUP($D198,'Jan 29'!$F:$F,1,0)),"No","Yes")</f>
      </c>
      <c r="AS198" s="17879">
        <f>IF(ISNA(VLOOKUP(D198,'Jan 22'!F:F,1,0)),"No","Yes")</f>
      </c>
    </row>
    <row r="199" spans="1:44" x14ac:dyDescent="0.25">
      <c r="A199" s="9346"/>
      <c r="B199" s="3085" t="s">
        <v>1420</v>
      </c>
      <c r="C199" s="206" t="s">
        <v>1013</v>
      </c>
      <c r="D199" s="206" t="s">
        <v>1118</v>
      </c>
      <c r="E199" s="206" t="s">
        <v>1119</v>
      </c>
      <c r="F199" s="213"/>
      <c r="G199" s="233" t="s">
        <v>1136</v>
      </c>
      <c r="H199" s="115" t="str">
        <f>IF(ISNA(VLOOKUP($D199,'Oct 08'!$F:$F,1,0)),"No","Yes")</f>
      </c>
      <c r="I199" s="17952">
        <f>IF(ISNA(VLOOKUP($D199,'Oct 03'!$F:$F,1,0)),"No","Yes")</f>
      </c>
      <c r="J199" s="17951">
        <f>IF(ISNA(VLOOKUP($D199,'Sep 24'!$F:$F,1,0)),"No","Yes")</f>
      </c>
      <c r="K199" s="17950">
        <f>IF(ISNA(VLOOKUP($D199,'Sep 17'!$F:$F,1,0)),"No","Yes")</f>
      </c>
      <c r="L199" s="17949">
        <f>IF(ISNA(VLOOKUP($D199,'Sep 10'!$F:$F,1,0)),"No","Yes")</f>
      </c>
      <c r="M199" s="17948">
        <f>IF(ISNA(VLOOKUP($D199,'Sep 05'!$F:$F,1,0)),"No","Yes")</f>
      </c>
      <c r="N199" s="17947">
        <f>IF(ISNA(VLOOKUP($D199,'Aug 27'!$F:$F,1,0)),"No","Yes")</f>
      </c>
      <c r="O199" s="17946">
        <f>IF(ISNA(VLOOKUP($D199,'Aug 20'!$F:$F,1,0)),"No","Yes")</f>
      </c>
      <c r="P199" s="17945">
        <f>IF(ISNA(VLOOKUP($D199,'Aug 13'!$F:$F,1,0)),"No","Yes")</f>
      </c>
      <c r="Q199" s="17944">
        <f>IF(ISNA(VLOOKUP($D199,'Aug 07'!$F:$F,1,0)),"No","Yes")</f>
      </c>
      <c r="R199" s="17943">
        <f>IF(ISNA(VLOOKUP($D199,'Jul 30'!$F:$F,1,0)),"No","Yes")</f>
      </c>
      <c r="S199" s="17942">
        <f>IF(ISNA(VLOOKUP($D199,'Jul 23'!$F:$F,1,0)),"No","Yes")</f>
      </c>
      <c r="T199" s="17941">
        <f>IF(ISNA(VLOOKUP($D199,'Jul 16'!$F:$F,1,0)),"No","Yes")</f>
      </c>
      <c r="U199" s="17940">
        <f>IF(ISNA(VLOOKUP($D199,'Jul 9'!$F:$F,1,0)),"No","Yes")</f>
      </c>
      <c r="V199" s="17939">
        <f>IF(ISNA(VLOOKUP($D199,'Jul 2'!$F:$F,1,0)),"No","Yes")</f>
      </c>
      <c r="W199" s="17938">
        <f>IF(ISNA(VLOOKUP($D199,'Jun 25'!$F:$F,1,0)),"No","Yes")</f>
      </c>
      <c r="X199" s="17937">
        <f>IF(ISNA(VLOOKUP($D199,'Jun 18'!$F:$F,1,0)),"No","Yes")</f>
      </c>
      <c r="Y199" s="17936">
        <f>IF(ISNA(VLOOKUP($D199,'Jun 11'!$F:$F,1,0)),"No","Yes")</f>
      </c>
      <c r="Z199" s="17935">
        <f>IF(ISNA(VLOOKUP($D199,'Jun 4'!$F:$F,1,0)),"No","Yes")</f>
      </c>
      <c r="AA199" s="17934">
        <f>IF(ISNA(VLOOKUP($D199,'May 28'!$F:$F,1,0)),"No","Yes")</f>
      </c>
      <c r="AB199" s="17933">
        <f>IF(ISNA(VLOOKUP($D199,'May 21'!$F:$F,1,0)),"No","Yes")</f>
      </c>
      <c r="AC199" s="17932">
        <f>IF(ISNA(VLOOKUP($D199,'May 14'!$F:$F,1,0)),"No","Yes")</f>
      </c>
      <c r="AD199" s="17931">
        <f>IF(ISNA(VLOOKUP($D199,'May 9'!$F:$F,1,0)),"No","Yes")</f>
      </c>
      <c r="AE199" s="17930">
        <f>IF(ISNA(VLOOKUP($D199,'May 2'!$F:$F,1,0)),"No","Yes")</f>
      </c>
      <c r="AF199" s="17929">
        <f>IF(ISNA(VLOOKUP($D199,'Apr 23'!$F:$F,1,0)),"No","Yes")</f>
      </c>
      <c r="AG199" s="17928">
        <f>IF(ISNA(VLOOKUP($D199,'Apr 16'!$F:$F,1,0)),"No","Yes")</f>
      </c>
      <c r="AH199" s="17927">
        <f>IF(ISNA(VLOOKUP($D199,'Apr 9'!$F:$F,1,0)),"No","Yes")</f>
      </c>
      <c r="AI199" s="17926">
        <f>IF(ISNA(VLOOKUP($D199,'Apr 2'!$F:$F,1,0)),"No","Yes")</f>
      </c>
      <c r="AJ199" s="17925">
        <f>IF(ISNA(VLOOKUP($D199,'Mar 26'!$F:$F,1,0)),"No","Yes")</f>
      </c>
      <c r="AK199" s="17924">
        <f>IF(ISNA(VLOOKUP($D199,'Mar 19'!$F:$F,1,0)),"No","Yes")</f>
      </c>
      <c r="AL199" s="17923">
        <f>IF(ISNA(VLOOKUP($D199,'Mar 12'!$F:$F,1,0)),"No","Yes")</f>
      </c>
      <c r="AM199" s="17922">
        <f>IF(ISNA(VLOOKUP($D199,'Mar 5'!$F:$F,1,0)),"No","Yes")</f>
      </c>
      <c r="AN199" s="17921">
        <f>IF(ISNA(VLOOKUP($D199,'Feb 26'!$F:$F,1,0)),"No","Yes")</f>
      </c>
      <c r="AO199" s="17920">
        <f>IF(ISNA(VLOOKUP($D199,'Feb 26'!$F:$F,1,0)),"No","Yes")</f>
      </c>
      <c r="AP199" s="17919">
        <f>IF(ISNA(VLOOKUP($D199,'Feb 12'!$F:$F,1,0)),"No","Yes")</f>
      </c>
      <c r="AQ199" s="17918">
        <f>IF(ISNA(VLOOKUP($D199,'Feb 5'!$F:$F,1,0)),"No","Yes")</f>
      </c>
      <c r="AR199" s="17917">
        <f>IF(ISNA(VLOOKUP($D199,'Jan 29'!$F:$F,1,0)),"No","Yes")</f>
      </c>
      <c r="AS199" s="17916">
        <f>IF(ISNA(VLOOKUP(D199,'Jan 22'!F:F,1,0)),"No","Yes")</f>
      </c>
    </row>
    <row r="200" spans="1:44" x14ac:dyDescent="0.25">
      <c r="A200" s="9346"/>
      <c r="B200" s="3085" t="s">
        <v>1421</v>
      </c>
      <c r="C200" s="206" t="s">
        <v>1013</v>
      </c>
      <c r="D200" s="206" t="s">
        <v>1173</v>
      </c>
      <c r="E200" s="206" t="s">
        <v>1174</v>
      </c>
      <c r="F200" s="213"/>
      <c r="G200" s="233" t="s">
        <v>1136</v>
      </c>
      <c r="H200" s="115" t="str">
        <f>IF(ISNA(VLOOKUP($D200,'Oct 08'!$F:$F,1,0)),"No","Yes")</f>
      </c>
      <c r="I200" s="17989">
        <f>IF(ISNA(VLOOKUP($D200,'Oct 03'!$F:$F,1,0)),"No","Yes")</f>
      </c>
      <c r="J200" s="17988">
        <f>IF(ISNA(VLOOKUP($D200,'Sep 24'!$F:$F,1,0)),"No","Yes")</f>
      </c>
      <c r="K200" s="17987">
        <f>IF(ISNA(VLOOKUP($D200,'Sep 17'!$F:$F,1,0)),"No","Yes")</f>
      </c>
      <c r="L200" s="17986">
        <f>IF(ISNA(VLOOKUP($D200,'Sep 10'!$F:$F,1,0)),"No","Yes")</f>
      </c>
      <c r="M200" s="17985">
        <f>IF(ISNA(VLOOKUP($D200,'Sep 05'!$F:$F,1,0)),"No","Yes")</f>
      </c>
      <c r="N200" s="17984">
        <f>IF(ISNA(VLOOKUP($D200,'Aug 27'!$F:$F,1,0)),"No","Yes")</f>
      </c>
      <c r="O200" s="17983">
        <f>IF(ISNA(VLOOKUP($D200,'Aug 20'!$F:$F,1,0)),"No","Yes")</f>
      </c>
      <c r="P200" s="17982">
        <f>IF(ISNA(VLOOKUP($D200,'Aug 13'!$F:$F,1,0)),"No","Yes")</f>
      </c>
      <c r="Q200" s="17981">
        <f>IF(ISNA(VLOOKUP($D200,'Aug 07'!$F:$F,1,0)),"No","Yes")</f>
      </c>
      <c r="R200" s="17980">
        <f>IF(ISNA(VLOOKUP($D200,'Jul 30'!$F:$F,1,0)),"No","Yes")</f>
      </c>
      <c r="S200" s="17979">
        <f>IF(ISNA(VLOOKUP($D200,'Jul 23'!$F:$F,1,0)),"No","Yes")</f>
      </c>
      <c r="T200" s="17978">
        <f>IF(ISNA(VLOOKUP($D200,'Jul 16'!$F:$F,1,0)),"No","Yes")</f>
      </c>
      <c r="U200" s="17977">
        <f>IF(ISNA(VLOOKUP($D200,'Jul 9'!$F:$F,1,0)),"No","Yes")</f>
      </c>
      <c r="V200" s="17976">
        <f>IF(ISNA(VLOOKUP($D200,'Jul 2'!$F:$F,1,0)),"No","Yes")</f>
      </c>
      <c r="W200" s="17975">
        <f>IF(ISNA(VLOOKUP($D200,'Jun 25'!$F:$F,1,0)),"No","Yes")</f>
      </c>
      <c r="X200" s="17974">
        <f>IF(ISNA(VLOOKUP($D200,'Jun 18'!$F:$F,1,0)),"No","Yes")</f>
      </c>
      <c r="Y200" s="17973">
        <f>IF(ISNA(VLOOKUP($D200,'Jun 11'!$F:$F,1,0)),"No","Yes")</f>
      </c>
      <c r="Z200" s="17972">
        <f>IF(ISNA(VLOOKUP($D200,'Jun 4'!$F:$F,1,0)),"No","Yes")</f>
      </c>
      <c r="AA200" s="17971">
        <f>IF(ISNA(VLOOKUP($D200,'May 28'!$F:$F,1,0)),"No","Yes")</f>
      </c>
      <c r="AB200" s="17970">
        <f>IF(ISNA(VLOOKUP($D200,'May 21'!$F:$F,1,0)),"No","Yes")</f>
      </c>
      <c r="AC200" s="17969">
        <f>IF(ISNA(VLOOKUP($D200,'May 14'!$F:$F,1,0)),"No","Yes")</f>
      </c>
      <c r="AD200" s="17968">
        <f>IF(ISNA(VLOOKUP($D200,'May 9'!$F:$F,1,0)),"No","Yes")</f>
      </c>
      <c r="AE200" s="17967">
        <f>IF(ISNA(VLOOKUP($D200,'May 2'!$F:$F,1,0)),"No","Yes")</f>
      </c>
      <c r="AF200" s="17966">
        <f>IF(ISNA(VLOOKUP($D200,'Apr 23'!$F:$F,1,0)),"No","Yes")</f>
      </c>
      <c r="AG200" s="17965">
        <f>IF(ISNA(VLOOKUP($D200,'Apr 16'!$F:$F,1,0)),"No","Yes")</f>
      </c>
      <c r="AH200" s="17964">
        <f>IF(ISNA(VLOOKUP($D200,'Apr 9'!$F:$F,1,0)),"No","Yes")</f>
      </c>
      <c r="AI200" s="17963">
        <f>IF(ISNA(VLOOKUP($D200,'Apr 2'!$F:$F,1,0)),"No","Yes")</f>
      </c>
      <c r="AJ200" s="17962">
        <f>IF(ISNA(VLOOKUP($D200,'Mar 26'!$F:$F,1,0)),"No","Yes")</f>
      </c>
      <c r="AK200" s="17961">
        <f>IF(ISNA(VLOOKUP($D200,'Mar 19'!$F:$F,1,0)),"No","Yes")</f>
      </c>
      <c r="AL200" s="17960">
        <f>IF(ISNA(VLOOKUP($D200,'Mar 12'!$F:$F,1,0)),"No","Yes")</f>
      </c>
      <c r="AM200" s="17959">
        <f>IF(ISNA(VLOOKUP($D200,'Mar 5'!$F:$F,1,0)),"No","Yes")</f>
      </c>
      <c r="AN200" s="17958">
        <f>IF(ISNA(VLOOKUP($D200,'Feb 26'!$F:$F,1,0)),"No","Yes")</f>
      </c>
      <c r="AO200" s="17957">
        <f>IF(ISNA(VLOOKUP($D200,'Feb 26'!$F:$F,1,0)),"No","Yes")</f>
      </c>
      <c r="AP200" s="17956">
        <f>IF(ISNA(VLOOKUP($D200,'Feb 12'!$F:$F,1,0)),"No","Yes")</f>
      </c>
      <c r="AQ200" s="17955">
        <f>IF(ISNA(VLOOKUP($D200,'Feb 5'!$F:$F,1,0)),"No","Yes")</f>
      </c>
      <c r="AR200" s="17954">
        <f>IF(ISNA(VLOOKUP($D200,'Jan 29'!$F:$F,1,0)),"No","Yes")</f>
      </c>
      <c r="AS200" s="17953">
        <f>IF(ISNA(VLOOKUP(D200,'Jan 22'!F:F,1,0)),"No","Yes")</f>
      </c>
    </row>
    <row r="201" spans="1:44" x14ac:dyDescent="0.25">
      <c r="A201" s="9346"/>
      <c r="B201" s="3085" t="s">
        <v>1422</v>
      </c>
      <c r="C201" s="206" t="s">
        <v>1013</v>
      </c>
      <c r="D201" s="206" t="s">
        <v>1197</v>
      </c>
      <c r="E201" s="206" t="s">
        <v>1198</v>
      </c>
      <c r="F201" s="213"/>
      <c r="G201" s="235" t="s">
        <v>1468</v>
      </c>
      <c r="H201" s="115" t="str">
        <f>IF(ISNA(VLOOKUP($D201,'Oct 08'!$F:$F,1,0)),"No","Yes")</f>
      </c>
      <c r="I201" s="18026">
        <f>IF(ISNA(VLOOKUP($D201,'Oct 03'!$F:$F,1,0)),"No","Yes")</f>
      </c>
      <c r="J201" s="18025">
        <f>IF(ISNA(VLOOKUP($D201,'Sep 24'!$F:$F,1,0)),"No","Yes")</f>
      </c>
      <c r="K201" s="18024">
        <f>IF(ISNA(VLOOKUP($D201,'Sep 17'!$F:$F,1,0)),"No","Yes")</f>
      </c>
      <c r="L201" s="18023">
        <f>IF(ISNA(VLOOKUP($D201,'Sep 10'!$F:$F,1,0)),"No","Yes")</f>
      </c>
      <c r="M201" s="18022">
        <f>IF(ISNA(VLOOKUP($D201,'Sep 05'!$F:$F,1,0)),"No","Yes")</f>
      </c>
      <c r="N201" s="18021">
        <f>IF(ISNA(VLOOKUP($D201,'Aug 27'!$F:$F,1,0)),"No","Yes")</f>
      </c>
      <c r="O201" s="18020">
        <f>IF(ISNA(VLOOKUP($D201,'Aug 20'!$F:$F,1,0)),"No","Yes")</f>
      </c>
      <c r="P201" s="18019">
        <f>IF(ISNA(VLOOKUP($D201,'Aug 13'!$F:$F,1,0)),"No","Yes")</f>
      </c>
      <c r="Q201" s="18018">
        <f>IF(ISNA(VLOOKUP($D201,'Aug 07'!$F:$F,1,0)),"No","Yes")</f>
      </c>
      <c r="R201" s="18017">
        <f>IF(ISNA(VLOOKUP($D201,'Jul 30'!$F:$F,1,0)),"No","Yes")</f>
      </c>
      <c r="S201" s="18016">
        <f>IF(ISNA(VLOOKUP($D201,'Jul 23'!$F:$F,1,0)),"No","Yes")</f>
      </c>
      <c r="T201" s="18015">
        <f>IF(ISNA(VLOOKUP($D201,'Jul 16'!$F:$F,1,0)),"No","Yes")</f>
      </c>
      <c r="U201" s="18014">
        <f>IF(ISNA(VLOOKUP($D201,'Jul 9'!$F:$F,1,0)),"No","Yes")</f>
      </c>
      <c r="V201" s="18013">
        <f>IF(ISNA(VLOOKUP($D201,'Jul 2'!$F:$F,1,0)),"No","Yes")</f>
      </c>
      <c r="W201" s="18012">
        <f>IF(ISNA(VLOOKUP($D201,'Jun 25'!$F:$F,1,0)),"No","Yes")</f>
      </c>
      <c r="X201" s="18011">
        <f>IF(ISNA(VLOOKUP($D201,'Jun 18'!$F:$F,1,0)),"No","Yes")</f>
      </c>
      <c r="Y201" s="18010">
        <f>IF(ISNA(VLOOKUP($D201,'Jun 11'!$F:$F,1,0)),"No","Yes")</f>
      </c>
      <c r="Z201" s="18009">
        <f>IF(ISNA(VLOOKUP($D201,'Jun 4'!$F:$F,1,0)),"No","Yes")</f>
      </c>
      <c r="AA201" s="18008">
        <f>IF(ISNA(VLOOKUP($D201,'May 28'!$F:$F,1,0)),"No","Yes")</f>
      </c>
      <c r="AB201" s="18007">
        <f>IF(ISNA(VLOOKUP($D201,'May 21'!$F:$F,1,0)),"No","Yes")</f>
      </c>
      <c r="AC201" s="18006">
        <f>IF(ISNA(VLOOKUP($D201,'May 14'!$F:$F,1,0)),"No","Yes")</f>
      </c>
      <c r="AD201" s="18005">
        <f>IF(ISNA(VLOOKUP($D201,'May 9'!$F:$F,1,0)),"No","Yes")</f>
      </c>
      <c r="AE201" s="18004">
        <f>IF(ISNA(VLOOKUP($D201,'May 2'!$F:$F,1,0)),"No","Yes")</f>
      </c>
      <c r="AF201" s="18003">
        <f>IF(ISNA(VLOOKUP($D201,'Apr 23'!$F:$F,1,0)),"No","Yes")</f>
      </c>
      <c r="AG201" s="18002">
        <f>IF(ISNA(VLOOKUP($D201,'Apr 16'!$F:$F,1,0)),"No","Yes")</f>
      </c>
      <c r="AH201" s="18001">
        <f>IF(ISNA(VLOOKUP($D201,'Apr 9'!$F:$F,1,0)),"No","Yes")</f>
      </c>
      <c r="AI201" s="18000">
        <f>IF(ISNA(VLOOKUP($D201,'Apr 2'!$F:$F,1,0)),"No","Yes")</f>
      </c>
      <c r="AJ201" s="17999">
        <f>IF(ISNA(VLOOKUP($D201,'Mar 26'!$F:$F,1,0)),"No","Yes")</f>
      </c>
      <c r="AK201" s="17998">
        <f>IF(ISNA(VLOOKUP($D201,'Mar 19'!$F:$F,1,0)),"No","Yes")</f>
      </c>
      <c r="AL201" s="17997">
        <f>IF(ISNA(VLOOKUP($D201,'Mar 12'!$F:$F,1,0)),"No","Yes")</f>
      </c>
      <c r="AM201" s="17996">
        <f>IF(ISNA(VLOOKUP($D201,'Mar 5'!$F:$F,1,0)),"No","Yes")</f>
      </c>
      <c r="AN201" s="17995">
        <f>IF(ISNA(VLOOKUP($D201,'Feb 26'!$F:$F,1,0)),"No","Yes")</f>
      </c>
      <c r="AO201" s="17994">
        <f>IF(ISNA(VLOOKUP($D201,'Feb 26'!$F:$F,1,0)),"No","Yes")</f>
      </c>
      <c r="AP201" s="17993">
        <f>IF(ISNA(VLOOKUP($D201,'Feb 12'!$F:$F,1,0)),"No","Yes")</f>
      </c>
      <c r="AQ201" s="17992">
        <f>IF(ISNA(VLOOKUP($D201,'Feb 5'!$F:$F,1,0)),"No","Yes")</f>
      </c>
      <c r="AR201" s="17991">
        <f>IF(ISNA(VLOOKUP($D201,'Jan 29'!$F:$F,1,0)),"No","Yes")</f>
      </c>
      <c r="AS201" s="17990">
        <f>IF(ISNA(VLOOKUP(D201,'Jan 22'!F:F,1,0)),"No","Yes")</f>
      </c>
    </row>
    <row r="202" spans="1:44" x14ac:dyDescent="0.25">
      <c r="A202" s="9346"/>
      <c r="B202" s="172" t="s">
        <v>1310</v>
      </c>
      <c r="C202" s="206" t="s">
        <v>1013</v>
      </c>
      <c r="D202" s="206" t="s">
        <v>1103</v>
      </c>
      <c r="E202" s="206" t="s">
        <v>1104</v>
      </c>
      <c r="F202" s="213"/>
      <c r="G202" s="233" t="s">
        <v>1136</v>
      </c>
      <c r="H202" s="115" t="str">
        <f>IF(ISNA(VLOOKUP($D202,'Oct 08'!$F:$F,1,0)),"No","Yes")</f>
      </c>
      <c r="I202" s="18063">
        <f>IF(ISNA(VLOOKUP($D202,'Oct 03'!$F:$F,1,0)),"No","Yes")</f>
      </c>
      <c r="J202" s="18062">
        <f>IF(ISNA(VLOOKUP($D202,'Sep 24'!$F:$F,1,0)),"No","Yes")</f>
      </c>
      <c r="K202" s="18061">
        <f>IF(ISNA(VLOOKUP($D202,'Sep 17'!$F:$F,1,0)),"No","Yes")</f>
      </c>
      <c r="L202" s="18060">
        <f>IF(ISNA(VLOOKUP($D202,'Sep 10'!$F:$F,1,0)),"No","Yes")</f>
      </c>
      <c r="M202" s="18059">
        <f>IF(ISNA(VLOOKUP($D202,'Sep 05'!$F:$F,1,0)),"No","Yes")</f>
      </c>
      <c r="N202" s="18058">
        <f>IF(ISNA(VLOOKUP($D202,'Aug 27'!$F:$F,1,0)),"No","Yes")</f>
      </c>
      <c r="O202" s="18057">
        <f>IF(ISNA(VLOOKUP($D202,'Aug 20'!$F:$F,1,0)),"No","Yes")</f>
      </c>
      <c r="P202" s="18056">
        <f>IF(ISNA(VLOOKUP($D202,'Aug 13'!$F:$F,1,0)),"No","Yes")</f>
      </c>
      <c r="Q202" s="18055">
        <f>IF(ISNA(VLOOKUP($D202,'Aug 07'!$F:$F,1,0)),"No","Yes")</f>
      </c>
      <c r="R202" s="18054">
        <f>IF(ISNA(VLOOKUP($D202,'Jul 30'!$F:$F,1,0)),"No","Yes")</f>
      </c>
      <c r="S202" s="18053">
        <f>IF(ISNA(VLOOKUP($D202,'Jul 23'!$F:$F,1,0)),"No","Yes")</f>
      </c>
      <c r="T202" s="18052">
        <f>IF(ISNA(VLOOKUP($D202,'Jul 16'!$F:$F,1,0)),"No","Yes")</f>
      </c>
      <c r="U202" s="18051">
        <f>IF(ISNA(VLOOKUP($D202,'Jul 9'!$F:$F,1,0)),"No","Yes")</f>
      </c>
      <c r="V202" s="18050">
        <f>IF(ISNA(VLOOKUP($D202,'Jul 2'!$F:$F,1,0)),"No","Yes")</f>
      </c>
      <c r="W202" s="18049">
        <f>IF(ISNA(VLOOKUP($D202,'Jun 25'!$F:$F,1,0)),"No","Yes")</f>
      </c>
      <c r="X202" s="18048">
        <f>IF(ISNA(VLOOKUP($D202,'Jun 18'!$F:$F,1,0)),"No","Yes")</f>
      </c>
      <c r="Y202" s="18047">
        <f>IF(ISNA(VLOOKUP($D202,'Jun 11'!$F:$F,1,0)),"No","Yes")</f>
      </c>
      <c r="Z202" s="18046">
        <f>IF(ISNA(VLOOKUP($D202,'Jun 4'!$F:$F,1,0)),"No","Yes")</f>
      </c>
      <c r="AA202" s="18045">
        <f>IF(ISNA(VLOOKUP($D202,'May 28'!$F:$F,1,0)),"No","Yes")</f>
      </c>
      <c r="AB202" s="18044">
        <f>IF(ISNA(VLOOKUP($D202,'May 21'!$F:$F,1,0)),"No","Yes")</f>
      </c>
      <c r="AC202" s="18043">
        <f>IF(ISNA(VLOOKUP($D202,'May 14'!$F:$F,1,0)),"No","Yes")</f>
      </c>
      <c r="AD202" s="18042">
        <f>IF(ISNA(VLOOKUP($D202,'May 9'!$F:$F,1,0)),"No","Yes")</f>
      </c>
      <c r="AE202" s="18041">
        <f>IF(ISNA(VLOOKUP($D202,'May 2'!$F:$F,1,0)),"No","Yes")</f>
      </c>
      <c r="AF202" s="18040">
        <f>IF(ISNA(VLOOKUP($D202,'Apr 23'!$F:$F,1,0)),"No","Yes")</f>
      </c>
      <c r="AG202" s="18039">
        <f>IF(ISNA(VLOOKUP($D202,'Apr 16'!$F:$F,1,0)),"No","Yes")</f>
      </c>
      <c r="AH202" s="18038">
        <f>IF(ISNA(VLOOKUP($D202,'Apr 9'!$F:$F,1,0)),"No","Yes")</f>
      </c>
      <c r="AI202" s="18037">
        <f>IF(ISNA(VLOOKUP($D202,'Apr 2'!$F:$F,1,0)),"No","Yes")</f>
      </c>
      <c r="AJ202" s="18036">
        <f>IF(ISNA(VLOOKUP($D202,'Mar 26'!$F:$F,1,0)),"No","Yes")</f>
      </c>
      <c r="AK202" s="18035">
        <f>IF(ISNA(VLOOKUP($D202,'Mar 19'!$F:$F,1,0)),"No","Yes")</f>
      </c>
      <c r="AL202" s="18034">
        <f>IF(ISNA(VLOOKUP($D202,'Mar 12'!$F:$F,1,0)),"No","Yes")</f>
      </c>
      <c r="AM202" s="18033">
        <f>IF(ISNA(VLOOKUP($D202,'Mar 5'!$F:$F,1,0)),"No","Yes")</f>
      </c>
      <c r="AN202" s="18032">
        <f>IF(ISNA(VLOOKUP($D202,'Feb 26'!$F:$F,1,0)),"No","Yes")</f>
      </c>
      <c r="AO202" s="18031">
        <f>IF(ISNA(VLOOKUP($D202,'Feb 26'!$F:$F,1,0)),"No","Yes")</f>
      </c>
      <c r="AP202" s="18030">
        <f>IF(ISNA(VLOOKUP($D202,'Feb 12'!$F:$F,1,0)),"No","Yes")</f>
      </c>
      <c r="AQ202" s="18029">
        <f>IF(ISNA(VLOOKUP($D202,'Feb 5'!$F:$F,1,0)),"No","Yes")</f>
      </c>
      <c r="AR202" s="18028">
        <f>IF(ISNA(VLOOKUP($D202,'Jan 29'!$F:$F,1,0)),"No","Yes")</f>
      </c>
      <c r="AS202" s="18027">
        <f>IF(ISNA(VLOOKUP(D202,'Jan 22'!F:F,1,0)),"No","Yes")</f>
      </c>
    </row>
    <row r="203" spans="1:44" x14ac:dyDescent="0.25">
      <c r="A203" s="9346"/>
      <c r="B203" s="3085" t="s">
        <v>1366</v>
      </c>
      <c r="C203" s="209" t="s">
        <v>1013</v>
      </c>
      <c r="D203" s="209" t="s">
        <v>1232</v>
      </c>
      <c r="E203" s="209" t="s">
        <v>1234</v>
      </c>
      <c r="F203" s="213"/>
      <c r="G203" s="235" t="s">
        <v>1468</v>
      </c>
      <c r="H203" s="115" t="str">
        <f>IF(ISNA(VLOOKUP($D203,'Oct 08'!$F:$F,1,0)),"No","Yes")</f>
      </c>
      <c r="I203" s="18100">
        <f>IF(ISNA(VLOOKUP($D203,'Oct 03'!$F:$F,1,0)),"No","Yes")</f>
      </c>
      <c r="J203" s="18099">
        <f>IF(ISNA(VLOOKUP($D203,'Sep 24'!$F:$F,1,0)),"No","Yes")</f>
      </c>
      <c r="K203" s="18098">
        <f>IF(ISNA(VLOOKUP($D203,'Sep 17'!$F:$F,1,0)),"No","Yes")</f>
      </c>
      <c r="L203" s="18097">
        <f>IF(ISNA(VLOOKUP($D203,'Sep 10'!$F:$F,1,0)),"No","Yes")</f>
      </c>
      <c r="M203" s="18096">
        <f>IF(ISNA(VLOOKUP($D203,'Sep 05'!$F:$F,1,0)),"No","Yes")</f>
      </c>
      <c r="N203" s="18095">
        <f>IF(ISNA(VLOOKUP($D203,'Aug 27'!$F:$F,1,0)),"No","Yes")</f>
      </c>
      <c r="O203" s="18094">
        <f>IF(ISNA(VLOOKUP($D203,'Aug 20'!$F:$F,1,0)),"No","Yes")</f>
      </c>
      <c r="P203" s="18093">
        <f>IF(ISNA(VLOOKUP($D203,'Aug 13'!$F:$F,1,0)),"No","Yes")</f>
      </c>
      <c r="Q203" s="18092">
        <f>IF(ISNA(VLOOKUP($D203,'Aug 07'!$F:$F,1,0)),"No","Yes")</f>
      </c>
      <c r="R203" s="18091">
        <f>IF(ISNA(VLOOKUP($D203,'Jul 30'!$F:$F,1,0)),"No","Yes")</f>
      </c>
      <c r="S203" s="18090">
        <f>IF(ISNA(VLOOKUP($D203,'Jul 23'!$F:$F,1,0)),"No","Yes")</f>
      </c>
      <c r="T203" s="18089">
        <f>IF(ISNA(VLOOKUP($D203,'Jul 16'!$F:$F,1,0)),"No","Yes")</f>
      </c>
      <c r="U203" s="18088">
        <f>IF(ISNA(VLOOKUP($D203,'Jul 9'!$F:$F,1,0)),"No","Yes")</f>
      </c>
      <c r="V203" s="18087">
        <f>IF(ISNA(VLOOKUP($D203,'Jul 2'!$F:$F,1,0)),"No","Yes")</f>
      </c>
      <c r="W203" s="18086">
        <f>IF(ISNA(VLOOKUP($D203,'Jun 25'!$F:$F,1,0)),"No","Yes")</f>
      </c>
      <c r="X203" s="18085">
        <f>IF(ISNA(VLOOKUP($D203,'Jun 18'!$F:$F,1,0)),"No","Yes")</f>
      </c>
      <c r="Y203" s="18084">
        <f>IF(ISNA(VLOOKUP($D203,'Jun 11'!$F:$F,1,0)),"No","Yes")</f>
      </c>
      <c r="Z203" s="18083">
        <f>IF(ISNA(VLOOKUP($D203,'Jun 4'!$F:$F,1,0)),"No","Yes")</f>
      </c>
      <c r="AA203" s="18082">
        <f>IF(ISNA(VLOOKUP($D203,'May 28'!$F:$F,1,0)),"No","Yes")</f>
      </c>
      <c r="AB203" s="18081">
        <f>IF(ISNA(VLOOKUP($D203,'May 21'!$F:$F,1,0)),"No","Yes")</f>
      </c>
      <c r="AC203" s="18080">
        <f>IF(ISNA(VLOOKUP($D203,'May 14'!$F:$F,1,0)),"No","Yes")</f>
      </c>
      <c r="AD203" s="18079">
        <f>IF(ISNA(VLOOKUP($D203,'May 9'!$F:$F,1,0)),"No","Yes")</f>
      </c>
      <c r="AE203" s="18078">
        <f>IF(ISNA(VLOOKUP($D203,'May 2'!$F:$F,1,0)),"No","Yes")</f>
      </c>
      <c r="AF203" s="18077">
        <f>IF(ISNA(VLOOKUP($D203,'Apr 23'!$F:$F,1,0)),"No","Yes")</f>
      </c>
      <c r="AG203" s="18076">
        <f>IF(ISNA(VLOOKUP($D203,'Apr 16'!$F:$F,1,0)),"No","Yes")</f>
      </c>
      <c r="AH203" s="18075">
        <f>IF(ISNA(VLOOKUP($D203,'Apr 9'!$F:$F,1,0)),"No","Yes")</f>
      </c>
      <c r="AI203" s="18074">
        <f>IF(ISNA(VLOOKUP($D203,'Apr 2'!$F:$F,1,0)),"No","Yes")</f>
      </c>
      <c r="AJ203" s="18073">
        <f>IF(ISNA(VLOOKUP($D203,'Mar 26'!$F:$F,1,0)),"No","Yes")</f>
      </c>
      <c r="AK203" s="18072">
        <f>IF(ISNA(VLOOKUP($D203,'Mar 19'!$F:$F,1,0)),"No","Yes")</f>
      </c>
      <c r="AL203" s="18071">
        <f>IF(ISNA(VLOOKUP($D203,'Mar 12'!$F:$F,1,0)),"No","Yes")</f>
      </c>
      <c r="AM203" s="18070">
        <f>IF(ISNA(VLOOKUP($D203,'Mar 5'!$F:$F,1,0)),"No","Yes")</f>
      </c>
      <c r="AN203" s="18069">
        <f>IF(ISNA(VLOOKUP($D203,'Feb 26'!$F:$F,1,0)),"No","Yes")</f>
      </c>
      <c r="AO203" s="18068">
        <f>IF(ISNA(VLOOKUP($D203,'Feb 26'!$F:$F,1,0)),"No","Yes")</f>
      </c>
      <c r="AP203" s="18067">
        <f>IF(ISNA(VLOOKUP($D203,'Feb 12'!$F:$F,1,0)),"No","Yes")</f>
      </c>
      <c r="AQ203" s="18066">
        <f>IF(ISNA(VLOOKUP($D203,'Feb 5'!$F:$F,1,0)),"No","Yes")</f>
      </c>
      <c r="AR203" s="18065">
        <f>IF(ISNA(VLOOKUP($D203,'Jan 29'!$F:$F,1,0)),"No","Yes")</f>
      </c>
      <c r="AS203" s="18064">
        <f>IF(ISNA(VLOOKUP(D203,'Jan 22'!F:F,1,0)),"No","Yes")</f>
      </c>
    </row>
    <row customFormat="1" r="204" s="136" spans="1:44" x14ac:dyDescent="0.25">
      <c r="A204" s="9346"/>
      <c r="B204" s="9350" t="s">
        <v>1462</v>
      </c>
      <c r="C204" s="213" t="s">
        <v>1013</v>
      </c>
      <c r="D204" s="209" t="s">
        <v>1459</v>
      </c>
      <c r="E204" s="209" t="s">
        <v>1460</v>
      </c>
      <c r="F204" s="213"/>
      <c r="G204" s="235" t="s">
        <v>1468</v>
      </c>
      <c r="H204" s="115" t="str">
        <f>IF(ISNA(VLOOKUP($D204,'Oct 08'!$F:$F,1,0)),"No","Yes")</f>
      </c>
      <c r="I204" s="18137">
        <f>IF(ISNA(VLOOKUP($D204,'Oct 03'!$F:$F,1,0)),"No","Yes")</f>
      </c>
      <c r="J204" s="18136">
        <f>IF(ISNA(VLOOKUP($D204,'Sep 24'!$F:$F,1,0)),"No","Yes")</f>
      </c>
      <c r="K204" s="18135">
        <f>IF(ISNA(VLOOKUP($D204,'Sep 17'!$F:$F,1,0)),"No","Yes")</f>
      </c>
      <c r="L204" s="18134">
        <f>IF(ISNA(VLOOKUP($D204,'Sep 10'!$F:$F,1,0)),"No","Yes")</f>
      </c>
      <c r="M204" s="18133">
        <f>IF(ISNA(VLOOKUP($D204,'Sep 05'!$F:$F,1,0)),"No","Yes")</f>
      </c>
      <c r="N204" s="18132">
        <f>IF(ISNA(VLOOKUP($D204,'Aug 27'!$F:$F,1,0)),"No","Yes")</f>
      </c>
      <c r="O204" s="18131">
        <f>IF(ISNA(VLOOKUP($D204,'Aug 20'!$F:$F,1,0)),"No","Yes")</f>
      </c>
      <c r="P204" s="18130">
        <f>IF(ISNA(VLOOKUP($D204,'Aug 13'!$F:$F,1,0)),"No","Yes")</f>
      </c>
      <c r="Q204" s="18129">
        <f>IF(ISNA(VLOOKUP($D204,'Aug 07'!$F:$F,1,0)),"No","Yes")</f>
      </c>
      <c r="R204" s="18128">
        <f>IF(ISNA(VLOOKUP($D204,'Jul 30'!$F:$F,1,0)),"No","Yes")</f>
      </c>
      <c r="S204" s="18127">
        <f>IF(ISNA(VLOOKUP($D204,'Jul 23'!$F:$F,1,0)),"No","Yes")</f>
      </c>
      <c r="T204" s="18126">
        <f>IF(ISNA(VLOOKUP($D204,'Jul 16'!$F:$F,1,0)),"No","Yes")</f>
      </c>
      <c r="U204" s="18125">
        <f>IF(ISNA(VLOOKUP($D204,'Jul 9'!$F:$F,1,0)),"No","Yes")</f>
      </c>
      <c r="V204" s="18124">
        <f>IF(ISNA(VLOOKUP($D204,'Jul 2'!$F:$F,1,0)),"No","Yes")</f>
      </c>
      <c r="W204" s="18123">
        <f>IF(ISNA(VLOOKUP($D204,'Jun 25'!$F:$F,1,0)),"No","Yes")</f>
      </c>
      <c r="X204" s="18122">
        <f>IF(ISNA(VLOOKUP($D204,'Jun 18'!$F:$F,1,0)),"No","Yes")</f>
      </c>
      <c r="Y204" s="18121">
        <f>IF(ISNA(VLOOKUP($D204,'Jun 11'!$F:$F,1,0)),"No","Yes")</f>
      </c>
      <c r="Z204" s="18120">
        <f>IF(ISNA(VLOOKUP($D204,'Jun 4'!$F:$F,1,0)),"No","Yes")</f>
      </c>
      <c r="AA204" s="18119">
        <f>IF(ISNA(VLOOKUP($D204,'May 28'!$F:$F,1,0)),"No","Yes")</f>
      </c>
      <c r="AB204" s="18118">
        <f>IF(ISNA(VLOOKUP($D204,'May 21'!$F:$F,1,0)),"No","Yes")</f>
      </c>
      <c r="AC204" s="18117">
        <f>IF(ISNA(VLOOKUP($D204,'May 14'!$F:$F,1,0)),"No","Yes")</f>
      </c>
      <c r="AD204" s="18116">
        <f>IF(ISNA(VLOOKUP($D204,'May 9'!$F:$F,1,0)),"No","Yes")</f>
      </c>
      <c r="AE204" s="18115">
        <f>IF(ISNA(VLOOKUP($D204,'May 2'!$F:$F,1,0)),"No","Yes")</f>
      </c>
      <c r="AF204" s="18114">
        <f>IF(ISNA(VLOOKUP($D204,'Apr 23'!$F:$F,1,0)),"No","Yes")</f>
      </c>
      <c r="AG204" s="18113">
        <f>IF(ISNA(VLOOKUP($D204,'Apr 16'!$F:$F,1,0)),"No","Yes")</f>
      </c>
      <c r="AH204" s="18112">
        <f>IF(ISNA(VLOOKUP($D204,'Apr 9'!$F:$F,1,0)),"No","Yes")</f>
      </c>
      <c r="AI204" s="18111">
        <f>IF(ISNA(VLOOKUP($D204,'Apr 2'!$F:$F,1,0)),"No","Yes")</f>
      </c>
      <c r="AJ204" s="18110">
        <f>IF(ISNA(VLOOKUP($D204,'Mar 26'!$F:$F,1,0)),"No","Yes")</f>
      </c>
      <c r="AK204" s="18109">
        <f>IF(ISNA(VLOOKUP($D204,'Mar 19'!$F:$F,1,0)),"No","Yes")</f>
      </c>
      <c r="AL204" s="18108">
        <f>IF(ISNA(VLOOKUP($D204,'Mar 12'!$F:$F,1,0)),"No","Yes")</f>
      </c>
      <c r="AM204" s="18107">
        <f>IF(ISNA(VLOOKUP($D204,'Mar 5'!$F:$F,1,0)),"No","Yes")</f>
      </c>
      <c r="AN204" s="18106">
        <f>IF(ISNA(VLOOKUP($D204,'Feb 26'!$F:$F,1,0)),"No","Yes")</f>
      </c>
      <c r="AO204" s="18105">
        <f>IF(ISNA(VLOOKUP($D204,'Feb 26'!$F:$F,1,0)),"No","Yes")</f>
      </c>
      <c r="AP204" s="18104">
        <f>IF(ISNA(VLOOKUP($D204,'Feb 12'!$F:$F,1,0)),"No","Yes")</f>
      </c>
      <c r="AQ204" s="18103">
        <f>IF(ISNA(VLOOKUP($D204,'Feb 5'!$F:$F,1,0)),"No","Yes")</f>
      </c>
      <c r="AR204" s="18102">
        <f>IF(ISNA(VLOOKUP($D204,'Jan 29'!$F:$F,1,0)),"No","Yes")</f>
      </c>
      <c r="AS204" s="18101">
        <f>IF(ISNA(VLOOKUP(D204,'Jan 22'!F:F,1,0)),"No","Yes")</f>
      </c>
    </row>
    <row r="205" spans="1:44" x14ac:dyDescent="0.25">
      <c r="A205" s="9346"/>
      <c r="B205" s="3085" t="s">
        <v>1366</v>
      </c>
      <c r="C205" s="206" t="s">
        <v>1013</v>
      </c>
      <c r="D205" s="206" t="s">
        <v>1124</v>
      </c>
      <c r="E205" s="206" t="s">
        <v>1125</v>
      </c>
      <c r="F205" s="213"/>
      <c r="G205" s="233" t="s">
        <v>1136</v>
      </c>
      <c r="H205" s="115" t="str">
        <f>IF(ISNA(VLOOKUP($D205,'Oct 08'!$F:$F,1,0)),"No","Yes")</f>
      </c>
      <c r="I205" s="18174">
        <f>IF(ISNA(VLOOKUP($D205,'Oct 03'!$F:$F,1,0)),"No","Yes")</f>
      </c>
      <c r="J205" s="18173">
        <f>IF(ISNA(VLOOKUP($D205,'Sep 24'!$F:$F,1,0)),"No","Yes")</f>
      </c>
      <c r="K205" s="18172">
        <f>IF(ISNA(VLOOKUP($D205,'Sep 17'!$F:$F,1,0)),"No","Yes")</f>
      </c>
      <c r="L205" s="18171">
        <f>IF(ISNA(VLOOKUP($D205,'Sep 10'!$F:$F,1,0)),"No","Yes")</f>
      </c>
      <c r="M205" s="18170">
        <f>IF(ISNA(VLOOKUP($D205,'Sep 05'!$F:$F,1,0)),"No","Yes")</f>
      </c>
      <c r="N205" s="18169">
        <f>IF(ISNA(VLOOKUP($D205,'Aug 27'!$F:$F,1,0)),"No","Yes")</f>
      </c>
      <c r="O205" s="18168">
        <f>IF(ISNA(VLOOKUP($D205,'Aug 20'!$F:$F,1,0)),"No","Yes")</f>
      </c>
      <c r="P205" s="18167">
        <f>IF(ISNA(VLOOKUP($D205,'Aug 13'!$F:$F,1,0)),"No","Yes")</f>
      </c>
      <c r="Q205" s="18166">
        <f>IF(ISNA(VLOOKUP($D205,'Aug 07'!$F:$F,1,0)),"No","Yes")</f>
      </c>
      <c r="R205" s="18165">
        <f>IF(ISNA(VLOOKUP($D205,'Jul 30'!$F:$F,1,0)),"No","Yes")</f>
      </c>
      <c r="S205" s="18164">
        <f>IF(ISNA(VLOOKUP($D205,'Jul 23'!$F:$F,1,0)),"No","Yes")</f>
      </c>
      <c r="T205" s="18163">
        <f>IF(ISNA(VLOOKUP($D205,'Jul 16'!$F:$F,1,0)),"No","Yes")</f>
      </c>
      <c r="U205" s="18162">
        <f>IF(ISNA(VLOOKUP($D205,'Jul 9'!$F:$F,1,0)),"No","Yes")</f>
      </c>
      <c r="V205" s="18161">
        <f>IF(ISNA(VLOOKUP($D205,'Jul 2'!$F:$F,1,0)),"No","Yes")</f>
      </c>
      <c r="W205" s="18160">
        <f>IF(ISNA(VLOOKUP($D205,'Jun 25'!$F:$F,1,0)),"No","Yes")</f>
      </c>
      <c r="X205" s="18159">
        <f>IF(ISNA(VLOOKUP($D205,'Jun 18'!$F:$F,1,0)),"No","Yes")</f>
      </c>
      <c r="Y205" s="18158">
        <f>IF(ISNA(VLOOKUP($D205,'Jun 11'!$F:$F,1,0)),"No","Yes")</f>
      </c>
      <c r="Z205" s="18157">
        <f>IF(ISNA(VLOOKUP($D205,'Jun 4'!$F:$F,1,0)),"No","Yes")</f>
      </c>
      <c r="AA205" s="18156">
        <f>IF(ISNA(VLOOKUP($D205,'May 28'!$F:$F,1,0)),"No","Yes")</f>
      </c>
      <c r="AB205" s="18155">
        <f>IF(ISNA(VLOOKUP($D205,'May 21'!$F:$F,1,0)),"No","Yes")</f>
      </c>
      <c r="AC205" s="18154">
        <f>IF(ISNA(VLOOKUP($D205,'May 14'!$F:$F,1,0)),"No","Yes")</f>
      </c>
      <c r="AD205" s="18153">
        <f>IF(ISNA(VLOOKUP($D205,'May 9'!$F:$F,1,0)),"No","Yes")</f>
      </c>
      <c r="AE205" s="18152">
        <f>IF(ISNA(VLOOKUP($D205,'May 2'!$F:$F,1,0)),"No","Yes")</f>
      </c>
      <c r="AF205" s="18151">
        <f>IF(ISNA(VLOOKUP($D205,'Apr 23'!$F:$F,1,0)),"No","Yes")</f>
      </c>
      <c r="AG205" s="18150">
        <f>IF(ISNA(VLOOKUP($D205,'Apr 16'!$F:$F,1,0)),"No","Yes")</f>
      </c>
      <c r="AH205" s="18149">
        <f>IF(ISNA(VLOOKUP($D205,'Apr 9'!$F:$F,1,0)),"No","Yes")</f>
      </c>
      <c r="AI205" s="18148">
        <f>IF(ISNA(VLOOKUP($D205,'Apr 2'!$F:$F,1,0)),"No","Yes")</f>
      </c>
      <c r="AJ205" s="18147">
        <f>IF(ISNA(VLOOKUP($D205,'Mar 26'!$F:$F,1,0)),"No","Yes")</f>
      </c>
      <c r="AK205" s="18146">
        <f>IF(ISNA(VLOOKUP($D205,'Mar 19'!$F:$F,1,0)),"No","Yes")</f>
      </c>
      <c r="AL205" s="18145">
        <f>IF(ISNA(VLOOKUP($D205,'Mar 12'!$F:$F,1,0)),"No","Yes")</f>
      </c>
      <c r="AM205" s="18144">
        <f>IF(ISNA(VLOOKUP($D205,'Mar 5'!$F:$F,1,0)),"No","Yes")</f>
      </c>
      <c r="AN205" s="18143">
        <f>IF(ISNA(VLOOKUP($D205,'Feb 26'!$F:$F,1,0)),"No","Yes")</f>
      </c>
      <c r="AO205" s="18142">
        <f>IF(ISNA(VLOOKUP($D205,'Feb 26'!$F:$F,1,0)),"No","Yes")</f>
      </c>
      <c r="AP205" s="18141">
        <f>IF(ISNA(VLOOKUP($D205,'Feb 12'!$F:$F,1,0)),"No","Yes")</f>
      </c>
      <c r="AQ205" s="18140">
        <f>IF(ISNA(VLOOKUP($D205,'Feb 5'!$F:$F,1,0)),"No","Yes")</f>
      </c>
      <c r="AR205" s="18139">
        <f>IF(ISNA(VLOOKUP($D205,'Jan 29'!$F:$F,1,0)),"No","Yes")</f>
      </c>
      <c r="AS205" s="18138">
        <f>IF(ISNA(VLOOKUP(D205,'Jan 22'!F:F,1,0)),"No","Yes")</f>
      </c>
    </row>
    <row r="206" spans="1:44" x14ac:dyDescent="0.25">
      <c r="A206" s="9346"/>
      <c r="B206" s="3085" t="s">
        <v>1423</v>
      </c>
      <c r="C206" s="209" t="s">
        <v>1013</v>
      </c>
      <c r="D206" s="209" t="s">
        <v>1218</v>
      </c>
      <c r="E206" s="209" t="s">
        <v>1219</v>
      </c>
      <c r="F206" s="213"/>
      <c r="G206" s="235" t="s">
        <v>1468</v>
      </c>
      <c r="H206" s="115" t="str">
        <f>IF(ISNA(VLOOKUP($D206,'Oct 08'!$F:$F,1,0)),"No","Yes")</f>
      </c>
      <c r="I206" s="18211">
        <f>IF(ISNA(VLOOKUP($D206,'Oct 03'!$F:$F,1,0)),"No","Yes")</f>
      </c>
      <c r="J206" s="18210">
        <f>IF(ISNA(VLOOKUP($D206,'Sep 24'!$F:$F,1,0)),"No","Yes")</f>
      </c>
      <c r="K206" s="18209">
        <f>IF(ISNA(VLOOKUP($D206,'Sep 17'!$F:$F,1,0)),"No","Yes")</f>
      </c>
      <c r="L206" s="18208">
        <f>IF(ISNA(VLOOKUP($D206,'Sep 10'!$F:$F,1,0)),"No","Yes")</f>
      </c>
      <c r="M206" s="18207">
        <f>IF(ISNA(VLOOKUP($D206,'Sep 05'!$F:$F,1,0)),"No","Yes")</f>
      </c>
      <c r="N206" s="18206">
        <f>IF(ISNA(VLOOKUP($D206,'Aug 27'!$F:$F,1,0)),"No","Yes")</f>
      </c>
      <c r="O206" s="18205">
        <f>IF(ISNA(VLOOKUP($D206,'Aug 20'!$F:$F,1,0)),"No","Yes")</f>
      </c>
      <c r="P206" s="18204">
        <f>IF(ISNA(VLOOKUP($D206,'Aug 13'!$F:$F,1,0)),"No","Yes")</f>
      </c>
      <c r="Q206" s="18203">
        <f>IF(ISNA(VLOOKUP($D206,'Aug 07'!$F:$F,1,0)),"No","Yes")</f>
      </c>
      <c r="R206" s="18202">
        <f>IF(ISNA(VLOOKUP($D206,'Jul 30'!$F:$F,1,0)),"No","Yes")</f>
      </c>
      <c r="S206" s="18201">
        <f>IF(ISNA(VLOOKUP($D206,'Jul 23'!$F:$F,1,0)),"No","Yes")</f>
      </c>
      <c r="T206" s="18200">
        <f>IF(ISNA(VLOOKUP($D206,'Jul 16'!$F:$F,1,0)),"No","Yes")</f>
      </c>
      <c r="U206" s="18199">
        <f>IF(ISNA(VLOOKUP($D206,'Jul 9'!$F:$F,1,0)),"No","Yes")</f>
      </c>
      <c r="V206" s="18198">
        <f>IF(ISNA(VLOOKUP($D206,'Jul 2'!$F:$F,1,0)),"No","Yes")</f>
      </c>
      <c r="W206" s="18197">
        <f>IF(ISNA(VLOOKUP($D206,'Jun 25'!$F:$F,1,0)),"No","Yes")</f>
      </c>
      <c r="X206" s="18196">
        <f>IF(ISNA(VLOOKUP($D206,'Jun 18'!$F:$F,1,0)),"No","Yes")</f>
      </c>
      <c r="Y206" s="18195">
        <f>IF(ISNA(VLOOKUP($D206,'Jun 11'!$F:$F,1,0)),"No","Yes")</f>
      </c>
      <c r="Z206" s="18194">
        <f>IF(ISNA(VLOOKUP($D206,'Jun 4'!$F:$F,1,0)),"No","Yes")</f>
      </c>
      <c r="AA206" s="18193">
        <f>IF(ISNA(VLOOKUP($D206,'May 28'!$F:$F,1,0)),"No","Yes")</f>
      </c>
      <c r="AB206" s="18192">
        <f>IF(ISNA(VLOOKUP($D206,'May 21'!$F:$F,1,0)),"No","Yes")</f>
      </c>
      <c r="AC206" s="18191">
        <f>IF(ISNA(VLOOKUP($D206,'May 14'!$F:$F,1,0)),"No","Yes")</f>
      </c>
      <c r="AD206" s="18190">
        <f>IF(ISNA(VLOOKUP($D206,'May 9'!$F:$F,1,0)),"No","Yes")</f>
      </c>
      <c r="AE206" s="18189">
        <f>IF(ISNA(VLOOKUP($D206,'May 2'!$F:$F,1,0)),"No","Yes")</f>
      </c>
      <c r="AF206" s="18188">
        <f>IF(ISNA(VLOOKUP($D206,'Apr 23'!$F:$F,1,0)),"No","Yes")</f>
      </c>
      <c r="AG206" s="18187">
        <f>IF(ISNA(VLOOKUP($D206,'Apr 16'!$F:$F,1,0)),"No","Yes")</f>
      </c>
      <c r="AH206" s="18186">
        <f>IF(ISNA(VLOOKUP($D206,'Apr 9'!$F:$F,1,0)),"No","Yes")</f>
      </c>
      <c r="AI206" s="18185">
        <f>IF(ISNA(VLOOKUP($D206,'Apr 2'!$F:$F,1,0)),"No","Yes")</f>
      </c>
      <c r="AJ206" s="18184">
        <f>IF(ISNA(VLOOKUP($D206,'Mar 26'!$F:$F,1,0)),"No","Yes")</f>
      </c>
      <c r="AK206" s="18183">
        <f>IF(ISNA(VLOOKUP($D206,'Mar 19'!$F:$F,1,0)),"No","Yes")</f>
      </c>
      <c r="AL206" s="18182">
        <f>IF(ISNA(VLOOKUP($D206,'Mar 12'!$F:$F,1,0)),"No","Yes")</f>
      </c>
      <c r="AM206" s="18181">
        <f>IF(ISNA(VLOOKUP($D206,'Mar 5'!$F:$F,1,0)),"No","Yes")</f>
      </c>
      <c r="AN206" s="18180">
        <f>IF(ISNA(VLOOKUP($D206,'Feb 26'!$F:$F,1,0)),"No","Yes")</f>
      </c>
      <c r="AO206" s="18179">
        <f>IF(ISNA(VLOOKUP($D206,'Feb 26'!$F:$F,1,0)),"No","Yes")</f>
      </c>
      <c r="AP206" s="18178">
        <f>IF(ISNA(VLOOKUP($D206,'Feb 12'!$F:$F,1,0)),"No","Yes")</f>
      </c>
      <c r="AQ206" s="18177">
        <f>IF(ISNA(VLOOKUP($D206,'Feb 5'!$F:$F,1,0)),"No","Yes")</f>
      </c>
      <c r="AR206" s="18176">
        <f>IF(ISNA(VLOOKUP($D206,'Jan 29'!$F:$F,1,0)),"No","Yes")</f>
      </c>
      <c r="AS206" s="18175">
        <f>IF(ISNA(VLOOKUP(D206,'Jan 22'!F:F,1,0)),"No","Yes")</f>
      </c>
    </row>
    <row r="207" spans="1:44" x14ac:dyDescent="0.25">
      <c r="A207" s="9346"/>
      <c r="B207" s="3085" t="s">
        <v>1350</v>
      </c>
      <c r="C207" s="206" t="s">
        <v>1013</v>
      </c>
      <c r="D207" s="206" t="s">
        <v>1168</v>
      </c>
      <c r="E207" s="206" t="s">
        <v>1169</v>
      </c>
      <c r="F207" s="213"/>
      <c r="G207" s="235" t="s">
        <v>1468</v>
      </c>
      <c r="H207" s="115" t="str">
        <f>IF(ISNA(VLOOKUP($D207,'Oct 08'!$F:$F,1,0)),"No","Yes")</f>
      </c>
      <c r="I207" s="18248">
        <f>IF(ISNA(VLOOKUP($D207,'Oct 03'!$F:$F,1,0)),"No","Yes")</f>
      </c>
      <c r="J207" s="18247">
        <f>IF(ISNA(VLOOKUP($D207,'Sep 24'!$F:$F,1,0)),"No","Yes")</f>
      </c>
      <c r="K207" s="18246">
        <f>IF(ISNA(VLOOKUP($D207,'Sep 17'!$F:$F,1,0)),"No","Yes")</f>
      </c>
      <c r="L207" s="18245">
        <f>IF(ISNA(VLOOKUP($D207,'Sep 10'!$F:$F,1,0)),"No","Yes")</f>
      </c>
      <c r="M207" s="18244">
        <f>IF(ISNA(VLOOKUP($D207,'Sep 05'!$F:$F,1,0)),"No","Yes")</f>
      </c>
      <c r="N207" s="18243">
        <f>IF(ISNA(VLOOKUP($D207,'Aug 27'!$F:$F,1,0)),"No","Yes")</f>
      </c>
      <c r="O207" s="18242">
        <f>IF(ISNA(VLOOKUP($D207,'Aug 20'!$F:$F,1,0)),"No","Yes")</f>
      </c>
      <c r="P207" s="18241">
        <f>IF(ISNA(VLOOKUP($D207,'Aug 13'!$F:$F,1,0)),"No","Yes")</f>
      </c>
      <c r="Q207" s="18240">
        <f>IF(ISNA(VLOOKUP($D207,'Aug 07'!$F:$F,1,0)),"No","Yes")</f>
      </c>
      <c r="R207" s="18239">
        <f>IF(ISNA(VLOOKUP($D207,'Jul 30'!$F:$F,1,0)),"No","Yes")</f>
      </c>
      <c r="S207" s="18238">
        <f>IF(ISNA(VLOOKUP($D207,'Jul 23'!$F:$F,1,0)),"No","Yes")</f>
      </c>
      <c r="T207" s="18237">
        <f>IF(ISNA(VLOOKUP($D207,'Jul 16'!$F:$F,1,0)),"No","Yes")</f>
      </c>
      <c r="U207" s="18236">
        <f>IF(ISNA(VLOOKUP($D207,'Jul 9'!$F:$F,1,0)),"No","Yes")</f>
      </c>
      <c r="V207" s="18235">
        <f>IF(ISNA(VLOOKUP($D207,'Jul 2'!$F:$F,1,0)),"No","Yes")</f>
      </c>
      <c r="W207" s="18234">
        <f>IF(ISNA(VLOOKUP($D207,'Jun 25'!$F:$F,1,0)),"No","Yes")</f>
      </c>
      <c r="X207" s="18233">
        <f>IF(ISNA(VLOOKUP($D207,'Jun 18'!$F:$F,1,0)),"No","Yes")</f>
      </c>
      <c r="Y207" s="18232">
        <f>IF(ISNA(VLOOKUP($D207,'Jun 11'!$F:$F,1,0)),"No","Yes")</f>
      </c>
      <c r="Z207" s="18231">
        <f>IF(ISNA(VLOOKUP($D207,'Jun 4'!$F:$F,1,0)),"No","Yes")</f>
      </c>
      <c r="AA207" s="18230">
        <f>IF(ISNA(VLOOKUP($D207,'May 28'!$F:$F,1,0)),"No","Yes")</f>
      </c>
      <c r="AB207" s="18229">
        <f>IF(ISNA(VLOOKUP($D207,'May 21'!$F:$F,1,0)),"No","Yes")</f>
      </c>
      <c r="AC207" s="18228">
        <f>IF(ISNA(VLOOKUP($D207,'May 14'!$F:$F,1,0)),"No","Yes")</f>
      </c>
      <c r="AD207" s="18227">
        <f>IF(ISNA(VLOOKUP($D207,'May 9'!$F:$F,1,0)),"No","Yes")</f>
      </c>
      <c r="AE207" s="18226">
        <f>IF(ISNA(VLOOKUP($D207,'May 2'!$F:$F,1,0)),"No","Yes")</f>
      </c>
      <c r="AF207" s="18225">
        <f>IF(ISNA(VLOOKUP($D207,'Apr 23'!$F:$F,1,0)),"No","Yes")</f>
      </c>
      <c r="AG207" s="18224">
        <f>IF(ISNA(VLOOKUP($D207,'Apr 16'!$F:$F,1,0)),"No","Yes")</f>
      </c>
      <c r="AH207" s="18223">
        <f>IF(ISNA(VLOOKUP($D207,'Apr 9'!$F:$F,1,0)),"No","Yes")</f>
      </c>
      <c r="AI207" s="18222">
        <f>IF(ISNA(VLOOKUP($D207,'Apr 2'!$F:$F,1,0)),"No","Yes")</f>
      </c>
      <c r="AJ207" s="18221">
        <f>IF(ISNA(VLOOKUP($D207,'Mar 26'!$F:$F,1,0)),"No","Yes")</f>
      </c>
      <c r="AK207" s="18220">
        <f>IF(ISNA(VLOOKUP($D207,'Mar 19'!$F:$F,1,0)),"No","Yes")</f>
      </c>
      <c r="AL207" s="18219">
        <f>IF(ISNA(VLOOKUP($D207,'Mar 12'!$F:$F,1,0)),"No","Yes")</f>
      </c>
      <c r="AM207" s="18218">
        <f>IF(ISNA(VLOOKUP($D207,'Mar 5'!$F:$F,1,0)),"No","Yes")</f>
      </c>
      <c r="AN207" s="18217">
        <f>IF(ISNA(VLOOKUP($D207,'Feb 26'!$F:$F,1,0)),"No","Yes")</f>
      </c>
      <c r="AO207" s="18216">
        <f>IF(ISNA(VLOOKUP($D207,'Feb 26'!$F:$F,1,0)),"No","Yes")</f>
      </c>
      <c r="AP207" s="18215">
        <f>IF(ISNA(VLOOKUP($D207,'Feb 12'!$F:$F,1,0)),"No","Yes")</f>
      </c>
      <c r="AQ207" s="18214">
        <f>IF(ISNA(VLOOKUP($D207,'Feb 5'!$F:$F,1,0)),"No","Yes")</f>
      </c>
      <c r="AR207" s="18213">
        <f>IF(ISNA(VLOOKUP($D207,'Jan 29'!$F:$F,1,0)),"No","Yes")</f>
      </c>
      <c r="AS207" s="18212">
        <f>IF(ISNA(VLOOKUP(D207,'Jan 22'!F:F,1,0)),"No","Yes")</f>
      </c>
    </row>
    <row r="208" spans="1:44" x14ac:dyDescent="0.25">
      <c r="A208" s="9346"/>
      <c r="B208" s="3085" t="s">
        <v>1350</v>
      </c>
      <c r="C208" s="206" t="s">
        <v>1013</v>
      </c>
      <c r="D208" s="206" t="s">
        <v>1107</v>
      </c>
      <c r="E208" s="206" t="s">
        <v>1108</v>
      </c>
      <c r="F208" s="213"/>
      <c r="G208" s="235" t="s">
        <v>1468</v>
      </c>
      <c r="H208" s="115" t="str">
        <f>IF(ISNA(VLOOKUP($D208,'Oct 08'!$F:$F,1,0)),"No","Yes")</f>
      </c>
      <c r="I208" s="18285">
        <f>IF(ISNA(VLOOKUP($D208,'Oct 03'!$F:$F,1,0)),"No","Yes")</f>
      </c>
      <c r="J208" s="18284">
        <f>IF(ISNA(VLOOKUP($D208,'Sep 24'!$F:$F,1,0)),"No","Yes")</f>
      </c>
      <c r="K208" s="18283">
        <f>IF(ISNA(VLOOKUP($D208,'Sep 17'!$F:$F,1,0)),"No","Yes")</f>
      </c>
      <c r="L208" s="18282">
        <f>IF(ISNA(VLOOKUP($D208,'Sep 10'!$F:$F,1,0)),"No","Yes")</f>
      </c>
      <c r="M208" s="18281">
        <f>IF(ISNA(VLOOKUP($D208,'Sep 05'!$F:$F,1,0)),"No","Yes")</f>
      </c>
      <c r="N208" s="18280">
        <f>IF(ISNA(VLOOKUP($D208,'Aug 27'!$F:$F,1,0)),"No","Yes")</f>
      </c>
      <c r="O208" s="18279">
        <f>IF(ISNA(VLOOKUP($D208,'Aug 20'!$F:$F,1,0)),"No","Yes")</f>
      </c>
      <c r="P208" s="18278">
        <f>IF(ISNA(VLOOKUP($D208,'Aug 13'!$F:$F,1,0)),"No","Yes")</f>
      </c>
      <c r="Q208" s="18277">
        <f>IF(ISNA(VLOOKUP($D208,'Aug 07'!$F:$F,1,0)),"No","Yes")</f>
      </c>
      <c r="R208" s="18276">
        <f>IF(ISNA(VLOOKUP($D208,'Jul 30'!$F:$F,1,0)),"No","Yes")</f>
      </c>
      <c r="S208" s="18275">
        <f>IF(ISNA(VLOOKUP($D208,'Jul 23'!$F:$F,1,0)),"No","Yes")</f>
      </c>
      <c r="T208" s="18274">
        <f>IF(ISNA(VLOOKUP($D208,'Jul 16'!$F:$F,1,0)),"No","Yes")</f>
      </c>
      <c r="U208" s="18273">
        <f>IF(ISNA(VLOOKUP($D208,'Jul 9'!$F:$F,1,0)),"No","Yes")</f>
      </c>
      <c r="V208" s="18272">
        <f>IF(ISNA(VLOOKUP($D208,'Jul 2'!$F:$F,1,0)),"No","Yes")</f>
      </c>
      <c r="W208" s="18271">
        <f>IF(ISNA(VLOOKUP($D208,'Jun 25'!$F:$F,1,0)),"No","Yes")</f>
      </c>
      <c r="X208" s="18270">
        <f>IF(ISNA(VLOOKUP($D208,'Jun 18'!$F:$F,1,0)),"No","Yes")</f>
      </c>
      <c r="Y208" s="18269">
        <f>IF(ISNA(VLOOKUP($D208,'Jun 11'!$F:$F,1,0)),"No","Yes")</f>
      </c>
      <c r="Z208" s="18268">
        <f>IF(ISNA(VLOOKUP($D208,'Jun 4'!$F:$F,1,0)),"No","Yes")</f>
      </c>
      <c r="AA208" s="18267">
        <f>IF(ISNA(VLOOKUP($D208,'May 28'!$F:$F,1,0)),"No","Yes")</f>
      </c>
      <c r="AB208" s="18266">
        <f>IF(ISNA(VLOOKUP($D208,'May 21'!$F:$F,1,0)),"No","Yes")</f>
      </c>
      <c r="AC208" s="18265">
        <f>IF(ISNA(VLOOKUP($D208,'May 14'!$F:$F,1,0)),"No","Yes")</f>
      </c>
      <c r="AD208" s="18264">
        <f>IF(ISNA(VLOOKUP($D208,'May 9'!$F:$F,1,0)),"No","Yes")</f>
      </c>
      <c r="AE208" s="18263">
        <f>IF(ISNA(VLOOKUP($D208,'May 2'!$F:$F,1,0)),"No","Yes")</f>
      </c>
      <c r="AF208" s="18262">
        <f>IF(ISNA(VLOOKUP($D208,'Apr 23'!$F:$F,1,0)),"No","Yes")</f>
      </c>
      <c r="AG208" s="18261">
        <f>IF(ISNA(VLOOKUP($D208,'Apr 16'!$F:$F,1,0)),"No","Yes")</f>
      </c>
      <c r="AH208" s="18260">
        <f>IF(ISNA(VLOOKUP($D208,'Apr 9'!$F:$F,1,0)),"No","Yes")</f>
      </c>
      <c r="AI208" s="18259">
        <f>IF(ISNA(VLOOKUP($D208,'Apr 2'!$F:$F,1,0)),"No","Yes")</f>
      </c>
      <c r="AJ208" s="18258">
        <f>IF(ISNA(VLOOKUP($D208,'Mar 26'!$F:$F,1,0)),"No","Yes")</f>
      </c>
      <c r="AK208" s="18257">
        <f>IF(ISNA(VLOOKUP($D208,'Mar 19'!$F:$F,1,0)),"No","Yes")</f>
      </c>
      <c r="AL208" s="18256">
        <f>IF(ISNA(VLOOKUP($D208,'Mar 12'!$F:$F,1,0)),"No","Yes")</f>
      </c>
      <c r="AM208" s="18255">
        <f>IF(ISNA(VLOOKUP($D208,'Mar 5'!$F:$F,1,0)),"No","Yes")</f>
      </c>
      <c r="AN208" s="18254">
        <f>IF(ISNA(VLOOKUP($D208,'Feb 26'!$F:$F,1,0)),"No","Yes")</f>
      </c>
      <c r="AO208" s="18253">
        <f>IF(ISNA(VLOOKUP($D208,'Feb 26'!$F:$F,1,0)),"No","Yes")</f>
      </c>
      <c r="AP208" s="18252">
        <f>IF(ISNA(VLOOKUP($D208,'Feb 12'!$F:$F,1,0)),"No","Yes")</f>
      </c>
      <c r="AQ208" s="18251">
        <f>IF(ISNA(VLOOKUP($D208,'Feb 5'!$F:$F,1,0)),"No","Yes")</f>
      </c>
      <c r="AR208" s="18250">
        <f>IF(ISNA(VLOOKUP($D208,'Jan 29'!$F:$F,1,0)),"No","Yes")</f>
      </c>
      <c r="AS208" s="18249">
        <f>IF(ISNA(VLOOKUP(D208,'Jan 22'!F:F,1,0)),"No","Yes")</f>
      </c>
    </row>
    <row r="209" spans="1:44" x14ac:dyDescent="0.25">
      <c r="A209" s="9346"/>
      <c r="B209" s="3085" t="s">
        <v>1410</v>
      </c>
      <c r="C209" s="206" t="s">
        <v>1013</v>
      </c>
      <c r="D209" s="206" t="s">
        <v>1261</v>
      </c>
      <c r="E209" s="206" t="s">
        <v>1083</v>
      </c>
      <c r="F209" s="213"/>
      <c r="G209" s="233" t="s">
        <v>1136</v>
      </c>
      <c r="H209" s="115" t="str">
        <f>IF(ISNA(VLOOKUP($D209,'Oct 08'!$F:$F,1,0)),"No","Yes")</f>
      </c>
      <c r="I209" s="18322">
        <f>IF(ISNA(VLOOKUP($D209,'Oct 03'!$F:$F,1,0)),"No","Yes")</f>
      </c>
      <c r="J209" s="18321">
        <f>IF(ISNA(VLOOKUP($D209,'Sep 24'!$F:$F,1,0)),"No","Yes")</f>
      </c>
      <c r="K209" s="18320">
        <f>IF(ISNA(VLOOKUP($D209,'Sep 17'!$F:$F,1,0)),"No","Yes")</f>
      </c>
      <c r="L209" s="18319">
        <f>IF(ISNA(VLOOKUP($D209,'Sep 10'!$F:$F,1,0)),"No","Yes")</f>
      </c>
      <c r="M209" s="18318">
        <f>IF(ISNA(VLOOKUP($D209,'Sep 05'!$F:$F,1,0)),"No","Yes")</f>
      </c>
      <c r="N209" s="18317">
        <f>IF(ISNA(VLOOKUP($D209,'Aug 27'!$F:$F,1,0)),"No","Yes")</f>
      </c>
      <c r="O209" s="18316">
        <f>IF(ISNA(VLOOKUP($D209,'Aug 20'!$F:$F,1,0)),"No","Yes")</f>
      </c>
      <c r="P209" s="18315">
        <f>IF(ISNA(VLOOKUP($D209,'Aug 13'!$F:$F,1,0)),"No","Yes")</f>
      </c>
      <c r="Q209" s="18314">
        <f>IF(ISNA(VLOOKUP($D209,'Aug 07'!$F:$F,1,0)),"No","Yes")</f>
      </c>
      <c r="R209" s="18313">
        <f>IF(ISNA(VLOOKUP($D209,'Jul 30'!$F:$F,1,0)),"No","Yes")</f>
      </c>
      <c r="S209" s="18312">
        <f>IF(ISNA(VLOOKUP($D209,'Jul 23'!$F:$F,1,0)),"No","Yes")</f>
      </c>
      <c r="T209" s="18311">
        <f>IF(ISNA(VLOOKUP($D209,'Jul 16'!$F:$F,1,0)),"No","Yes")</f>
      </c>
      <c r="U209" s="18310">
        <f>IF(ISNA(VLOOKUP($D209,'Jul 9'!$F:$F,1,0)),"No","Yes")</f>
      </c>
      <c r="V209" s="18309">
        <f>IF(ISNA(VLOOKUP($D209,'Jul 2'!$F:$F,1,0)),"No","Yes")</f>
      </c>
      <c r="W209" s="18308">
        <f>IF(ISNA(VLOOKUP($D209,'Jun 25'!$F:$F,1,0)),"No","Yes")</f>
      </c>
      <c r="X209" s="18307">
        <f>IF(ISNA(VLOOKUP($D209,'Jun 18'!$F:$F,1,0)),"No","Yes")</f>
      </c>
      <c r="Y209" s="18306">
        <f>IF(ISNA(VLOOKUP($D209,'Jun 11'!$F:$F,1,0)),"No","Yes")</f>
      </c>
      <c r="Z209" s="18305">
        <f>IF(ISNA(VLOOKUP($D209,'Jun 4'!$F:$F,1,0)),"No","Yes")</f>
      </c>
      <c r="AA209" s="18304">
        <f>IF(ISNA(VLOOKUP($D209,'May 28'!$F:$F,1,0)),"No","Yes")</f>
      </c>
      <c r="AB209" s="18303">
        <f>IF(ISNA(VLOOKUP($D209,'May 21'!$F:$F,1,0)),"No","Yes")</f>
      </c>
      <c r="AC209" s="18302">
        <f>IF(ISNA(VLOOKUP($D209,'May 14'!$F:$F,1,0)),"No","Yes")</f>
      </c>
      <c r="AD209" s="18301">
        <f>IF(ISNA(VLOOKUP($D209,'May 9'!$F:$F,1,0)),"No","Yes")</f>
      </c>
      <c r="AE209" s="18300">
        <f>IF(ISNA(VLOOKUP($D209,'May 2'!$F:$F,1,0)),"No","Yes")</f>
      </c>
      <c r="AF209" s="18299">
        <f>IF(ISNA(VLOOKUP($D209,'Apr 23'!$F:$F,1,0)),"No","Yes")</f>
      </c>
      <c r="AG209" s="18298">
        <f>IF(ISNA(VLOOKUP($D209,'Apr 16'!$F:$F,1,0)),"No","Yes")</f>
      </c>
      <c r="AH209" s="18297">
        <f>IF(ISNA(VLOOKUP($D209,'Apr 9'!$F:$F,1,0)),"No","Yes")</f>
      </c>
      <c r="AI209" s="18296">
        <f>IF(ISNA(VLOOKUP($D209,'Apr 2'!$F:$F,1,0)),"No","Yes")</f>
      </c>
      <c r="AJ209" s="18295">
        <f>IF(ISNA(VLOOKUP($D209,'Mar 26'!$F:$F,1,0)),"No","Yes")</f>
      </c>
      <c r="AK209" s="18294">
        <f>IF(ISNA(VLOOKUP($D209,'Mar 19'!$F:$F,1,0)),"No","Yes")</f>
      </c>
      <c r="AL209" s="18293">
        <f>IF(ISNA(VLOOKUP($D209,'Mar 12'!$F:$F,1,0)),"No","Yes")</f>
      </c>
      <c r="AM209" s="18292">
        <f>IF(ISNA(VLOOKUP($D209,'Mar 5'!$F:$F,1,0)),"No","Yes")</f>
      </c>
      <c r="AN209" s="18291">
        <f>IF(ISNA(VLOOKUP($D209,'Feb 26'!$F:$F,1,0)),"No","Yes")</f>
      </c>
      <c r="AO209" s="18290">
        <f>IF(ISNA(VLOOKUP($D209,'Feb 26'!$F:$F,1,0)),"No","Yes")</f>
      </c>
      <c r="AP209" s="18289">
        <f>IF(ISNA(VLOOKUP($D209,'Feb 12'!$F:$F,1,0)),"No","Yes")</f>
      </c>
      <c r="AQ209" s="18288">
        <f>IF(ISNA(VLOOKUP($D209,'Feb 5'!$F:$F,1,0)),"No","Yes")</f>
      </c>
      <c r="AR209" s="18287">
        <f>IF(ISNA(VLOOKUP($D209,'Jan 29'!$F:$F,1,0)),"No","Yes")</f>
      </c>
      <c r="AS209" s="18286">
        <f>IF(ISNA(VLOOKUP(D209,'Jan 22'!F:F,1,0)),"No","Yes")</f>
      </c>
    </row>
    <row r="210" spans="1:44" x14ac:dyDescent="0.25">
      <c r="A210" s="9346"/>
      <c r="B210" s="3085" t="s">
        <v>1410</v>
      </c>
      <c r="C210" s="206" t="s">
        <v>1013</v>
      </c>
      <c r="D210" s="206" t="s">
        <v>1082</v>
      </c>
      <c r="E210" s="206" t="s">
        <v>1083</v>
      </c>
      <c r="F210" s="213"/>
      <c r="G210" s="233" t="s">
        <v>1136</v>
      </c>
      <c r="H210" s="115" t="str">
        <f>IF(ISNA(VLOOKUP($D210,'Oct 08'!$F:$F,1,0)),"No","Yes")</f>
      </c>
      <c r="I210" s="18359">
        <f>IF(ISNA(VLOOKUP($D210,'Oct 03'!$F:$F,1,0)),"No","Yes")</f>
      </c>
      <c r="J210" s="18358">
        <f>IF(ISNA(VLOOKUP($D210,'Sep 24'!$F:$F,1,0)),"No","Yes")</f>
      </c>
      <c r="K210" s="18357">
        <f>IF(ISNA(VLOOKUP($D210,'Sep 17'!$F:$F,1,0)),"No","Yes")</f>
      </c>
      <c r="L210" s="18356">
        <f>IF(ISNA(VLOOKUP($D210,'Sep 10'!$F:$F,1,0)),"No","Yes")</f>
      </c>
      <c r="M210" s="18355">
        <f>IF(ISNA(VLOOKUP($D210,'Sep 05'!$F:$F,1,0)),"No","Yes")</f>
      </c>
      <c r="N210" s="18354">
        <f>IF(ISNA(VLOOKUP($D210,'Aug 27'!$F:$F,1,0)),"No","Yes")</f>
      </c>
      <c r="O210" s="18353">
        <f>IF(ISNA(VLOOKUP($D210,'Aug 20'!$F:$F,1,0)),"No","Yes")</f>
      </c>
      <c r="P210" s="18352">
        <f>IF(ISNA(VLOOKUP($D210,'Aug 13'!$F:$F,1,0)),"No","Yes")</f>
      </c>
      <c r="Q210" s="18351">
        <f>IF(ISNA(VLOOKUP($D210,'Aug 07'!$F:$F,1,0)),"No","Yes")</f>
      </c>
      <c r="R210" s="18350">
        <f>IF(ISNA(VLOOKUP($D210,'Jul 30'!$F:$F,1,0)),"No","Yes")</f>
      </c>
      <c r="S210" s="18349">
        <f>IF(ISNA(VLOOKUP($D210,'Jul 23'!$F:$F,1,0)),"No","Yes")</f>
      </c>
      <c r="T210" s="18348">
        <f>IF(ISNA(VLOOKUP($D210,'Jul 16'!$F:$F,1,0)),"No","Yes")</f>
      </c>
      <c r="U210" s="18347">
        <f>IF(ISNA(VLOOKUP($D210,'Jul 9'!$F:$F,1,0)),"No","Yes")</f>
      </c>
      <c r="V210" s="18346">
        <f>IF(ISNA(VLOOKUP($D210,'Jul 2'!$F:$F,1,0)),"No","Yes")</f>
      </c>
      <c r="W210" s="18345">
        <f>IF(ISNA(VLOOKUP($D210,'Jun 25'!$F:$F,1,0)),"No","Yes")</f>
      </c>
      <c r="X210" s="18344">
        <f>IF(ISNA(VLOOKUP($D210,'Jun 18'!$F:$F,1,0)),"No","Yes")</f>
      </c>
      <c r="Y210" s="18343">
        <f>IF(ISNA(VLOOKUP($D210,'Jun 11'!$F:$F,1,0)),"No","Yes")</f>
      </c>
      <c r="Z210" s="18342">
        <f>IF(ISNA(VLOOKUP($D210,'Jun 4'!$F:$F,1,0)),"No","Yes")</f>
      </c>
      <c r="AA210" s="18341">
        <f>IF(ISNA(VLOOKUP($D210,'May 28'!$F:$F,1,0)),"No","Yes")</f>
      </c>
      <c r="AB210" s="18340">
        <f>IF(ISNA(VLOOKUP($D210,'May 21'!$F:$F,1,0)),"No","Yes")</f>
      </c>
      <c r="AC210" s="18339">
        <f>IF(ISNA(VLOOKUP($D210,'May 14'!$F:$F,1,0)),"No","Yes")</f>
      </c>
      <c r="AD210" s="18338">
        <f>IF(ISNA(VLOOKUP($D210,'May 9'!$F:$F,1,0)),"No","Yes")</f>
      </c>
      <c r="AE210" s="18337">
        <f>IF(ISNA(VLOOKUP($D210,'May 2'!$F:$F,1,0)),"No","Yes")</f>
      </c>
      <c r="AF210" s="18336">
        <f>IF(ISNA(VLOOKUP($D210,'Apr 23'!$F:$F,1,0)),"No","Yes")</f>
      </c>
      <c r="AG210" s="18335">
        <f>IF(ISNA(VLOOKUP($D210,'Apr 16'!$F:$F,1,0)),"No","Yes")</f>
      </c>
      <c r="AH210" s="18334">
        <f>IF(ISNA(VLOOKUP($D210,'Apr 9'!$F:$F,1,0)),"No","Yes")</f>
      </c>
      <c r="AI210" s="18333">
        <f>IF(ISNA(VLOOKUP($D210,'Apr 2'!$F:$F,1,0)),"No","Yes")</f>
      </c>
      <c r="AJ210" s="18332">
        <f>IF(ISNA(VLOOKUP($D210,'Mar 26'!$F:$F,1,0)),"No","Yes")</f>
      </c>
      <c r="AK210" s="18331">
        <f>IF(ISNA(VLOOKUP($D210,'Mar 19'!$F:$F,1,0)),"No","Yes")</f>
      </c>
      <c r="AL210" s="18330">
        <f>IF(ISNA(VLOOKUP($D210,'Mar 12'!$F:$F,1,0)),"No","Yes")</f>
      </c>
      <c r="AM210" s="18329">
        <f>IF(ISNA(VLOOKUP($D210,'Mar 5'!$F:$F,1,0)),"No","Yes")</f>
      </c>
      <c r="AN210" s="18328">
        <f>IF(ISNA(VLOOKUP($D210,'Feb 26'!$F:$F,1,0)),"No","Yes")</f>
      </c>
      <c r="AO210" s="18327">
        <f>IF(ISNA(VLOOKUP($D210,'Feb 26'!$F:$F,1,0)),"No","Yes")</f>
      </c>
      <c r="AP210" s="18326">
        <f>IF(ISNA(VLOOKUP($D210,'Feb 12'!$F:$F,1,0)),"No","Yes")</f>
      </c>
      <c r="AQ210" s="18325">
        <f>IF(ISNA(VLOOKUP($D210,'Feb 5'!$F:$F,1,0)),"No","Yes")</f>
      </c>
      <c r="AR210" s="18324">
        <f>IF(ISNA(VLOOKUP($D210,'Jan 29'!$F:$F,1,0)),"No","Yes")</f>
      </c>
      <c r="AS210" s="18323">
        <f>IF(ISNA(VLOOKUP(D210,'Jan 22'!F:F,1,0)),"No","Yes")</f>
      </c>
    </row>
    <row customFormat="1" r="211" s="164" spans="1:44" x14ac:dyDescent="0.25">
      <c r="A211" s="9346"/>
      <c r="B211" s="202" t="s">
        <v>1509</v>
      </c>
      <c r="C211" s="213" t="s">
        <v>1013</v>
      </c>
      <c r="D211" s="213" t="s">
        <v>1505</v>
      </c>
      <c r="E211" s="213" t="s">
        <v>1507</v>
      </c>
      <c r="F211" s="213" t="s">
        <v>960</v>
      </c>
      <c r="G211" s="235" t="s">
        <v>1506</v>
      </c>
      <c r="H211" s="115" t="str">
        <f>IF(ISNA(VLOOKUP($D211,'Oct 08'!$F:$F,1,0)),"No","Yes")</f>
      </c>
      <c r="I211" s="18396">
        <f>IF(ISNA(VLOOKUP($D211,'Oct 03'!$F:$F,1,0)),"No","Yes")</f>
      </c>
      <c r="J211" s="18395">
        <f>IF(ISNA(VLOOKUP($D211,'Sep 24'!$F:$F,1,0)),"No","Yes")</f>
      </c>
      <c r="K211" s="18394">
        <f>IF(ISNA(VLOOKUP($D211,'Sep 17'!$F:$F,1,0)),"No","Yes")</f>
      </c>
      <c r="L211" s="18393">
        <f>IF(ISNA(VLOOKUP($D211,'Sep 10'!$F:$F,1,0)),"No","Yes")</f>
      </c>
      <c r="M211" s="18392">
        <f>IF(ISNA(VLOOKUP($D211,'Sep 05'!$F:$F,1,0)),"No","Yes")</f>
      </c>
      <c r="N211" s="18391">
        <f>IF(ISNA(VLOOKUP($D211,'Aug 27'!$F:$F,1,0)),"No","Yes")</f>
      </c>
      <c r="O211" s="18390">
        <f>IF(ISNA(VLOOKUP($D211,'Aug 20'!$F:$F,1,0)),"No","Yes")</f>
      </c>
      <c r="P211" s="18389">
        <f>IF(ISNA(VLOOKUP($D211,'Aug 13'!$F:$F,1,0)),"No","Yes")</f>
      </c>
      <c r="Q211" s="18388">
        <f>IF(ISNA(VLOOKUP($D211,'Aug 07'!$F:$F,1,0)),"No","Yes")</f>
      </c>
      <c r="R211" s="18387">
        <f>IF(ISNA(VLOOKUP($D211,'Jul 30'!$F:$F,1,0)),"No","Yes")</f>
      </c>
      <c r="S211" s="18386">
        <f>IF(ISNA(VLOOKUP($D211,'Jul 23'!$F:$F,1,0)),"No","Yes")</f>
      </c>
      <c r="T211" s="18385">
        <f>IF(ISNA(VLOOKUP($D211,'Jul 16'!$F:$F,1,0)),"No","Yes")</f>
      </c>
      <c r="U211" s="18384">
        <f>IF(ISNA(VLOOKUP($D211,'Jul 9'!$F:$F,1,0)),"No","Yes")</f>
      </c>
      <c r="V211" s="18383">
        <f>IF(ISNA(VLOOKUP($D211,'Jul 2'!$F:$F,1,0)),"No","Yes")</f>
      </c>
      <c r="W211" s="18382">
        <f>IF(ISNA(VLOOKUP($D211,'Jun 25'!$F:$F,1,0)),"No","Yes")</f>
      </c>
      <c r="X211" s="18381">
        <f>IF(ISNA(VLOOKUP($D211,'Jun 18'!$F:$F,1,0)),"No","Yes")</f>
      </c>
      <c r="Y211" s="18380">
        <f>IF(ISNA(VLOOKUP($D211,'Jun 11'!$F:$F,1,0)),"No","Yes")</f>
      </c>
      <c r="Z211" s="18379">
        <f>IF(ISNA(VLOOKUP($D211,'Jun 4'!$F:$F,1,0)),"No","Yes")</f>
      </c>
      <c r="AA211" s="18378">
        <f>IF(ISNA(VLOOKUP($D211,'May 28'!$F:$F,1,0)),"No","Yes")</f>
      </c>
      <c r="AB211" s="18377">
        <f>IF(ISNA(VLOOKUP($D211,'May 21'!$F:$F,1,0)),"No","Yes")</f>
      </c>
      <c r="AC211" s="18376">
        <f>IF(ISNA(VLOOKUP($D211,'May 14'!$F:$F,1,0)),"No","Yes")</f>
      </c>
      <c r="AD211" s="18375">
        <f>IF(ISNA(VLOOKUP($D211,'May 9'!$F:$F,1,0)),"No","Yes")</f>
      </c>
      <c r="AE211" s="18374">
        <f>IF(ISNA(VLOOKUP($D211,'May 2'!$F:$F,1,0)),"No","Yes")</f>
      </c>
      <c r="AF211" s="18373">
        <f>IF(ISNA(VLOOKUP($D211,'Apr 23'!$F:$F,1,0)),"No","Yes")</f>
      </c>
      <c r="AG211" s="18372">
        <f>IF(ISNA(VLOOKUP($D211,'Apr 16'!$F:$F,1,0)),"No","Yes")</f>
      </c>
      <c r="AH211" s="18371">
        <f>IF(ISNA(VLOOKUP($D211,'Apr 9'!$F:$F,1,0)),"No","Yes")</f>
      </c>
      <c r="AI211" s="18370">
        <f>IF(ISNA(VLOOKUP($D211,'Apr 2'!$F:$F,1,0)),"No","Yes")</f>
      </c>
      <c r="AJ211" s="18369">
        <f>IF(ISNA(VLOOKUP($D211,'Mar 26'!$F:$F,1,0)),"No","Yes")</f>
      </c>
      <c r="AK211" s="18368">
        <f>IF(ISNA(VLOOKUP($D211,'Mar 19'!$F:$F,1,0)),"No","Yes")</f>
      </c>
      <c r="AL211" s="18367">
        <f>IF(ISNA(VLOOKUP($D211,'Mar 12'!$F:$F,1,0)),"No","Yes")</f>
      </c>
      <c r="AM211" s="18366">
        <f>IF(ISNA(VLOOKUP($D211,'Mar 5'!$F:$F,1,0)),"No","Yes")</f>
      </c>
      <c r="AN211" s="18365">
        <f>IF(ISNA(VLOOKUP($D211,'Feb 26'!$F:$F,1,0)),"No","Yes")</f>
      </c>
      <c r="AO211" s="18364">
        <f>IF(ISNA(VLOOKUP($D211,'Feb 26'!$F:$F,1,0)),"No","Yes")</f>
      </c>
      <c r="AP211" s="18363">
        <f>IF(ISNA(VLOOKUP($D211,'Feb 12'!$F:$F,1,0)),"No","Yes")</f>
      </c>
      <c r="AQ211" s="18362">
        <f>IF(ISNA(VLOOKUP($D211,'Feb 5'!$F:$F,1,0)),"No","Yes")</f>
      </c>
      <c r="AR211" s="18361">
        <f>IF(ISNA(VLOOKUP($D211,'Jan 29'!$F:$F,1,0)),"No","Yes")</f>
      </c>
      <c r="AS211" s="18360">
        <f>IF(ISNA(VLOOKUP(D211,'Jan 22'!F:F,1,0)),"No","Yes")</f>
      </c>
    </row>
    <row customFormat="1" r="212" s="154" spans="1:44" x14ac:dyDescent="0.25">
      <c r="A212" s="9346"/>
      <c r="B212" s="196" t="s">
        <v>1488</v>
      </c>
      <c r="C212" s="213" t="s">
        <v>1013</v>
      </c>
      <c r="D212" s="213" t="s">
        <v>1481</v>
      </c>
      <c r="E212" s="213" t="s">
        <v>1482</v>
      </c>
      <c r="F212" s="213" t="s">
        <v>1468</v>
      </c>
      <c r="G212" s="235" t="s">
        <v>1136</v>
      </c>
      <c r="H212" s="115" t="str">
        <f>IF(ISNA(VLOOKUP($D212,'Oct 08'!$F:$F,1,0)),"No","Yes")</f>
      </c>
      <c r="I212" s="18433">
        <f>IF(ISNA(VLOOKUP($D212,'Oct 03'!$F:$F,1,0)),"No","Yes")</f>
      </c>
      <c r="J212" s="18432">
        <f>IF(ISNA(VLOOKUP($D212,'Sep 24'!$F:$F,1,0)),"No","Yes")</f>
      </c>
      <c r="K212" s="18431">
        <f>IF(ISNA(VLOOKUP($D212,'Sep 17'!$F:$F,1,0)),"No","Yes")</f>
      </c>
      <c r="L212" s="18430">
        <f>IF(ISNA(VLOOKUP($D212,'Sep 10'!$F:$F,1,0)),"No","Yes")</f>
      </c>
      <c r="M212" s="18429">
        <f>IF(ISNA(VLOOKUP($D212,'Sep 05'!$F:$F,1,0)),"No","Yes")</f>
      </c>
      <c r="N212" s="18428">
        <f>IF(ISNA(VLOOKUP($D212,'Aug 27'!$F:$F,1,0)),"No","Yes")</f>
      </c>
      <c r="O212" s="18427">
        <f>IF(ISNA(VLOOKUP($D212,'Aug 20'!$F:$F,1,0)),"No","Yes")</f>
      </c>
      <c r="P212" s="18426">
        <f>IF(ISNA(VLOOKUP($D212,'Aug 13'!$F:$F,1,0)),"No","Yes")</f>
      </c>
      <c r="Q212" s="18425">
        <f>IF(ISNA(VLOOKUP($D212,'Aug 07'!$F:$F,1,0)),"No","Yes")</f>
      </c>
      <c r="R212" s="18424">
        <f>IF(ISNA(VLOOKUP($D212,'Jul 30'!$F:$F,1,0)),"No","Yes")</f>
      </c>
      <c r="S212" s="18423">
        <f>IF(ISNA(VLOOKUP($D212,'Jul 23'!$F:$F,1,0)),"No","Yes")</f>
      </c>
      <c r="T212" s="18422">
        <f>IF(ISNA(VLOOKUP($D212,'Jul 16'!$F:$F,1,0)),"No","Yes")</f>
      </c>
      <c r="U212" s="18421">
        <f>IF(ISNA(VLOOKUP($D212,'Jul 9'!$F:$F,1,0)),"No","Yes")</f>
      </c>
      <c r="V212" s="18420">
        <f>IF(ISNA(VLOOKUP($D212,'Jul 2'!$F:$F,1,0)),"No","Yes")</f>
      </c>
      <c r="W212" s="18419">
        <f>IF(ISNA(VLOOKUP($D212,'Jun 25'!$F:$F,1,0)),"No","Yes")</f>
      </c>
      <c r="X212" s="18418">
        <f>IF(ISNA(VLOOKUP($D212,'Jun 18'!$F:$F,1,0)),"No","Yes")</f>
      </c>
      <c r="Y212" s="18417">
        <f>IF(ISNA(VLOOKUP($D212,'Jun 11'!$F:$F,1,0)),"No","Yes")</f>
      </c>
      <c r="Z212" s="18416">
        <f>IF(ISNA(VLOOKUP($D212,'Jun 4'!$F:$F,1,0)),"No","Yes")</f>
      </c>
      <c r="AA212" s="18415">
        <f>IF(ISNA(VLOOKUP($D212,'May 28'!$F:$F,1,0)),"No","Yes")</f>
      </c>
      <c r="AB212" s="18414">
        <f>IF(ISNA(VLOOKUP($D212,'May 21'!$F:$F,1,0)),"No","Yes")</f>
      </c>
      <c r="AC212" s="18413">
        <f>IF(ISNA(VLOOKUP($D212,'May 14'!$F:$F,1,0)),"No","Yes")</f>
      </c>
      <c r="AD212" s="18412">
        <f>IF(ISNA(VLOOKUP($D212,'May 9'!$F:$F,1,0)),"No","Yes")</f>
      </c>
      <c r="AE212" s="18411">
        <f>IF(ISNA(VLOOKUP($D212,'May 2'!$F:$F,1,0)),"No","Yes")</f>
      </c>
      <c r="AF212" s="18410">
        <f>IF(ISNA(VLOOKUP($D212,'Apr 23'!$F:$F,1,0)),"No","Yes")</f>
      </c>
      <c r="AG212" s="18409">
        <f>IF(ISNA(VLOOKUP($D212,'Apr 16'!$F:$F,1,0)),"No","Yes")</f>
      </c>
      <c r="AH212" s="18408">
        <f>IF(ISNA(VLOOKUP($D212,'Apr 9'!$F:$F,1,0)),"No","Yes")</f>
      </c>
      <c r="AI212" s="18407">
        <f>IF(ISNA(VLOOKUP($D212,'Apr 2'!$F:$F,1,0)),"No","Yes")</f>
      </c>
      <c r="AJ212" s="18406">
        <f>IF(ISNA(VLOOKUP($D212,'Mar 26'!$F:$F,1,0)),"No","Yes")</f>
      </c>
      <c r="AK212" s="18405">
        <f>IF(ISNA(VLOOKUP($D212,'Mar 19'!$F:$F,1,0)),"No","Yes")</f>
      </c>
      <c r="AL212" s="18404">
        <f>IF(ISNA(VLOOKUP($D212,'Mar 12'!$F:$F,1,0)),"No","Yes")</f>
      </c>
      <c r="AM212" s="18403">
        <f>IF(ISNA(VLOOKUP($D212,'Mar 5'!$F:$F,1,0)),"No","Yes")</f>
      </c>
      <c r="AN212" s="18402">
        <f>IF(ISNA(VLOOKUP($D212,'Feb 26'!$F:$F,1,0)),"No","Yes")</f>
      </c>
      <c r="AO212" s="18401">
        <f>IF(ISNA(VLOOKUP($D212,'Feb 26'!$F:$F,1,0)),"No","Yes")</f>
      </c>
      <c r="AP212" s="18400">
        <f>IF(ISNA(VLOOKUP($D212,'Feb 12'!$F:$F,1,0)),"No","Yes")</f>
      </c>
      <c r="AQ212" s="18399">
        <f>IF(ISNA(VLOOKUP($D212,'Feb 5'!$F:$F,1,0)),"No","Yes")</f>
      </c>
      <c r="AR212" s="18398">
        <f>IF(ISNA(VLOOKUP($D212,'Jan 29'!$F:$F,1,0)),"No","Yes")</f>
      </c>
      <c r="AS212" s="18397">
        <f>IF(ISNA(VLOOKUP(D212,'Jan 22'!F:F,1,0)),"No","Yes")</f>
      </c>
    </row>
    <row r="213" spans="1:44" x14ac:dyDescent="0.25">
      <c r="A213" s="9346"/>
      <c r="B213" s="250" t="s">
        <v>1302</v>
      </c>
      <c r="C213" s="209" t="s">
        <v>1013</v>
      </c>
      <c r="D213" s="209" t="s">
        <v>1207</v>
      </c>
      <c r="E213" s="209" t="s">
        <v>1208</v>
      </c>
      <c r="F213" s="213"/>
      <c r="G213" s="233" t="s">
        <v>960</v>
      </c>
      <c r="H213" s="115" t="str">
        <f>IF(ISNA(VLOOKUP($D213,'Oct 08'!$F:$F,1,0)),"No","Yes")</f>
      </c>
      <c r="I213" s="18470">
        <f>IF(ISNA(VLOOKUP($D213,'Oct 03'!$F:$F,1,0)),"No","Yes")</f>
      </c>
      <c r="J213" s="18469">
        <f>IF(ISNA(VLOOKUP($D213,'Sep 24'!$F:$F,1,0)),"No","Yes")</f>
      </c>
      <c r="K213" s="18468">
        <f>IF(ISNA(VLOOKUP($D213,'Sep 17'!$F:$F,1,0)),"No","Yes")</f>
      </c>
      <c r="L213" s="18467">
        <f>IF(ISNA(VLOOKUP($D213,'Sep 10'!$F:$F,1,0)),"No","Yes")</f>
      </c>
      <c r="M213" s="18466">
        <f>IF(ISNA(VLOOKUP($D213,'Sep 05'!$F:$F,1,0)),"No","Yes")</f>
      </c>
      <c r="N213" s="18465">
        <f>IF(ISNA(VLOOKUP($D213,'Aug 27'!$F:$F,1,0)),"No","Yes")</f>
      </c>
      <c r="O213" s="18464">
        <f>IF(ISNA(VLOOKUP($D213,'Aug 20'!$F:$F,1,0)),"No","Yes")</f>
      </c>
      <c r="P213" s="18463">
        <f>IF(ISNA(VLOOKUP($D213,'Aug 13'!$F:$F,1,0)),"No","Yes")</f>
      </c>
      <c r="Q213" s="18462">
        <f>IF(ISNA(VLOOKUP($D213,'Aug 07'!$F:$F,1,0)),"No","Yes")</f>
      </c>
      <c r="R213" s="18461">
        <f>IF(ISNA(VLOOKUP($D213,'Jul 30'!$F:$F,1,0)),"No","Yes")</f>
      </c>
      <c r="S213" s="18460">
        <f>IF(ISNA(VLOOKUP($D213,'Jul 23'!$F:$F,1,0)),"No","Yes")</f>
      </c>
      <c r="T213" s="18459">
        <f>IF(ISNA(VLOOKUP($D213,'Jul 16'!$F:$F,1,0)),"No","Yes")</f>
      </c>
      <c r="U213" s="18458">
        <f>IF(ISNA(VLOOKUP($D213,'Jul 9'!$F:$F,1,0)),"No","Yes")</f>
      </c>
      <c r="V213" s="18457">
        <f>IF(ISNA(VLOOKUP($D213,'Jul 2'!$F:$F,1,0)),"No","Yes")</f>
      </c>
      <c r="W213" s="18456">
        <f>IF(ISNA(VLOOKUP($D213,'Jun 25'!$F:$F,1,0)),"No","Yes")</f>
      </c>
      <c r="X213" s="18455">
        <f>IF(ISNA(VLOOKUP($D213,'Jun 18'!$F:$F,1,0)),"No","Yes")</f>
      </c>
      <c r="Y213" s="18454">
        <f>IF(ISNA(VLOOKUP($D213,'Jun 11'!$F:$F,1,0)),"No","Yes")</f>
      </c>
      <c r="Z213" s="18453">
        <f>IF(ISNA(VLOOKUP($D213,'Jun 4'!$F:$F,1,0)),"No","Yes")</f>
      </c>
      <c r="AA213" s="18452">
        <f>IF(ISNA(VLOOKUP($D213,'May 28'!$F:$F,1,0)),"No","Yes")</f>
      </c>
      <c r="AB213" s="18451">
        <f>IF(ISNA(VLOOKUP($D213,'May 21'!$F:$F,1,0)),"No","Yes")</f>
      </c>
      <c r="AC213" s="18450">
        <f>IF(ISNA(VLOOKUP($D213,'May 14'!$F:$F,1,0)),"No","Yes")</f>
      </c>
      <c r="AD213" s="18449">
        <f>IF(ISNA(VLOOKUP($D213,'May 9'!$F:$F,1,0)),"No","Yes")</f>
      </c>
      <c r="AE213" s="18448">
        <f>IF(ISNA(VLOOKUP($D213,'May 2'!$F:$F,1,0)),"No","Yes")</f>
      </c>
      <c r="AF213" s="18447">
        <f>IF(ISNA(VLOOKUP($D213,'Apr 23'!$F:$F,1,0)),"No","Yes")</f>
      </c>
      <c r="AG213" s="18446">
        <f>IF(ISNA(VLOOKUP($D213,'Apr 16'!$F:$F,1,0)),"No","Yes")</f>
      </c>
      <c r="AH213" s="18445">
        <f>IF(ISNA(VLOOKUP($D213,'Apr 9'!$F:$F,1,0)),"No","Yes")</f>
      </c>
      <c r="AI213" s="18444">
        <f>IF(ISNA(VLOOKUP($D213,'Apr 2'!$F:$F,1,0)),"No","Yes")</f>
      </c>
      <c r="AJ213" s="18443">
        <f>IF(ISNA(VLOOKUP($D213,'Mar 26'!$F:$F,1,0)),"No","Yes")</f>
      </c>
      <c r="AK213" s="18442">
        <f>IF(ISNA(VLOOKUP($D213,'Mar 19'!$F:$F,1,0)),"No","Yes")</f>
      </c>
      <c r="AL213" s="18441">
        <f>IF(ISNA(VLOOKUP($D213,'Mar 12'!$F:$F,1,0)),"No","Yes")</f>
      </c>
      <c r="AM213" s="18440">
        <f>IF(ISNA(VLOOKUP($D213,'Mar 5'!$F:$F,1,0)),"No","Yes")</f>
      </c>
      <c r="AN213" s="18439">
        <f>IF(ISNA(VLOOKUP($D213,'Feb 26'!$F:$F,1,0)),"No","Yes")</f>
      </c>
      <c r="AO213" s="18438">
        <f>IF(ISNA(VLOOKUP($D213,'Feb 26'!$F:$F,1,0)),"No","Yes")</f>
      </c>
      <c r="AP213" s="18437">
        <f>IF(ISNA(VLOOKUP($D213,'Feb 12'!$F:$F,1,0)),"No","Yes")</f>
      </c>
      <c r="AQ213" s="18436">
        <f>IF(ISNA(VLOOKUP($D213,'Feb 5'!$F:$F,1,0)),"No","Yes")</f>
      </c>
      <c r="AR213" s="18435">
        <f>IF(ISNA(VLOOKUP($D213,'Jan 29'!$F:$F,1,0)),"No","Yes")</f>
      </c>
      <c r="AS213" s="18434">
        <f>IF(ISNA(VLOOKUP(D213,'Jan 22'!F:F,1,0)),"No","Yes")</f>
      </c>
    </row>
    <row r="214" spans="1:44" x14ac:dyDescent="0.25">
      <c r="B214" s="65"/>
    </row>
    <row r="215" spans="1:44" x14ac:dyDescent="0.25">
      <c r="B215" s="65"/>
    </row>
    <row ht="15.75" r="216" spans="1:44" x14ac:dyDescent="0.25">
      <c r="B216" s="65"/>
      <c r="E216" s="175"/>
      <c r="F216" s="127"/>
      <c r="G216" s="154"/>
      <c r="I216"/>
      <c r="J216" s="18490"/>
      <c r="K216" s="18489"/>
      <c r="L216" s="18488"/>
      <c r="M216" s="18487"/>
      <c r="N216" s="18486"/>
      <c r="O216" s="18485"/>
      <c r="P216" s="18484"/>
      <c r="Q216" s="18483"/>
      <c r="R216" s="18482"/>
      <c r="S216" s="18481"/>
      <c r="T216" s="18480"/>
      <c r="U216" s="18479"/>
      <c r="V216" s="18478"/>
      <c r="W216" s="18477"/>
      <c r="X216" s="18476"/>
      <c r="Y216" s="18475"/>
      <c r="Z216" s="18474"/>
      <c r="AA216" s="18473"/>
      <c r="AB216" s="18472"/>
      <c r="AC216" s="18471"/>
      <c r="AD216"/>
      <c r="AE216"/>
      <c r="AF216"/>
    </row>
    <row ht="15.75" r="217" spans="1:44" x14ac:dyDescent="0.25">
      <c r="E217" s="175"/>
      <c r="F217" s="127"/>
      <c r="G217" s="154"/>
      <c r="I217"/>
      <c r="J217" s="18509"/>
      <c r="K217" s="18508"/>
      <c r="L217" s="18507"/>
      <c r="M217" s="18506"/>
      <c r="N217" s="18505"/>
      <c r="O217" s="18504"/>
      <c r="P217" s="18503"/>
      <c r="Q217" s="18502"/>
      <c r="R217" s="18501"/>
      <c r="S217" s="18500"/>
      <c r="T217" s="18499"/>
      <c r="U217" s="18498"/>
      <c r="V217" s="18497"/>
      <c r="W217" s="18496"/>
      <c r="X217" s="18495"/>
      <c r="Y217" s="18494"/>
      <c r="Z217" s="18493"/>
      <c r="AA217" s="18492"/>
      <c r="AB217" s="18491"/>
      <c r="AC217" s="102"/>
      <c r="AD217"/>
      <c r="AE217"/>
      <c r="AF217"/>
    </row>
    <row ht="15.75" r="218" spans="1:44" x14ac:dyDescent="0.25">
      <c r="E218" s="175"/>
      <c r="F218" s="127"/>
      <c r="G218" s="154"/>
      <c r="I218"/>
      <c r="J218" s="18528"/>
      <c r="K218" s="18527"/>
      <c r="L218" s="18526"/>
      <c r="M218" s="18525"/>
      <c r="N218" s="18524"/>
      <c r="O218" s="18523"/>
      <c r="P218" s="18522"/>
      <c r="Q218" s="18521"/>
      <c r="R218" s="18520"/>
      <c r="S218" s="18519"/>
      <c r="T218" s="18518"/>
      <c r="U218" s="18517"/>
      <c r="V218" s="18516"/>
      <c r="W218" s="18515"/>
      <c r="X218" s="18514"/>
      <c r="Y218" s="18513"/>
      <c r="Z218" s="18512"/>
      <c r="AA218" s="18511"/>
      <c r="AB218" s="18510"/>
      <c r="AC218" s="102"/>
      <c r="AD218"/>
      <c r="AE218"/>
      <c r="AF218"/>
    </row>
    <row ht="15.75" r="219" spans="1:44" x14ac:dyDescent="0.25">
      <c r="E219" s="175"/>
      <c r="F219" s="127"/>
      <c r="G219" s="154"/>
      <c r="I219"/>
      <c r="J219" s="18547"/>
      <c r="K219" s="18546"/>
      <c r="L219" s="18545"/>
      <c r="M219" s="18544"/>
      <c r="N219" s="18543"/>
      <c r="O219" s="18542"/>
      <c r="P219" s="18541"/>
      <c r="Q219" s="18540"/>
      <c r="R219" s="18539"/>
      <c r="S219" s="18538"/>
      <c r="T219" s="18537"/>
      <c r="U219" s="18536"/>
      <c r="V219" s="18535"/>
      <c r="W219" s="18534"/>
      <c r="X219" s="18533"/>
      <c r="Y219" s="18532"/>
      <c r="Z219" s="18531"/>
      <c r="AA219" s="18530"/>
      <c r="AB219" s="18529"/>
      <c r="AC219" s="102"/>
      <c r="AD219"/>
      <c r="AE219"/>
      <c r="AF219"/>
    </row>
    <row ht="15.75" r="220" spans="1:44" x14ac:dyDescent="0.25">
      <c r="E220" s="175"/>
      <c r="F220" s="127"/>
      <c r="G220" s="154"/>
      <c r="I220"/>
      <c r="J220" s="18566"/>
      <c r="K220" s="18565"/>
      <c r="L220" s="18564"/>
      <c r="M220" s="18563"/>
      <c r="N220" s="18562"/>
      <c r="O220" s="18561"/>
      <c r="P220" s="18560"/>
      <c r="Q220" s="18559"/>
      <c r="R220" s="18558"/>
      <c r="S220" s="18557"/>
      <c r="T220" s="18556"/>
      <c r="U220" s="18555"/>
      <c r="V220" s="18554"/>
      <c r="W220" s="18553"/>
      <c r="X220" s="18552"/>
      <c r="Y220" s="18551"/>
      <c r="Z220" s="18550"/>
      <c r="AA220" s="18549"/>
      <c r="AB220" s="18548"/>
      <c r="AC220" s="102"/>
      <c r="AD220"/>
      <c r="AE220"/>
      <c r="AF220"/>
    </row>
    <row ht="15.75" r="221" spans="1:44" x14ac:dyDescent="0.25">
      <c r="E221" s="175"/>
      <c r="F221" s="127"/>
      <c r="G221" s="154"/>
      <c r="I221"/>
      <c r="J221" s="18585"/>
      <c r="K221" s="18584"/>
      <c r="L221" s="18583"/>
      <c r="M221" s="18582"/>
      <c r="N221" s="18581"/>
      <c r="O221" s="18580"/>
      <c r="P221" s="18579"/>
      <c r="Q221" s="18578"/>
      <c r="R221" s="18577"/>
      <c r="S221" s="18576"/>
      <c r="T221" s="18575"/>
      <c r="U221" s="18574"/>
      <c r="V221" s="18573"/>
      <c r="W221" s="18572"/>
      <c r="X221" s="18571"/>
      <c r="Y221" s="18570"/>
      <c r="Z221" s="18569"/>
      <c r="AA221" s="18568"/>
      <c r="AB221" s="18567"/>
      <c r="AC221" s="102"/>
      <c r="AD221"/>
      <c r="AE221"/>
      <c r="AF221"/>
    </row>
    <row ht="15.75" r="222" spans="1:44" x14ac:dyDescent="0.25">
      <c r="E222" s="175"/>
      <c r="F222" s="127"/>
      <c r="G222" s="154"/>
      <c r="I222"/>
      <c r="J222" s="18604"/>
      <c r="K222" s="18603"/>
      <c r="L222" s="18602"/>
      <c r="M222" s="18601"/>
      <c r="N222" s="18600"/>
      <c r="O222" s="18599"/>
      <c r="P222" s="18598"/>
      <c r="Q222" s="18597"/>
      <c r="R222" s="18596"/>
      <c r="S222" s="18595"/>
      <c r="T222" s="18594"/>
      <c r="U222" s="18593"/>
      <c r="V222" s="18592"/>
      <c r="W222" s="18591"/>
      <c r="X222" s="18590"/>
      <c r="Y222" s="18589"/>
      <c r="Z222" s="18588"/>
      <c r="AA222" s="18587"/>
      <c r="AB222" s="18586"/>
      <c r="AC222" s="102"/>
      <c r="AD222"/>
      <c r="AE222"/>
      <c r="AF222"/>
    </row>
  </sheetData>
  <mergeCells count="5">
    <mergeCell ref="A25:A107"/>
    <mergeCell ref="A182:A213"/>
    <mergeCell ref="A143:A181"/>
    <mergeCell ref="A108:A142"/>
    <mergeCell ref="D1:G1"/>
  </mergeCells>
  <conditionalFormatting sqref="G23:G108 N216:AB222 N223:AE1048576 N214:AE215 G112:G113 H23:AD24 G214:M1048576">
    <cfRule dxfId="15" operator="equal" priority="13" type="cellIs">
      <formula>"PW1MA076"</formula>
    </cfRule>
  </conditionalFormatting>
  <conditionalFormatting sqref="AZ23:AZ24 G182 AZ52:AZ215 AZ223:AZ1048576 AW216:AW222 G185:G188 G192:G213 F191">
    <cfRule dxfId="14" operator="equal" priority="12" type="cellIs">
      <formula>"v4.3-1.0"</formula>
    </cfRule>
  </conditionalFormatting>
  <conditionalFormatting sqref="AD17:AD18 AE12:AE24 AF223:AF1048576 AC216:AC222 H17:AC17 H12:AD15 AC25:AE182 AF11:AF182 AF184:AF215 AC184:AE213 AC183:AF183">
    <cfRule dxfId="13" operator="equal" priority="11" type="cellIs">
      <formula>"No"</formula>
    </cfRule>
  </conditionalFormatting>
  <conditionalFormatting sqref="H25:AB213">
    <cfRule dxfId="12" operator="equal" priority="10" type="cellIs">
      <formula>"No"</formula>
    </cfRule>
  </conditionalFormatting>
  <conditionalFormatting sqref="B35">
    <cfRule dxfId="11" priority="9" type="expression">
      <formula>"$H25=""No"",$I$25=""Yes"""</formula>
    </cfRule>
  </conditionalFormatting>
  <conditionalFormatting sqref="B184:B1048550">
    <cfRule dxfId="10" priority="8" type="expression">
      <formula>ifs(I211,"Yes",H211,"No")</formula>
    </cfRule>
  </conditionalFormatting>
  <conditionalFormatting sqref="F216:F220">
    <cfRule dxfId="9" operator="equal" priority="7" type="cellIs">
      <formula>"No"</formula>
    </cfRule>
  </conditionalFormatting>
  <conditionalFormatting sqref="B10 B156:B157">
    <cfRule dxfId="8" priority="14" type="expression">
      <formula>ifs(O38,"Yes",N38,"No")</formula>
    </cfRule>
  </conditionalFormatting>
  <conditionalFormatting sqref="B1048556:B1048576">
    <cfRule dxfId="7" priority="17" type="expression">
      <formula>ifs(O2,"Yes",#REF!,"No")</formula>
    </cfRule>
  </conditionalFormatting>
  <conditionalFormatting sqref="B11:B81 B112:B152 B154:B155">
    <cfRule dxfId="6" priority="18" type="expression">
      <formula>ifs(O38,"Yes",N38,"No")</formula>
    </cfRule>
  </conditionalFormatting>
  <conditionalFormatting sqref="B82:B108">
    <cfRule dxfId="5" priority="19" type="expression">
      <formula>ifs(O112,"Yes",N112,"No")</formula>
    </cfRule>
  </conditionalFormatting>
  <conditionalFormatting sqref="F212">
    <cfRule dxfId="4" operator="equal" priority="1" type="cellIs">
      <formula>"v4.3-1.0"</formula>
    </cfRule>
  </conditionalFormatting>
  <conditionalFormatting sqref="B159:B182">
    <cfRule dxfId="3" priority="20" type="expression">
      <formula>ifs(I187,"Yes",H187,"No")</formula>
    </cfRule>
  </conditionalFormatting>
  <conditionalFormatting sqref="B1048551:B1048555">
    <cfRule dxfId="2" priority="21" type="expression">
      <formula>ifs(I1,"Yes",H1,"No")</formula>
    </cfRule>
  </conditionalFormatting>
  <pageMargins bottom="0.75" footer="0.3" header="0.3" left="0.7" right="0.7" top="0.75"/>
  <pageSetup orientation="portrait" r:id="rId1"/>
  <drawing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8"/>
  <sheetViews>
    <sheetView topLeftCell="A52" workbookViewId="0">
      <selection activeCell="F62" sqref="F62"/>
    </sheetView>
  </sheetViews>
  <sheetFormatPr defaultRowHeight="15" x14ac:dyDescent="0.25"/>
  <cols>
    <col min="1" max="1" bestFit="true" customWidth="true" width="2.140625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9.5703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15</v>
      </c>
      <c r="C2" t="s">
        <v>16</v>
      </c>
      <c r="D2" t="s">
        <v>17</v>
      </c>
      <c r="E2" t="s">
        <v>7</v>
      </c>
      <c r="F2" t="s">
        <v>18</v>
      </c>
      <c r="G2" t="s">
        <v>1468</v>
      </c>
      <c r="H2" t="s">
        <v>5</v>
      </c>
      <c r="I2" t="s">
        <v>19</v>
      </c>
      <c r="J2" t="s">
        <v>6</v>
      </c>
      <c r="K2" t="s">
        <v>1576</v>
      </c>
    </row>
    <row r="3" spans="1:11" x14ac:dyDescent="0.25">
      <c r="A3">
        <v>2</v>
      </c>
      <c r="B3" t="s">
        <v>1490</v>
      </c>
      <c r="C3" t="s">
        <v>97</v>
      </c>
      <c r="D3" t="s">
        <v>0</v>
      </c>
      <c r="E3" t="s">
        <v>1</v>
      </c>
      <c r="F3" t="s">
        <v>1491</v>
      </c>
      <c r="G3" t="s">
        <v>1468</v>
      </c>
      <c r="H3" t="s">
        <v>1013</v>
      </c>
      <c r="I3" t="s">
        <v>1492</v>
      </c>
      <c r="J3" t="s">
        <v>960</v>
      </c>
      <c r="K3" t="s">
        <v>1567</v>
      </c>
    </row>
    <row r="4" spans="1:11" x14ac:dyDescent="0.25">
      <c r="A4">
        <v>3</v>
      </c>
      <c r="B4" t="s">
        <v>104</v>
      </c>
      <c r="C4" t="s">
        <v>105</v>
      </c>
      <c r="D4" t="s">
        <v>106</v>
      </c>
      <c r="E4" t="s">
        <v>7</v>
      </c>
      <c r="F4" t="s">
        <v>107</v>
      </c>
      <c r="G4" t="s">
        <v>1468</v>
      </c>
      <c r="H4" t="s">
        <v>5</v>
      </c>
      <c r="I4" t="s">
        <v>108</v>
      </c>
      <c r="J4" t="s">
        <v>6</v>
      </c>
      <c r="K4" t="s">
        <v>1553</v>
      </c>
    </row>
    <row r="5" spans="1:11" x14ac:dyDescent="0.25">
      <c r="A5">
        <v>4</v>
      </c>
      <c r="B5" t="s">
        <v>1547</v>
      </c>
      <c r="C5" t="s">
        <v>1548</v>
      </c>
      <c r="D5" t="s">
        <v>1549</v>
      </c>
      <c r="E5" t="s">
        <v>1</v>
      </c>
      <c r="F5" t="s">
        <v>1158</v>
      </c>
      <c r="G5" t="s">
        <v>1468</v>
      </c>
      <c r="H5" t="s">
        <v>1013</v>
      </c>
      <c r="I5" t="s">
        <v>1159</v>
      </c>
      <c r="J5" t="s">
        <v>960</v>
      </c>
      <c r="K5" t="s">
        <v>1550</v>
      </c>
    </row>
    <row r="6" spans="1:11" x14ac:dyDescent="0.25">
      <c r="A6">
        <v>5</v>
      </c>
      <c r="B6" t="s">
        <v>50</v>
      </c>
      <c r="C6" t="s">
        <v>51</v>
      </c>
      <c r="D6" t="s">
        <v>52</v>
      </c>
      <c r="E6" t="s">
        <v>43</v>
      </c>
      <c r="F6" t="s">
        <v>246</v>
      </c>
      <c r="G6" t="s">
        <v>1019</v>
      </c>
      <c r="H6" t="s">
        <v>3</v>
      </c>
      <c r="I6" t="s">
        <v>247</v>
      </c>
      <c r="J6" t="s">
        <v>125</v>
      </c>
      <c r="K6" t="s">
        <v>1539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1468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366</v>
      </c>
      <c r="C8" t="s">
        <v>367</v>
      </c>
      <c r="D8" t="s">
        <v>368</v>
      </c>
      <c r="E8" t="s">
        <v>43</v>
      </c>
      <c r="F8" t="s">
        <v>395</v>
      </c>
      <c r="G8" t="s">
        <v>1468</v>
      </c>
      <c r="H8" t="s">
        <v>5</v>
      </c>
      <c r="I8" t="s">
        <v>396</v>
      </c>
      <c r="J8" t="s">
        <v>6</v>
      </c>
      <c r="K8" t="s">
        <v>1495</v>
      </c>
    </row>
    <row r="9" spans="1:11" x14ac:dyDescent="0.25">
      <c r="A9">
        <v>8</v>
      </c>
      <c r="B9" t="s">
        <v>174</v>
      </c>
      <c r="C9" t="s">
        <v>175</v>
      </c>
      <c r="D9" t="s">
        <v>0</v>
      </c>
      <c r="E9" t="s">
        <v>1</v>
      </c>
      <c r="F9" t="s">
        <v>472</v>
      </c>
      <c r="G9" t="s">
        <v>1050</v>
      </c>
      <c r="H9" t="s">
        <v>473</v>
      </c>
      <c r="I9" t="s">
        <v>474</v>
      </c>
      <c r="J9" t="s">
        <v>475</v>
      </c>
      <c r="K9" t="s">
        <v>1475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176</v>
      </c>
      <c r="G10" t="s">
        <v>1468</v>
      </c>
      <c r="H10" t="s">
        <v>8</v>
      </c>
      <c r="I10" t="s">
        <v>177</v>
      </c>
      <c r="J10" t="s">
        <v>9</v>
      </c>
      <c r="K10" t="s">
        <v>1476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1232</v>
      </c>
      <c r="G11" t="s">
        <v>1468</v>
      </c>
      <c r="H11" t="s">
        <v>1013</v>
      </c>
      <c r="I11" t="s">
        <v>1234</v>
      </c>
      <c r="J11" t="s">
        <v>960</v>
      </c>
      <c r="K11" t="s">
        <v>1477</v>
      </c>
    </row>
    <row r="12" spans="1:11" x14ac:dyDescent="0.25">
      <c r="A12">
        <v>11</v>
      </c>
      <c r="B12" t="s">
        <v>268</v>
      </c>
      <c r="C12" t="s">
        <v>269</v>
      </c>
      <c r="D12" t="s">
        <v>66</v>
      </c>
      <c r="E12" t="s">
        <v>1</v>
      </c>
      <c r="F12" t="s">
        <v>270</v>
      </c>
      <c r="G12" t="s">
        <v>1019</v>
      </c>
      <c r="H12" t="s">
        <v>3</v>
      </c>
      <c r="I12" t="s">
        <v>271</v>
      </c>
      <c r="J12" t="s">
        <v>53</v>
      </c>
      <c r="K12" t="s">
        <v>1465</v>
      </c>
    </row>
    <row r="13" spans="1:11" x14ac:dyDescent="0.25">
      <c r="A13">
        <v>12</v>
      </c>
      <c r="B13" t="s">
        <v>803</v>
      </c>
      <c r="C13" t="s">
        <v>804</v>
      </c>
      <c r="D13" t="s">
        <v>17</v>
      </c>
      <c r="E13" t="s">
        <v>7</v>
      </c>
      <c r="F13" t="s">
        <v>1121</v>
      </c>
      <c r="G13" t="s">
        <v>1468</v>
      </c>
      <c r="H13" t="s">
        <v>1013</v>
      </c>
      <c r="I13" t="s">
        <v>1122</v>
      </c>
      <c r="J13" t="s">
        <v>960</v>
      </c>
      <c r="K13" t="s">
        <v>1464</v>
      </c>
    </row>
    <row r="14" spans="1:11" x14ac:dyDescent="0.25">
      <c r="A14">
        <v>13</v>
      </c>
      <c r="B14" t="s">
        <v>1457</v>
      </c>
      <c r="C14" t="s">
        <v>1458</v>
      </c>
      <c r="D14" t="s">
        <v>42</v>
      </c>
      <c r="E14" t="s">
        <v>43</v>
      </c>
      <c r="F14" t="s">
        <v>1459</v>
      </c>
      <c r="G14" t="s">
        <v>1468</v>
      </c>
      <c r="H14" t="s">
        <v>1013</v>
      </c>
      <c r="I14" t="s">
        <v>1460</v>
      </c>
      <c r="J14" t="s">
        <v>960</v>
      </c>
      <c r="K14" t="s">
        <v>1461</v>
      </c>
    </row>
    <row r="15" spans="1:11" x14ac:dyDescent="0.25">
      <c r="A15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369</v>
      </c>
      <c r="G15" t="s">
        <v>1019</v>
      </c>
      <c r="H15" t="s">
        <v>294</v>
      </c>
      <c r="I15" t="s">
        <v>370</v>
      </c>
      <c r="J15" t="s">
        <v>289</v>
      </c>
      <c r="K15" t="s">
        <v>1240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1100</v>
      </c>
      <c r="G16" t="s">
        <v>1468</v>
      </c>
      <c r="H16" t="s">
        <v>1013</v>
      </c>
      <c r="I16" t="s">
        <v>1101</v>
      </c>
      <c r="J16" t="s">
        <v>960</v>
      </c>
      <c r="K16" t="s">
        <v>1258</v>
      </c>
    </row>
    <row r="17" spans="1:11" x14ac:dyDescent="0.25">
      <c r="A17">
        <v>16</v>
      </c>
      <c r="B17" t="s">
        <v>1215</v>
      </c>
      <c r="C17" t="s">
        <v>1216</v>
      </c>
      <c r="D17" t="s">
        <v>0</v>
      </c>
      <c r="E17" t="s">
        <v>1</v>
      </c>
      <c r="F17" t="s">
        <v>1218</v>
      </c>
      <c r="G17" t="s">
        <v>1468</v>
      </c>
      <c r="H17" t="s">
        <v>1013</v>
      </c>
      <c r="I17" t="s">
        <v>1219</v>
      </c>
      <c r="J17" t="s">
        <v>960</v>
      </c>
      <c r="K17" t="s">
        <v>1242</v>
      </c>
    </row>
    <row r="18" spans="1:11" x14ac:dyDescent="0.25">
      <c r="A18">
        <v>17</v>
      </c>
      <c r="B18" t="s">
        <v>1194</v>
      </c>
      <c r="C18" t="s">
        <v>1195</v>
      </c>
      <c r="D18" t="s">
        <v>1196</v>
      </c>
      <c r="E18" t="s">
        <v>28</v>
      </c>
      <c r="F18" t="s">
        <v>1197</v>
      </c>
      <c r="G18" t="s">
        <v>1468</v>
      </c>
      <c r="H18" t="s">
        <v>1013</v>
      </c>
      <c r="I18" t="s">
        <v>1198</v>
      </c>
      <c r="J18" t="s">
        <v>960</v>
      </c>
      <c r="K18" t="s">
        <v>1214</v>
      </c>
    </row>
    <row r="19" spans="1:11" x14ac:dyDescent="0.25">
      <c r="A19">
        <v>18</v>
      </c>
      <c r="B19" t="s">
        <v>117</v>
      </c>
      <c r="C19" t="s">
        <v>1210</v>
      </c>
      <c r="D19" t="s">
        <v>648</v>
      </c>
      <c r="E19" t="s">
        <v>1</v>
      </c>
      <c r="F19" t="s">
        <v>1211</v>
      </c>
      <c r="G19" t="s">
        <v>1019</v>
      </c>
      <c r="H19" t="s">
        <v>3</v>
      </c>
      <c r="I19" t="s">
        <v>1212</v>
      </c>
      <c r="J19" t="s">
        <v>53</v>
      </c>
      <c r="K19" t="s">
        <v>1213</v>
      </c>
    </row>
    <row r="20" spans="1:11" x14ac:dyDescent="0.25">
      <c r="A20">
        <v>19</v>
      </c>
      <c r="B20" t="s">
        <v>116</v>
      </c>
      <c r="C20" t="s">
        <v>117</v>
      </c>
      <c r="D20" t="s">
        <v>648</v>
      </c>
      <c r="E20" t="s">
        <v>1</v>
      </c>
      <c r="F20" t="s">
        <v>118</v>
      </c>
      <c r="G20" t="s">
        <v>1019</v>
      </c>
      <c r="H20" t="s">
        <v>3</v>
      </c>
      <c r="I20" t="s">
        <v>119</v>
      </c>
      <c r="J20" t="s">
        <v>53</v>
      </c>
      <c r="K20" t="s">
        <v>1167</v>
      </c>
    </row>
    <row r="21" spans="1:11" x14ac:dyDescent="0.25">
      <c r="A21">
        <v>20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1468</v>
      </c>
      <c r="H21" t="s">
        <v>1013</v>
      </c>
      <c r="I21" t="s">
        <v>1169</v>
      </c>
      <c r="J21" t="s">
        <v>960</v>
      </c>
      <c r="K21" t="s">
        <v>1170</v>
      </c>
    </row>
    <row r="22" spans="1:11" x14ac:dyDescent="0.25">
      <c r="A22">
        <v>21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1468</v>
      </c>
      <c r="H22" t="s">
        <v>1013</v>
      </c>
      <c r="I22" t="s">
        <v>1179</v>
      </c>
      <c r="J22" t="s">
        <v>960</v>
      </c>
      <c r="K22" t="s">
        <v>1180</v>
      </c>
    </row>
    <row r="23" spans="1:11" x14ac:dyDescent="0.25">
      <c r="A23">
        <v>22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1468</v>
      </c>
      <c r="H23" t="s">
        <v>1013</v>
      </c>
      <c r="I23" t="s">
        <v>1191</v>
      </c>
      <c r="J23" t="s">
        <v>960</v>
      </c>
      <c r="K23" t="s">
        <v>1192</v>
      </c>
    </row>
    <row r="24" spans="1:11" x14ac:dyDescent="0.25">
      <c r="A24">
        <v>23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1468</v>
      </c>
      <c r="H24" t="s">
        <v>1013</v>
      </c>
      <c r="I24" t="s">
        <v>1144</v>
      </c>
      <c r="J24" t="s">
        <v>960</v>
      </c>
      <c r="K24" t="s">
        <v>1145</v>
      </c>
    </row>
    <row r="25" spans="1:11" x14ac:dyDescent="0.25">
      <c r="A25">
        <v>24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1468</v>
      </c>
      <c r="H25" t="s">
        <v>1013</v>
      </c>
      <c r="I25" t="s">
        <v>1149</v>
      </c>
      <c r="J25" t="s">
        <v>960</v>
      </c>
      <c r="K25" t="s">
        <v>1150</v>
      </c>
    </row>
    <row r="26" spans="1:11" x14ac:dyDescent="0.25">
      <c r="A26">
        <v>25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1468</v>
      </c>
      <c r="H26" t="s">
        <v>1013</v>
      </c>
      <c r="I26" t="s">
        <v>1086</v>
      </c>
      <c r="J26" t="s">
        <v>960</v>
      </c>
      <c r="K26" t="s">
        <v>1087</v>
      </c>
    </row>
    <row r="27" spans="1:11" x14ac:dyDescent="0.25">
      <c r="A27">
        <v>26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1468</v>
      </c>
      <c r="H27" t="s">
        <v>1013</v>
      </c>
      <c r="I27" t="s">
        <v>1108</v>
      </c>
      <c r="J27" t="s">
        <v>960</v>
      </c>
      <c r="K27" t="s">
        <v>1109</v>
      </c>
    </row>
    <row r="28" spans="1:11" x14ac:dyDescent="0.25">
      <c r="A28">
        <v>27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1468</v>
      </c>
      <c r="H28" t="s">
        <v>1013</v>
      </c>
      <c r="I28" t="s">
        <v>1113</v>
      </c>
      <c r="J28" t="s">
        <v>960</v>
      </c>
      <c r="K28" t="s">
        <v>1114</v>
      </c>
    </row>
    <row r="29" spans="1:11" x14ac:dyDescent="0.25">
      <c r="A29">
        <v>28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 spans="1:11" x14ac:dyDescent="0.25">
      <c r="A30">
        <v>29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 spans="1:11" x14ac:dyDescent="0.25">
      <c r="A31">
        <v>30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 spans="1:11" x14ac:dyDescent="0.25">
      <c r="A32">
        <v>31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 spans="1:11" x14ac:dyDescent="0.25">
      <c r="A33">
        <v>32</v>
      </c>
      <c r="B33" t="s">
        <v>766</v>
      </c>
      <c r="C33" t="s">
        <v>767</v>
      </c>
      <c r="D33" t="s">
        <v>577</v>
      </c>
      <c r="E33" t="s">
        <v>7</v>
      </c>
      <c r="F33" t="s">
        <v>1040</v>
      </c>
      <c r="G33" t="s">
        <v>1050</v>
      </c>
      <c r="H33" t="s">
        <v>781</v>
      </c>
      <c r="I33" t="s">
        <v>1042</v>
      </c>
      <c r="J33" t="s">
        <v>1043</v>
      </c>
      <c r="K33" t="s">
        <v>1044</v>
      </c>
    </row>
    <row r="34" spans="1:11" x14ac:dyDescent="0.25">
      <c r="A34">
        <v>33</v>
      </c>
      <c r="B34" t="s">
        <v>145</v>
      </c>
      <c r="C34" t="s">
        <v>97</v>
      </c>
      <c r="D34" t="s">
        <v>1046</v>
      </c>
      <c r="E34" t="s">
        <v>1</v>
      </c>
      <c r="F34" t="s">
        <v>147</v>
      </c>
      <c r="G34" t="s">
        <v>1019</v>
      </c>
      <c r="H34" t="s">
        <v>3</v>
      </c>
      <c r="I34" t="s">
        <v>148</v>
      </c>
      <c r="J34" t="s">
        <v>53</v>
      </c>
      <c r="K34" t="s">
        <v>1047</v>
      </c>
    </row>
    <row r="35" spans="1:11" x14ac:dyDescent="0.25">
      <c r="A35">
        <v>34</v>
      </c>
      <c r="B35" t="s">
        <v>803</v>
      </c>
      <c r="C35" t="s">
        <v>804</v>
      </c>
      <c r="D35" t="s">
        <v>17</v>
      </c>
      <c r="E35" t="s">
        <v>7</v>
      </c>
      <c r="F35" t="s">
        <v>805</v>
      </c>
      <c r="G35" t="s">
        <v>1468</v>
      </c>
      <c r="H35" t="s">
        <v>5</v>
      </c>
      <c r="I35" t="s">
        <v>806</v>
      </c>
      <c r="J35" t="s">
        <v>6</v>
      </c>
      <c r="K35" t="s">
        <v>996</v>
      </c>
    </row>
    <row r="36" spans="1:11" x14ac:dyDescent="0.25">
      <c r="A36">
        <v>35</v>
      </c>
      <c r="B36" t="s">
        <v>982</v>
      </c>
      <c r="C36" t="s">
        <v>292</v>
      </c>
      <c r="D36" t="s">
        <v>462</v>
      </c>
      <c r="E36" t="s">
        <v>1</v>
      </c>
      <c r="F36" t="s">
        <v>422</v>
      </c>
      <c r="G36" t="s">
        <v>1019</v>
      </c>
      <c r="H36" t="s">
        <v>3</v>
      </c>
      <c r="I36" t="s">
        <v>423</v>
      </c>
      <c r="J36" t="s">
        <v>2</v>
      </c>
      <c r="K36" t="s">
        <v>983</v>
      </c>
    </row>
    <row r="37" spans="1:11" x14ac:dyDescent="0.25">
      <c r="A37">
        <v>36</v>
      </c>
      <c r="B37" t="s">
        <v>64</v>
      </c>
      <c r="C37" t="s">
        <v>65</v>
      </c>
      <c r="D37" t="s">
        <v>66</v>
      </c>
      <c r="E37" t="s">
        <v>1</v>
      </c>
      <c r="F37" t="s">
        <v>67</v>
      </c>
      <c r="G37" t="s">
        <v>1019</v>
      </c>
      <c r="H37" t="s">
        <v>30</v>
      </c>
      <c r="I37" t="s">
        <v>68</v>
      </c>
      <c r="J37" t="s">
        <v>32</v>
      </c>
      <c r="K37" t="s">
        <v>959</v>
      </c>
    </row>
    <row r="38" spans="1:11" x14ac:dyDescent="0.25">
      <c r="A38">
        <v>37</v>
      </c>
      <c r="B38" t="s">
        <v>242</v>
      </c>
      <c r="C38" t="s">
        <v>243</v>
      </c>
      <c r="D38" t="s">
        <v>957</v>
      </c>
      <c r="E38" t="s">
        <v>43</v>
      </c>
      <c r="F38" t="s">
        <v>244</v>
      </c>
      <c r="G38" t="s">
        <v>1019</v>
      </c>
      <c r="H38" t="s">
        <v>3</v>
      </c>
      <c r="I38" t="s">
        <v>245</v>
      </c>
      <c r="J38" t="s">
        <v>125</v>
      </c>
      <c r="K38" t="s">
        <v>958</v>
      </c>
    </row>
    <row r="39" spans="1:11" x14ac:dyDescent="0.25">
      <c r="A39">
        <v>38</v>
      </c>
      <c r="B39" t="s">
        <v>322</v>
      </c>
      <c r="C39" t="s">
        <v>323</v>
      </c>
      <c r="D39" t="s">
        <v>66</v>
      </c>
      <c r="E39" t="s">
        <v>1</v>
      </c>
      <c r="F39" t="s">
        <v>324</v>
      </c>
      <c r="G39" t="s">
        <v>1019</v>
      </c>
      <c r="H39" t="s">
        <v>287</v>
      </c>
      <c r="I39" t="s">
        <v>325</v>
      </c>
      <c r="J39" t="s">
        <v>289</v>
      </c>
      <c r="K39" t="s">
        <v>956</v>
      </c>
    </row>
    <row r="40" spans="1:11" x14ac:dyDescent="0.25">
      <c r="A40">
        <v>39</v>
      </c>
      <c r="B40" t="s">
        <v>49</v>
      </c>
      <c r="C40" t="s">
        <v>97</v>
      </c>
      <c r="D40" t="s">
        <v>66</v>
      </c>
      <c r="E40" t="s">
        <v>1</v>
      </c>
      <c r="F40" t="s">
        <v>391</v>
      </c>
      <c r="G40" t="s">
        <v>1019</v>
      </c>
      <c r="H40" t="s">
        <v>294</v>
      </c>
      <c r="I40" t="s">
        <v>392</v>
      </c>
      <c r="J40" t="s">
        <v>289</v>
      </c>
      <c r="K40" t="s">
        <v>921</v>
      </c>
    </row>
    <row r="41" spans="1:11" x14ac:dyDescent="0.25">
      <c r="A41">
        <v>40</v>
      </c>
      <c r="B41" t="s">
        <v>361</v>
      </c>
      <c r="C41" t="s">
        <v>362</v>
      </c>
      <c r="D41" t="s">
        <v>0</v>
      </c>
      <c r="E41" t="s">
        <v>1</v>
      </c>
      <c r="F41" t="s">
        <v>886</v>
      </c>
      <c r="G41" t="s">
        <v>1019</v>
      </c>
      <c r="H41" t="s">
        <v>3</v>
      </c>
      <c r="I41" t="s">
        <v>861</v>
      </c>
      <c r="J41" t="s">
        <v>516</v>
      </c>
      <c r="K41" t="s">
        <v>896</v>
      </c>
    </row>
    <row r="42" spans="1:11" x14ac:dyDescent="0.25">
      <c r="A42">
        <v>41</v>
      </c>
      <c r="B42" t="s">
        <v>845</v>
      </c>
      <c r="C42" t="s">
        <v>846</v>
      </c>
      <c r="D42" t="s">
        <v>27</v>
      </c>
      <c r="E42" t="s">
        <v>28</v>
      </c>
      <c r="F42" t="s">
        <v>847</v>
      </c>
      <c r="G42" t="s">
        <v>1019</v>
      </c>
      <c r="H42" t="s">
        <v>294</v>
      </c>
      <c r="I42" t="s">
        <v>848</v>
      </c>
      <c r="J42" t="s">
        <v>289</v>
      </c>
      <c r="K42" t="s">
        <v>849</v>
      </c>
    </row>
    <row r="43" spans="1:11" x14ac:dyDescent="0.25">
      <c r="A43">
        <v>42</v>
      </c>
      <c r="B43" t="s">
        <v>766</v>
      </c>
      <c r="C43" t="s">
        <v>767</v>
      </c>
      <c r="D43" t="s">
        <v>577</v>
      </c>
      <c r="E43" t="s">
        <v>7</v>
      </c>
      <c r="F43" t="s">
        <v>768</v>
      </c>
      <c r="G43" t="s">
        <v>1468</v>
      </c>
      <c r="H43" t="s">
        <v>8</v>
      </c>
      <c r="I43" t="s">
        <v>769</v>
      </c>
      <c r="J43" t="s">
        <v>9</v>
      </c>
      <c r="K43" t="s">
        <v>770</v>
      </c>
    </row>
    <row r="44" spans="1:11" x14ac:dyDescent="0.25">
      <c r="A44">
        <v>43</v>
      </c>
      <c r="B44" t="s">
        <v>530</v>
      </c>
      <c r="C44" t="s">
        <v>531</v>
      </c>
      <c r="D44" t="s">
        <v>36</v>
      </c>
      <c r="E44" t="s">
        <v>1</v>
      </c>
      <c r="F44" t="s">
        <v>532</v>
      </c>
      <c r="G44" t="s">
        <v>1019</v>
      </c>
      <c r="H44" t="s">
        <v>294</v>
      </c>
      <c r="I44" t="s">
        <v>533</v>
      </c>
      <c r="J44" t="s">
        <v>516</v>
      </c>
      <c r="K44" t="s">
        <v>764</v>
      </c>
    </row>
    <row r="45" spans="1:11" x14ac:dyDescent="0.25">
      <c r="A45">
        <v>44</v>
      </c>
      <c r="B45" t="s">
        <v>651</v>
      </c>
      <c r="C45" t="s">
        <v>652</v>
      </c>
      <c r="D45" t="s">
        <v>653</v>
      </c>
      <c r="E45" t="s">
        <v>1</v>
      </c>
      <c r="F45" t="s">
        <v>654</v>
      </c>
      <c r="G45" t="s">
        <v>1019</v>
      </c>
      <c r="H45" t="s">
        <v>294</v>
      </c>
      <c r="I45" t="s">
        <v>655</v>
      </c>
      <c r="J45" t="s">
        <v>289</v>
      </c>
      <c r="K45" t="s">
        <v>656</v>
      </c>
    </row>
    <row r="46" spans="1:11" x14ac:dyDescent="0.25">
      <c r="A46">
        <v>45</v>
      </c>
      <c r="B46" t="s">
        <v>425</v>
      </c>
      <c r="C46" t="s">
        <v>426</v>
      </c>
      <c r="D46" t="s">
        <v>427</v>
      </c>
      <c r="E46" t="s">
        <v>28</v>
      </c>
      <c r="F46" t="s">
        <v>428</v>
      </c>
      <c r="G46" t="s">
        <v>1019</v>
      </c>
      <c r="H46" t="s">
        <v>287</v>
      </c>
      <c r="I46" t="s">
        <v>429</v>
      </c>
      <c r="J46" t="s">
        <v>289</v>
      </c>
      <c r="K46" t="s">
        <v>659</v>
      </c>
    </row>
    <row r="47" spans="1:11" x14ac:dyDescent="0.25">
      <c r="A47">
        <v>46</v>
      </c>
      <c r="B47" t="s">
        <v>608</v>
      </c>
      <c r="C47" t="s">
        <v>378</v>
      </c>
      <c r="D47" t="s">
        <v>27</v>
      </c>
      <c r="E47" t="s">
        <v>28</v>
      </c>
      <c r="F47" t="s">
        <v>609</v>
      </c>
      <c r="G47" t="s">
        <v>1019</v>
      </c>
      <c r="H47" t="s">
        <v>294</v>
      </c>
      <c r="I47" t="s">
        <v>610</v>
      </c>
      <c r="J47" t="s">
        <v>289</v>
      </c>
      <c r="K47" t="s">
        <v>663</v>
      </c>
    </row>
    <row r="48" spans="1:11" x14ac:dyDescent="0.25">
      <c r="A48">
        <v>47</v>
      </c>
      <c r="B48" t="s">
        <v>566</v>
      </c>
      <c r="C48" t="s">
        <v>556</v>
      </c>
      <c r="D48" t="s">
        <v>0</v>
      </c>
      <c r="E48" t="s">
        <v>1</v>
      </c>
      <c r="F48" t="s">
        <v>557</v>
      </c>
      <c r="G48" t="s">
        <v>1019</v>
      </c>
      <c r="H48" t="s">
        <v>287</v>
      </c>
      <c r="I48" t="s">
        <v>558</v>
      </c>
      <c r="J48" t="s">
        <v>289</v>
      </c>
      <c r="K48" t="s">
        <v>673</v>
      </c>
    </row>
    <row r="49" spans="1:11" x14ac:dyDescent="0.25">
      <c r="A49">
        <v>48</v>
      </c>
      <c r="B49" t="s">
        <v>1561</v>
      </c>
      <c r="C49" t="s">
        <v>1561</v>
      </c>
      <c r="D49" t="s">
        <v>1561</v>
      </c>
      <c r="E49" t="s">
        <v>1561</v>
      </c>
      <c r="F49" t="s">
        <v>540</v>
      </c>
      <c r="G49" t="s">
        <v>1019</v>
      </c>
      <c r="H49" t="s">
        <v>294</v>
      </c>
      <c r="I49" t="s">
        <v>541</v>
      </c>
      <c r="J49" t="s">
        <v>289</v>
      </c>
      <c r="K49" t="s">
        <v>677</v>
      </c>
    </row>
    <row r="50" spans="1:11" x14ac:dyDescent="0.25">
      <c r="A50">
        <v>49</v>
      </c>
      <c r="B50" t="s">
        <v>291</v>
      </c>
      <c r="C50" t="s">
        <v>292</v>
      </c>
      <c r="D50" t="s">
        <v>0</v>
      </c>
      <c r="E50" t="s">
        <v>1</v>
      </c>
      <c r="F50" t="s">
        <v>293</v>
      </c>
      <c r="G50" t="s">
        <v>1019</v>
      </c>
      <c r="H50" t="s">
        <v>294</v>
      </c>
      <c r="I50" t="s">
        <v>295</v>
      </c>
      <c r="J50" t="s">
        <v>289</v>
      </c>
      <c r="K50" t="s">
        <v>679</v>
      </c>
    </row>
    <row r="51" spans="1:11" x14ac:dyDescent="0.25">
      <c r="A51">
        <v>50</v>
      </c>
      <c r="B51" t="s">
        <v>311</v>
      </c>
      <c r="C51" t="s">
        <v>312</v>
      </c>
      <c r="D51" t="s">
        <v>313</v>
      </c>
      <c r="E51" t="s">
        <v>43</v>
      </c>
      <c r="F51" t="s">
        <v>314</v>
      </c>
      <c r="G51" t="s">
        <v>1019</v>
      </c>
      <c r="H51" t="s">
        <v>294</v>
      </c>
      <c r="I51" t="s">
        <v>315</v>
      </c>
      <c r="J51" t="s">
        <v>289</v>
      </c>
      <c r="K51" t="s">
        <v>683</v>
      </c>
    </row>
    <row r="52" spans="1:11" x14ac:dyDescent="0.25">
      <c r="A52">
        <v>51</v>
      </c>
      <c r="B52" t="s">
        <v>317</v>
      </c>
      <c r="C52" t="s">
        <v>279</v>
      </c>
      <c r="D52" t="s">
        <v>318</v>
      </c>
      <c r="E52" t="s">
        <v>28</v>
      </c>
      <c r="F52" t="s">
        <v>319</v>
      </c>
      <c r="G52" t="s">
        <v>1019</v>
      </c>
      <c r="H52" t="s">
        <v>287</v>
      </c>
      <c r="I52" t="s">
        <v>320</v>
      </c>
      <c r="J52" t="s">
        <v>289</v>
      </c>
      <c r="K52" t="s">
        <v>758</v>
      </c>
    </row>
    <row r="53" spans="1:11" x14ac:dyDescent="0.25">
      <c r="A53">
        <v>52</v>
      </c>
      <c r="B53" t="s">
        <v>137</v>
      </c>
      <c r="C53" t="s">
        <v>138</v>
      </c>
      <c r="D53" t="s">
        <v>0</v>
      </c>
      <c r="E53" t="s">
        <v>1</v>
      </c>
      <c r="F53" t="s">
        <v>139</v>
      </c>
      <c r="G53" t="s">
        <v>1019</v>
      </c>
      <c r="H53" t="s">
        <v>3</v>
      </c>
      <c r="I53" t="s">
        <v>140</v>
      </c>
      <c r="J53" t="s">
        <v>53</v>
      </c>
      <c r="K53" t="s">
        <v>699</v>
      </c>
    </row>
    <row r="54" spans="1:11" x14ac:dyDescent="0.25">
      <c r="A54">
        <v>53</v>
      </c>
      <c r="B54" t="s">
        <v>262</v>
      </c>
      <c r="C54" t="s">
        <v>399</v>
      </c>
      <c r="D54" t="s">
        <v>0</v>
      </c>
      <c r="E54" t="s">
        <v>1</v>
      </c>
      <c r="F54" t="s">
        <v>400</v>
      </c>
      <c r="G54" t="s">
        <v>1019</v>
      </c>
      <c r="H54" t="s">
        <v>294</v>
      </c>
      <c r="I54" t="s">
        <v>401</v>
      </c>
      <c r="J54" t="s">
        <v>289</v>
      </c>
      <c r="K54" t="s">
        <v>700</v>
      </c>
    </row>
    <row r="55" spans="1:11" x14ac:dyDescent="0.25">
      <c r="A55">
        <v>54</v>
      </c>
      <c r="B55" t="s">
        <v>403</v>
      </c>
      <c r="C55" t="s">
        <v>60</v>
      </c>
      <c r="D55" t="s">
        <v>27</v>
      </c>
      <c r="E55" t="s">
        <v>28</v>
      </c>
      <c r="F55" t="s">
        <v>404</v>
      </c>
      <c r="G55" t="s">
        <v>1019</v>
      </c>
      <c r="H55" t="s">
        <v>287</v>
      </c>
      <c r="I55" t="s">
        <v>405</v>
      </c>
      <c r="J55" t="s">
        <v>289</v>
      </c>
      <c r="K55" t="s">
        <v>701</v>
      </c>
    </row>
    <row r="56" spans="1:11" x14ac:dyDescent="0.25">
      <c r="A56">
        <v>55</v>
      </c>
      <c r="B56" t="s">
        <v>431</v>
      </c>
      <c r="C56" t="s">
        <v>172</v>
      </c>
      <c r="D56" t="s">
        <v>432</v>
      </c>
      <c r="E56" t="s">
        <v>28</v>
      </c>
      <c r="F56" t="s">
        <v>433</v>
      </c>
      <c r="G56" t="s">
        <v>1019</v>
      </c>
      <c r="H56" t="s">
        <v>294</v>
      </c>
      <c r="I56" t="s">
        <v>434</v>
      </c>
      <c r="J56" t="s">
        <v>289</v>
      </c>
      <c r="K56" t="s">
        <v>704</v>
      </c>
    </row>
    <row r="57" spans="1:11" x14ac:dyDescent="0.25">
      <c r="A57">
        <v>56</v>
      </c>
      <c r="B57" t="s">
        <v>165</v>
      </c>
      <c r="C57" t="s">
        <v>166</v>
      </c>
      <c r="D57" t="s">
        <v>27</v>
      </c>
      <c r="E57" t="s">
        <v>28</v>
      </c>
      <c r="F57" t="s">
        <v>167</v>
      </c>
      <c r="G57" t="s">
        <v>1019</v>
      </c>
      <c r="H57" t="s">
        <v>30</v>
      </c>
      <c r="I57" t="s">
        <v>168</v>
      </c>
      <c r="J57" t="s">
        <v>32</v>
      </c>
      <c r="K57" t="s">
        <v>712</v>
      </c>
    </row>
    <row r="58" spans="1:11" x14ac:dyDescent="0.25">
      <c r="A58">
        <v>57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1019</v>
      </c>
      <c r="H58" t="s">
        <v>30</v>
      </c>
      <c r="I58" t="s">
        <v>31</v>
      </c>
      <c r="J58" t="s">
        <v>32</v>
      </c>
      <c r="K58" t="s">
        <v>714</v>
      </c>
    </row>
    <row r="59" spans="1:11" x14ac:dyDescent="0.25">
      <c r="A59">
        <v>58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1257</v>
      </c>
      <c r="H59" t="s">
        <v>5</v>
      </c>
      <c r="I59" t="s">
        <v>45</v>
      </c>
      <c r="J59" t="s">
        <v>6</v>
      </c>
      <c r="K59" t="s">
        <v>716</v>
      </c>
    </row>
    <row r="60" spans="1:11" x14ac:dyDescent="0.25">
      <c r="A60">
        <v>59</v>
      </c>
      <c r="B60" t="s">
        <v>49</v>
      </c>
      <c r="C60" t="s">
        <v>1528</v>
      </c>
      <c r="D60" t="s">
        <v>17</v>
      </c>
      <c r="E60" t="s">
        <v>7</v>
      </c>
      <c r="F60" t="s">
        <v>1445</v>
      </c>
      <c r="G60" t="s">
        <v>788</v>
      </c>
      <c r="H60" t="s">
        <v>5</v>
      </c>
      <c r="I60" t="s">
        <v>1451</v>
      </c>
      <c r="J60" t="s">
        <v>6</v>
      </c>
      <c r="K60" t="s">
        <v>1529</v>
      </c>
    </row>
    <row r="61" spans="1:11" x14ac:dyDescent="0.25">
      <c r="A61">
        <v>60</v>
      </c>
      <c r="B61" t="s">
        <v>54</v>
      </c>
      <c r="C61" t="s">
        <v>55</v>
      </c>
      <c r="D61" t="s">
        <v>0</v>
      </c>
      <c r="E61" t="s">
        <v>1</v>
      </c>
      <c r="F61" t="s">
        <v>56</v>
      </c>
      <c r="G61" t="s">
        <v>1468</v>
      </c>
      <c r="H61" t="s">
        <v>5</v>
      </c>
      <c r="I61" t="s">
        <v>57</v>
      </c>
      <c r="J61" t="s">
        <v>6</v>
      </c>
      <c r="K61" t="s">
        <v>717</v>
      </c>
    </row>
    <row r="62" spans="1:11" x14ac:dyDescent="0.25">
      <c r="A62">
        <v>61</v>
      </c>
      <c r="B62" t="s">
        <v>467</v>
      </c>
      <c r="C62" t="s">
        <v>468</v>
      </c>
      <c r="D62" t="s">
        <v>0</v>
      </c>
      <c r="E62" t="s">
        <v>1</v>
      </c>
      <c r="F62" t="s">
        <v>469</v>
      </c>
      <c r="G62" t="s">
        <v>1257</v>
      </c>
      <c r="H62" t="s">
        <v>5</v>
      </c>
      <c r="I62" t="s">
        <v>470</v>
      </c>
      <c r="J62" t="s">
        <v>6</v>
      </c>
      <c r="K62" t="s">
        <v>720</v>
      </c>
    </row>
    <row r="63" spans="1:11" x14ac:dyDescent="0.25">
      <c r="A63">
        <v>62</v>
      </c>
      <c r="B63" t="s">
        <v>110</v>
      </c>
      <c r="C63" t="s">
        <v>111</v>
      </c>
      <c r="D63" t="s">
        <v>112</v>
      </c>
      <c r="E63" t="s">
        <v>43</v>
      </c>
      <c r="F63" t="s">
        <v>113</v>
      </c>
      <c r="G63" t="s">
        <v>1019</v>
      </c>
      <c r="H63" t="s">
        <v>3</v>
      </c>
      <c r="I63" t="s">
        <v>114</v>
      </c>
      <c r="J63" t="s">
        <v>53</v>
      </c>
      <c r="K63" t="s">
        <v>727</v>
      </c>
    </row>
    <row r="64" spans="1:11" x14ac:dyDescent="0.25">
      <c r="A64">
        <v>63</v>
      </c>
      <c r="B64" t="s">
        <v>120</v>
      </c>
      <c r="C64" t="s">
        <v>121</v>
      </c>
      <c r="D64" t="s">
        <v>122</v>
      </c>
      <c r="E64" t="s">
        <v>43</v>
      </c>
      <c r="F64" t="s">
        <v>123</v>
      </c>
      <c r="G64" t="s">
        <v>1019</v>
      </c>
      <c r="H64" t="s">
        <v>3</v>
      </c>
      <c r="I64" t="s">
        <v>124</v>
      </c>
      <c r="J64" t="s">
        <v>125</v>
      </c>
      <c r="K64" t="s">
        <v>728</v>
      </c>
    </row>
    <row r="65" spans="1:11" x14ac:dyDescent="0.25">
      <c r="A65">
        <v>64</v>
      </c>
      <c r="B65" t="s">
        <v>925</v>
      </c>
      <c r="C65" t="s">
        <v>926</v>
      </c>
      <c r="D65" t="s">
        <v>821</v>
      </c>
      <c r="E65" t="s">
        <v>822</v>
      </c>
      <c r="F65" t="s">
        <v>927</v>
      </c>
      <c r="G65" t="s">
        <v>1468</v>
      </c>
      <c r="H65" t="s">
        <v>8</v>
      </c>
      <c r="I65" t="s">
        <v>928</v>
      </c>
      <c r="J65" t="s">
        <v>9</v>
      </c>
      <c r="K65" t="s">
        <v>929</v>
      </c>
    </row>
    <row r="66" spans="1:11" x14ac:dyDescent="0.25">
      <c r="A66">
        <v>65</v>
      </c>
      <c r="B66" t="s">
        <v>811</v>
      </c>
      <c r="C66" t="s">
        <v>812</v>
      </c>
      <c r="D66" t="s">
        <v>813</v>
      </c>
      <c r="E66" t="s">
        <v>814</v>
      </c>
      <c r="F66" t="s">
        <v>815</v>
      </c>
      <c r="G66" t="s">
        <v>1468</v>
      </c>
      <c r="H66" t="s">
        <v>8</v>
      </c>
      <c r="I66" t="s">
        <v>817</v>
      </c>
      <c r="J66" t="s">
        <v>9</v>
      </c>
      <c r="K66" t="s">
        <v>818</v>
      </c>
    </row>
    <row r="67" spans="1:11" x14ac:dyDescent="0.25">
      <c r="A67">
        <v>66</v>
      </c>
      <c r="B67" t="s">
        <v>869</v>
      </c>
      <c r="C67" t="s">
        <v>870</v>
      </c>
      <c r="D67" t="s">
        <v>871</v>
      </c>
      <c r="E67" t="s">
        <v>198</v>
      </c>
      <c r="F67" t="s">
        <v>872</v>
      </c>
      <c r="G67" t="s">
        <v>1468</v>
      </c>
      <c r="H67" t="s">
        <v>8</v>
      </c>
      <c r="I67" t="s">
        <v>873</v>
      </c>
      <c r="J67" t="s">
        <v>9</v>
      </c>
      <c r="K67" t="s">
        <v>874</v>
      </c>
    </row>
    <row r="68" spans="1:11" x14ac:dyDescent="0.25">
      <c r="A68">
        <v>67</v>
      </c>
      <c r="B68" t="s">
        <v>819</v>
      </c>
      <c r="C68" t="s">
        <v>820</v>
      </c>
      <c r="D68" t="s">
        <v>821</v>
      </c>
      <c r="E68" t="s">
        <v>822</v>
      </c>
      <c r="F68" t="s">
        <v>823</v>
      </c>
      <c r="G68" t="s">
        <v>1468</v>
      </c>
      <c r="H68" t="s">
        <v>8</v>
      </c>
      <c r="I68" t="s">
        <v>824</v>
      </c>
      <c r="J68" t="s">
        <v>9</v>
      </c>
      <c r="K68" t="s">
        <v>825</v>
      </c>
    </row>
    <row r="69" spans="1:11" x14ac:dyDescent="0.25">
      <c r="A69">
        <v>68</v>
      </c>
      <c r="B69" t="s">
        <v>875</v>
      </c>
      <c r="C69" t="s">
        <v>876</v>
      </c>
      <c r="D69" t="s">
        <v>877</v>
      </c>
      <c r="E69" t="s">
        <v>878</v>
      </c>
      <c r="F69" t="s">
        <v>879</v>
      </c>
      <c r="G69" t="s">
        <v>1468</v>
      </c>
      <c r="H69" t="s">
        <v>8</v>
      </c>
      <c r="I69" t="s">
        <v>880</v>
      </c>
      <c r="J69" t="s">
        <v>9</v>
      </c>
      <c r="K69" t="s">
        <v>881</v>
      </c>
    </row>
    <row r="70" spans="1:11" x14ac:dyDescent="0.25">
      <c r="A70">
        <v>69</v>
      </c>
      <c r="B70" t="s">
        <v>797</v>
      </c>
      <c r="C70" t="s">
        <v>798</v>
      </c>
      <c r="D70" t="s">
        <v>799</v>
      </c>
      <c r="E70" t="s">
        <v>1</v>
      </c>
      <c r="F70" t="s">
        <v>800</v>
      </c>
      <c r="G70" t="s">
        <v>1468</v>
      </c>
      <c r="H70" t="s">
        <v>8</v>
      </c>
      <c r="I70" t="s">
        <v>801</v>
      </c>
      <c r="J70" t="s">
        <v>9</v>
      </c>
      <c r="K70" t="s">
        <v>802</v>
      </c>
    </row>
    <row r="71" spans="1:11" x14ac:dyDescent="0.25">
      <c r="A71">
        <v>70</v>
      </c>
      <c r="B71" t="s">
        <v>930</v>
      </c>
      <c r="C71" t="s">
        <v>931</v>
      </c>
      <c r="D71" t="s">
        <v>932</v>
      </c>
      <c r="E71" t="s">
        <v>933</v>
      </c>
      <c r="F71" t="s">
        <v>934</v>
      </c>
      <c r="G71" t="s">
        <v>1468</v>
      </c>
      <c r="H71" t="s">
        <v>8</v>
      </c>
      <c r="I71" t="s">
        <v>935</v>
      </c>
      <c r="J71" t="s">
        <v>9</v>
      </c>
      <c r="K71" t="s">
        <v>936</v>
      </c>
    </row>
    <row r="72" spans="1:11" x14ac:dyDescent="0.25">
      <c r="A72">
        <v>71</v>
      </c>
      <c r="B72" t="s">
        <v>179</v>
      </c>
      <c r="C72" t="s">
        <v>180</v>
      </c>
      <c r="D72" t="s">
        <v>181</v>
      </c>
      <c r="E72" t="s">
        <v>43</v>
      </c>
      <c r="F72" t="s">
        <v>182</v>
      </c>
      <c r="G72" t="s">
        <v>1468</v>
      </c>
      <c r="H72" t="s">
        <v>8</v>
      </c>
      <c r="I72" t="s">
        <v>183</v>
      </c>
      <c r="J72" t="s">
        <v>9</v>
      </c>
      <c r="K72" t="s">
        <v>738</v>
      </c>
    </row>
    <row r="73" spans="1:11" x14ac:dyDescent="0.25">
      <c r="A73">
        <v>72</v>
      </c>
      <c r="B73" t="s">
        <v>467</v>
      </c>
      <c r="C73" t="s">
        <v>468</v>
      </c>
      <c r="D73" t="s">
        <v>0</v>
      </c>
      <c r="E73" t="s">
        <v>1</v>
      </c>
      <c r="F73" t="s">
        <v>477</v>
      </c>
      <c r="G73" t="s">
        <v>1019</v>
      </c>
      <c r="H73" t="s">
        <v>30</v>
      </c>
      <c r="I73" t="s">
        <v>478</v>
      </c>
      <c r="J73" t="s">
        <v>32</v>
      </c>
      <c r="K73" t="s">
        <v>740</v>
      </c>
    </row>
    <row r="74" spans="1:11" x14ac:dyDescent="0.25">
      <c r="A74">
        <v>73</v>
      </c>
      <c r="B74" t="s">
        <v>54</v>
      </c>
      <c r="C74" t="s">
        <v>55</v>
      </c>
      <c r="D74" t="s">
        <v>0</v>
      </c>
      <c r="E74" t="s">
        <v>1</v>
      </c>
      <c r="F74" t="s">
        <v>480</v>
      </c>
      <c r="G74" t="s">
        <v>1050</v>
      </c>
      <c r="H74" t="s">
        <v>473</v>
      </c>
      <c r="I74" t="s">
        <v>481</v>
      </c>
      <c r="J74" t="s">
        <v>475</v>
      </c>
      <c r="K74" t="s">
        <v>744</v>
      </c>
    </row>
    <row r="75" spans="1:11" x14ac:dyDescent="0.25">
      <c r="A75">
        <v>74</v>
      </c>
      <c r="B75" t="s">
        <v>206</v>
      </c>
      <c r="C75" t="s">
        <v>207</v>
      </c>
      <c r="D75" t="s">
        <v>173</v>
      </c>
      <c r="E75" t="s">
        <v>43</v>
      </c>
      <c r="F75" t="s">
        <v>208</v>
      </c>
      <c r="G75" t="s">
        <v>1019</v>
      </c>
      <c r="H75" t="s">
        <v>3</v>
      </c>
      <c r="I75" t="s">
        <v>209</v>
      </c>
      <c r="J75" t="s">
        <v>53</v>
      </c>
      <c r="K75" t="s">
        <v>745</v>
      </c>
    </row>
    <row r="76" spans="1:11" x14ac:dyDescent="0.25">
      <c r="A76">
        <v>75</v>
      </c>
      <c r="B76" t="s">
        <v>224</v>
      </c>
      <c r="C76" t="s">
        <v>225</v>
      </c>
      <c r="D76" t="s">
        <v>0</v>
      </c>
      <c r="E76" t="s">
        <v>1</v>
      </c>
      <c r="F76" t="s">
        <v>226</v>
      </c>
      <c r="G76" t="s">
        <v>1019</v>
      </c>
      <c r="H76" t="s">
        <v>3</v>
      </c>
      <c r="I76" t="s">
        <v>227</v>
      </c>
      <c r="J76" t="s">
        <v>53</v>
      </c>
      <c r="K76" t="s">
        <v>748</v>
      </c>
    </row>
    <row r="77" spans="1:11" x14ac:dyDescent="0.25">
      <c r="A77">
        <v>76</v>
      </c>
      <c r="B77" t="s">
        <v>54</v>
      </c>
      <c r="C77" t="s">
        <v>55</v>
      </c>
      <c r="D77" t="s">
        <v>0</v>
      </c>
      <c r="E77" t="s">
        <v>1</v>
      </c>
      <c r="F77" t="s">
        <v>229</v>
      </c>
      <c r="G77" t="s">
        <v>1019</v>
      </c>
      <c r="H77" t="s">
        <v>3</v>
      </c>
      <c r="I77" t="s">
        <v>230</v>
      </c>
      <c r="J77" t="s">
        <v>53</v>
      </c>
      <c r="K77" t="s">
        <v>749</v>
      </c>
    </row>
    <row r="78" spans="1:11" x14ac:dyDescent="0.25">
      <c r="A78">
        <v>77</v>
      </c>
      <c r="B78" t="s">
        <v>278</v>
      </c>
      <c r="C78" t="s">
        <v>279</v>
      </c>
      <c r="D78" t="s">
        <v>66</v>
      </c>
      <c r="E78" t="s">
        <v>1</v>
      </c>
      <c r="F78" t="s">
        <v>280</v>
      </c>
      <c r="G78" t="s">
        <v>1019</v>
      </c>
      <c r="H78" t="s">
        <v>3</v>
      </c>
      <c r="I78" t="s">
        <v>281</v>
      </c>
      <c r="J78" t="s">
        <v>53</v>
      </c>
      <c r="K78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8"/>
  <sheetViews>
    <sheetView topLeftCell="A43" workbookViewId="0">
      <selection activeCell="A78" sqref="A78"/>
    </sheetView>
  </sheetViews>
  <sheetFormatPr defaultRowHeight="15" x14ac:dyDescent="0.25"/>
  <cols>
    <col min="1" max="1" bestFit="true" customWidth="true" width="2.140625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9.5703125" collapsed="false"/>
    <col min="8" max="8" bestFit="true" customWidth="true" width="15.71093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15</v>
      </c>
      <c r="C2" t="s">
        <v>16</v>
      </c>
      <c r="D2" t="s">
        <v>17</v>
      </c>
      <c r="E2" t="s">
        <v>7</v>
      </c>
      <c r="F2" t="s">
        <v>1207</v>
      </c>
      <c r="G2" t="s">
        <v>960</v>
      </c>
      <c r="H2" t="s">
        <v>1013</v>
      </c>
      <c r="I2" t="s">
        <v>1208</v>
      </c>
      <c r="J2" t="s">
        <v>960</v>
      </c>
      <c r="K2" t="s">
        <v>1574</v>
      </c>
    </row>
    <row r="3" spans="1:11" x14ac:dyDescent="0.25">
      <c r="A3" s="248">
        <v>2</v>
      </c>
      <c r="B3" t="s">
        <v>1490</v>
      </c>
      <c r="C3" t="s">
        <v>97</v>
      </c>
      <c r="D3" t="s">
        <v>0</v>
      </c>
      <c r="E3" t="s">
        <v>1</v>
      </c>
      <c r="F3" t="s">
        <v>1491</v>
      </c>
      <c r="G3" t="s">
        <v>1468</v>
      </c>
      <c r="H3" t="s">
        <v>1013</v>
      </c>
      <c r="I3" t="s">
        <v>1492</v>
      </c>
      <c r="J3" t="s">
        <v>960</v>
      </c>
      <c r="K3" t="s">
        <v>1567</v>
      </c>
    </row>
    <row r="4" spans="1:11" x14ac:dyDescent="0.25">
      <c r="A4" s="248">
        <v>3</v>
      </c>
      <c r="B4" t="s">
        <v>104</v>
      </c>
      <c r="C4" t="s">
        <v>105</v>
      </c>
      <c r="D4" t="s">
        <v>106</v>
      </c>
      <c r="E4" t="s">
        <v>7</v>
      </c>
      <c r="F4" t="s">
        <v>107</v>
      </c>
      <c r="G4" t="s">
        <v>1468</v>
      </c>
      <c r="H4" t="s">
        <v>5</v>
      </c>
      <c r="I4" t="s">
        <v>108</v>
      </c>
      <c r="J4" t="s">
        <v>6</v>
      </c>
      <c r="K4" t="s">
        <v>1553</v>
      </c>
    </row>
    <row r="5" spans="1:11" x14ac:dyDescent="0.25">
      <c r="A5" s="248">
        <v>4</v>
      </c>
      <c r="B5" t="s">
        <v>1554</v>
      </c>
      <c r="C5" t="s">
        <v>1555</v>
      </c>
      <c r="D5" t="s">
        <v>0</v>
      </c>
      <c r="E5" t="s">
        <v>1</v>
      </c>
      <c r="F5" t="s">
        <v>1556</v>
      </c>
      <c r="G5" t="s">
        <v>1468</v>
      </c>
      <c r="H5" t="s">
        <v>1013</v>
      </c>
      <c r="I5" t="s">
        <v>1557</v>
      </c>
      <c r="J5" t="s">
        <v>960</v>
      </c>
      <c r="K5" t="s">
        <v>1558</v>
      </c>
    </row>
    <row r="6" spans="1:11" x14ac:dyDescent="0.25">
      <c r="A6" s="248">
        <v>5</v>
      </c>
      <c r="B6" t="s">
        <v>1547</v>
      </c>
      <c r="C6" t="s">
        <v>1548</v>
      </c>
      <c r="D6" t="s">
        <v>1549</v>
      </c>
      <c r="E6" t="s">
        <v>1</v>
      </c>
      <c r="F6" t="s">
        <v>1158</v>
      </c>
      <c r="G6" t="s">
        <v>1468</v>
      </c>
      <c r="H6" t="s">
        <v>1013</v>
      </c>
      <c r="I6" t="s">
        <v>1159</v>
      </c>
      <c r="J6" t="s">
        <v>960</v>
      </c>
      <c r="K6" t="s">
        <v>1550</v>
      </c>
    </row>
    <row r="7" spans="1:11" x14ac:dyDescent="0.25">
      <c r="A7" s="248">
        <v>6</v>
      </c>
      <c r="B7" t="s">
        <v>50</v>
      </c>
      <c r="C7" t="s">
        <v>51</v>
      </c>
      <c r="D7" t="s">
        <v>52</v>
      </c>
      <c r="E7" t="s">
        <v>43</v>
      </c>
      <c r="F7" t="s">
        <v>246</v>
      </c>
      <c r="G7" t="s">
        <v>1019</v>
      </c>
      <c r="H7" t="s">
        <v>3</v>
      </c>
      <c r="I7" t="s">
        <v>247</v>
      </c>
      <c r="J7" t="s">
        <v>125</v>
      </c>
      <c r="K7" t="s">
        <v>1539</v>
      </c>
    </row>
    <row r="8" spans="1:11" x14ac:dyDescent="0.25">
      <c r="A8" s="248">
        <v>7</v>
      </c>
      <c r="B8" t="s">
        <v>50</v>
      </c>
      <c r="C8" t="s">
        <v>51</v>
      </c>
      <c r="D8" t="s">
        <v>52</v>
      </c>
      <c r="E8" t="s">
        <v>43</v>
      </c>
      <c r="F8" t="s">
        <v>94</v>
      </c>
      <c r="G8" t="s">
        <v>1468</v>
      </c>
      <c r="H8" t="s">
        <v>5</v>
      </c>
      <c r="I8" t="s">
        <v>95</v>
      </c>
      <c r="J8" t="s">
        <v>6</v>
      </c>
      <c r="K8" t="s">
        <v>1501</v>
      </c>
    </row>
    <row r="9" spans="1:11" x14ac:dyDescent="0.25">
      <c r="A9" s="248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 s="248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 s="248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 s="248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 s="248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 s="248">
        <v>13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1468</v>
      </c>
      <c r="H14" t="s">
        <v>1013</v>
      </c>
      <c r="I14" t="s">
        <v>1122</v>
      </c>
      <c r="J14" t="s">
        <v>960</v>
      </c>
      <c r="K14" t="s">
        <v>1464</v>
      </c>
    </row>
    <row r="15" spans="1:11" x14ac:dyDescent="0.25">
      <c r="A15" s="248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369</v>
      </c>
      <c r="G15" t="s">
        <v>1019</v>
      </c>
      <c r="H15" t="s">
        <v>294</v>
      </c>
      <c r="I15" t="s">
        <v>370</v>
      </c>
      <c r="J15" t="s">
        <v>289</v>
      </c>
      <c r="K15" t="s">
        <v>1240</v>
      </c>
    </row>
    <row r="16" spans="1:11" x14ac:dyDescent="0.25">
      <c r="A16" s="248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1100</v>
      </c>
      <c r="G16" t="s">
        <v>1468</v>
      </c>
      <c r="H16" t="s">
        <v>1013</v>
      </c>
      <c r="I16" t="s">
        <v>1101</v>
      </c>
      <c r="J16" t="s">
        <v>960</v>
      </c>
      <c r="K16" t="s">
        <v>1258</v>
      </c>
    </row>
    <row r="17" spans="1:11" x14ac:dyDescent="0.25">
      <c r="A17" s="248">
        <v>16</v>
      </c>
      <c r="B17" t="s">
        <v>1215</v>
      </c>
      <c r="C17" t="s">
        <v>1216</v>
      </c>
      <c r="D17" t="s">
        <v>0</v>
      </c>
      <c r="E17" t="s">
        <v>1</v>
      </c>
      <c r="F17" t="s">
        <v>1218</v>
      </c>
      <c r="G17" t="s">
        <v>1468</v>
      </c>
      <c r="H17" t="s">
        <v>1013</v>
      </c>
      <c r="I17" t="s">
        <v>1219</v>
      </c>
      <c r="J17" t="s">
        <v>960</v>
      </c>
      <c r="K17" t="s">
        <v>1242</v>
      </c>
    </row>
    <row r="18" spans="1:11" x14ac:dyDescent="0.25">
      <c r="A18" s="248">
        <v>17</v>
      </c>
      <c r="B18" t="s">
        <v>1194</v>
      </c>
      <c r="C18" t="s">
        <v>1195</v>
      </c>
      <c r="D18" t="s">
        <v>1196</v>
      </c>
      <c r="E18" t="s">
        <v>28</v>
      </c>
      <c r="F18" t="s">
        <v>1197</v>
      </c>
      <c r="G18" t="s">
        <v>1468</v>
      </c>
      <c r="H18" t="s">
        <v>1013</v>
      </c>
      <c r="I18" t="s">
        <v>1198</v>
      </c>
      <c r="J18" t="s">
        <v>960</v>
      </c>
      <c r="K18" t="s">
        <v>1214</v>
      </c>
    </row>
    <row r="19" spans="1:11" x14ac:dyDescent="0.25">
      <c r="A19" s="248">
        <v>18</v>
      </c>
      <c r="B19" t="s">
        <v>117</v>
      </c>
      <c r="C19" t="s">
        <v>1210</v>
      </c>
      <c r="D19" t="s">
        <v>648</v>
      </c>
      <c r="E19" t="s">
        <v>1</v>
      </c>
      <c r="F19" t="s">
        <v>1211</v>
      </c>
      <c r="G19" t="s">
        <v>1019</v>
      </c>
      <c r="H19" t="s">
        <v>3</v>
      </c>
      <c r="I19" t="s">
        <v>1212</v>
      </c>
      <c r="J19" t="s">
        <v>53</v>
      </c>
      <c r="K19" t="s">
        <v>1213</v>
      </c>
    </row>
    <row r="20" spans="1:11" x14ac:dyDescent="0.25">
      <c r="A20" s="248">
        <v>19</v>
      </c>
      <c r="B20" t="s">
        <v>116</v>
      </c>
      <c r="C20" t="s">
        <v>117</v>
      </c>
      <c r="D20" t="s">
        <v>648</v>
      </c>
      <c r="E20" t="s">
        <v>1</v>
      </c>
      <c r="F20" t="s">
        <v>118</v>
      </c>
      <c r="G20" t="s">
        <v>1019</v>
      </c>
      <c r="H20" t="s">
        <v>3</v>
      </c>
      <c r="I20" t="s">
        <v>119</v>
      </c>
      <c r="J20" t="s">
        <v>53</v>
      </c>
      <c r="K20" t="s">
        <v>1167</v>
      </c>
    </row>
    <row r="21" spans="1:11" x14ac:dyDescent="0.25">
      <c r="A21" s="248">
        <v>20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1468</v>
      </c>
      <c r="H21" t="s">
        <v>1013</v>
      </c>
      <c r="I21" t="s">
        <v>1169</v>
      </c>
      <c r="J21" t="s">
        <v>960</v>
      </c>
      <c r="K21" t="s">
        <v>1170</v>
      </c>
    </row>
    <row r="22" spans="1:11" x14ac:dyDescent="0.25">
      <c r="A22" s="248">
        <v>21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1468</v>
      </c>
      <c r="H22" t="s">
        <v>1013</v>
      </c>
      <c r="I22" t="s">
        <v>1179</v>
      </c>
      <c r="J22" t="s">
        <v>960</v>
      </c>
      <c r="K22" t="s">
        <v>1180</v>
      </c>
    </row>
    <row r="23" spans="1:11" x14ac:dyDescent="0.25">
      <c r="A23" s="248">
        <v>22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1468</v>
      </c>
      <c r="H23" t="s">
        <v>1013</v>
      </c>
      <c r="I23" t="s">
        <v>1191</v>
      </c>
      <c r="J23" t="s">
        <v>960</v>
      </c>
      <c r="K23" t="s">
        <v>1192</v>
      </c>
    </row>
    <row r="24" spans="1:11" x14ac:dyDescent="0.25">
      <c r="A24" s="248">
        <v>23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1468</v>
      </c>
      <c r="H24" t="s">
        <v>1013</v>
      </c>
      <c r="I24" t="s">
        <v>1144</v>
      </c>
      <c r="J24" t="s">
        <v>960</v>
      </c>
      <c r="K24" t="s">
        <v>1145</v>
      </c>
    </row>
    <row r="25" spans="1:11" x14ac:dyDescent="0.25">
      <c r="A25" s="248">
        <v>24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1468</v>
      </c>
      <c r="H25" t="s">
        <v>1013</v>
      </c>
      <c r="I25" t="s">
        <v>1149</v>
      </c>
      <c r="J25" t="s">
        <v>960</v>
      </c>
      <c r="K25" t="s">
        <v>1150</v>
      </c>
    </row>
    <row r="26" spans="1:11" x14ac:dyDescent="0.25">
      <c r="A26" s="248">
        <v>25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1468</v>
      </c>
      <c r="H26" t="s">
        <v>1013</v>
      </c>
      <c r="I26" t="s">
        <v>1086</v>
      </c>
      <c r="J26" t="s">
        <v>960</v>
      </c>
      <c r="K26" t="s">
        <v>1087</v>
      </c>
    </row>
    <row r="27" spans="1:11" x14ac:dyDescent="0.25">
      <c r="A27" s="248">
        <v>26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1468</v>
      </c>
      <c r="H27" t="s">
        <v>1013</v>
      </c>
      <c r="I27" t="s">
        <v>1108</v>
      </c>
      <c r="J27" t="s">
        <v>960</v>
      </c>
      <c r="K27" t="s">
        <v>1109</v>
      </c>
    </row>
    <row r="28" spans="1:11" x14ac:dyDescent="0.25">
      <c r="A28" s="248">
        <v>27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1468</v>
      </c>
      <c r="H28" t="s">
        <v>1013</v>
      </c>
      <c r="I28" t="s">
        <v>1113</v>
      </c>
      <c r="J28" t="s">
        <v>960</v>
      </c>
      <c r="K28" t="s">
        <v>1114</v>
      </c>
    </row>
    <row r="29" spans="1:11" x14ac:dyDescent="0.25">
      <c r="A29" s="248">
        <v>28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 spans="1:11" x14ac:dyDescent="0.25">
      <c r="A30" s="248">
        <v>29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 spans="1:11" x14ac:dyDescent="0.25">
      <c r="A31" s="248">
        <v>30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 spans="1:11" x14ac:dyDescent="0.25">
      <c r="A32" s="248">
        <v>31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 spans="1:11" x14ac:dyDescent="0.25">
      <c r="A33" s="248">
        <v>32</v>
      </c>
      <c r="B33" t="s">
        <v>766</v>
      </c>
      <c r="C33" t="s">
        <v>767</v>
      </c>
      <c r="D33" t="s">
        <v>577</v>
      </c>
      <c r="E33" t="s">
        <v>7</v>
      </c>
      <c r="F33" t="s">
        <v>1040</v>
      </c>
      <c r="G33" t="s">
        <v>1050</v>
      </c>
      <c r="H33" t="s">
        <v>781</v>
      </c>
      <c r="I33" t="s">
        <v>1042</v>
      </c>
      <c r="J33" t="s">
        <v>1043</v>
      </c>
      <c r="K33" t="s">
        <v>1044</v>
      </c>
    </row>
    <row r="34" spans="1:11" x14ac:dyDescent="0.25">
      <c r="A34" s="248">
        <v>33</v>
      </c>
      <c r="B34" t="s">
        <v>145</v>
      </c>
      <c r="C34" t="s">
        <v>97</v>
      </c>
      <c r="D34" t="s">
        <v>1046</v>
      </c>
      <c r="E34" t="s">
        <v>1</v>
      </c>
      <c r="F34" t="s">
        <v>147</v>
      </c>
      <c r="G34" t="s">
        <v>1019</v>
      </c>
      <c r="H34" t="s">
        <v>3</v>
      </c>
      <c r="I34" t="s">
        <v>148</v>
      </c>
      <c r="J34" t="s">
        <v>53</v>
      </c>
      <c r="K34" t="s">
        <v>1047</v>
      </c>
    </row>
    <row r="35" spans="1:11" x14ac:dyDescent="0.25">
      <c r="A35" s="248">
        <v>34</v>
      </c>
      <c r="B35" t="s">
        <v>803</v>
      </c>
      <c r="C35" t="s">
        <v>804</v>
      </c>
      <c r="D35" t="s">
        <v>17</v>
      </c>
      <c r="E35" t="s">
        <v>7</v>
      </c>
      <c r="F35" t="s">
        <v>805</v>
      </c>
      <c r="G35" t="s">
        <v>1468</v>
      </c>
      <c r="H35" t="s">
        <v>5</v>
      </c>
      <c r="I35" t="s">
        <v>806</v>
      </c>
      <c r="J35" t="s">
        <v>6</v>
      </c>
      <c r="K35" t="s">
        <v>996</v>
      </c>
    </row>
    <row r="36" spans="1:11" x14ac:dyDescent="0.25">
      <c r="A36" s="248">
        <v>35</v>
      </c>
      <c r="B36" t="s">
        <v>982</v>
      </c>
      <c r="C36" t="s">
        <v>292</v>
      </c>
      <c r="D36" t="s">
        <v>462</v>
      </c>
      <c r="E36" t="s">
        <v>1</v>
      </c>
      <c r="F36" t="s">
        <v>422</v>
      </c>
      <c r="G36" t="s">
        <v>1019</v>
      </c>
      <c r="H36" t="s">
        <v>3</v>
      </c>
      <c r="I36" t="s">
        <v>423</v>
      </c>
      <c r="J36" t="s">
        <v>2</v>
      </c>
      <c r="K36" t="s">
        <v>983</v>
      </c>
    </row>
    <row r="37" spans="1:11" x14ac:dyDescent="0.25">
      <c r="A37" s="248">
        <v>36</v>
      </c>
      <c r="B37" t="s">
        <v>64</v>
      </c>
      <c r="C37" t="s">
        <v>65</v>
      </c>
      <c r="D37" t="s">
        <v>66</v>
      </c>
      <c r="E37" t="s">
        <v>1</v>
      </c>
      <c r="F37" t="s">
        <v>67</v>
      </c>
      <c r="G37" t="s">
        <v>1019</v>
      </c>
      <c r="H37" t="s">
        <v>30</v>
      </c>
      <c r="I37" t="s">
        <v>68</v>
      </c>
      <c r="J37" t="s">
        <v>32</v>
      </c>
      <c r="K37" t="s">
        <v>959</v>
      </c>
    </row>
    <row r="38" spans="1:11" x14ac:dyDescent="0.25">
      <c r="A38" s="248">
        <v>37</v>
      </c>
      <c r="B38" t="s">
        <v>242</v>
      </c>
      <c r="C38" t="s">
        <v>243</v>
      </c>
      <c r="D38" t="s">
        <v>957</v>
      </c>
      <c r="E38" t="s">
        <v>43</v>
      </c>
      <c r="F38" t="s">
        <v>244</v>
      </c>
      <c r="G38" t="s">
        <v>1019</v>
      </c>
      <c r="H38" t="s">
        <v>3</v>
      </c>
      <c r="I38" t="s">
        <v>245</v>
      </c>
      <c r="J38" t="s">
        <v>125</v>
      </c>
      <c r="K38" t="s">
        <v>958</v>
      </c>
    </row>
    <row r="39" spans="1:11" x14ac:dyDescent="0.25">
      <c r="A39" s="248">
        <v>38</v>
      </c>
      <c r="B39" t="s">
        <v>322</v>
      </c>
      <c r="C39" t="s">
        <v>323</v>
      </c>
      <c r="D39" t="s">
        <v>66</v>
      </c>
      <c r="E39" t="s">
        <v>1</v>
      </c>
      <c r="F39" t="s">
        <v>324</v>
      </c>
      <c r="G39" t="s">
        <v>1019</v>
      </c>
      <c r="H39" t="s">
        <v>287</v>
      </c>
      <c r="I39" t="s">
        <v>325</v>
      </c>
      <c r="J39" t="s">
        <v>289</v>
      </c>
      <c r="K39" t="s">
        <v>956</v>
      </c>
    </row>
    <row r="40" spans="1:11" x14ac:dyDescent="0.25">
      <c r="A40" s="248">
        <v>39</v>
      </c>
      <c r="B40" t="s">
        <v>49</v>
      </c>
      <c r="C40" t="s">
        <v>97</v>
      </c>
      <c r="D40" t="s">
        <v>66</v>
      </c>
      <c r="E40" t="s">
        <v>1</v>
      </c>
      <c r="F40" t="s">
        <v>391</v>
      </c>
      <c r="G40" t="s">
        <v>1019</v>
      </c>
      <c r="H40" t="s">
        <v>294</v>
      </c>
      <c r="I40" t="s">
        <v>392</v>
      </c>
      <c r="J40" t="s">
        <v>289</v>
      </c>
      <c r="K40" t="s">
        <v>921</v>
      </c>
    </row>
    <row r="41" spans="1:11" x14ac:dyDescent="0.25">
      <c r="A41" s="248">
        <v>40</v>
      </c>
      <c r="B41" t="s">
        <v>361</v>
      </c>
      <c r="C41" t="s">
        <v>362</v>
      </c>
      <c r="D41" t="s">
        <v>0</v>
      </c>
      <c r="E41" t="s">
        <v>1</v>
      </c>
      <c r="F41" t="s">
        <v>886</v>
      </c>
      <c r="G41" t="s">
        <v>1019</v>
      </c>
      <c r="H41" t="s">
        <v>3</v>
      </c>
      <c r="I41" t="s">
        <v>861</v>
      </c>
      <c r="J41" t="s">
        <v>516</v>
      </c>
      <c r="K41" t="s">
        <v>896</v>
      </c>
    </row>
    <row r="42" spans="1:11" x14ac:dyDescent="0.25">
      <c r="A42" s="248">
        <v>41</v>
      </c>
      <c r="B42" t="s">
        <v>845</v>
      </c>
      <c r="C42" t="s">
        <v>846</v>
      </c>
      <c r="D42" t="s">
        <v>27</v>
      </c>
      <c r="E42" t="s">
        <v>28</v>
      </c>
      <c r="F42" t="s">
        <v>847</v>
      </c>
      <c r="G42" t="s">
        <v>1019</v>
      </c>
      <c r="H42" t="s">
        <v>294</v>
      </c>
      <c r="I42" t="s">
        <v>848</v>
      </c>
      <c r="J42" t="s">
        <v>289</v>
      </c>
      <c r="K42" t="s">
        <v>849</v>
      </c>
    </row>
    <row r="43" spans="1:11" x14ac:dyDescent="0.25">
      <c r="A43" s="248">
        <v>42</v>
      </c>
      <c r="B43" t="s">
        <v>766</v>
      </c>
      <c r="C43" t="s">
        <v>767</v>
      </c>
      <c r="D43" t="s">
        <v>577</v>
      </c>
      <c r="E43" t="s">
        <v>7</v>
      </c>
      <c r="F43" t="s">
        <v>768</v>
      </c>
      <c r="G43" t="s">
        <v>1468</v>
      </c>
      <c r="H43" t="s">
        <v>8</v>
      </c>
      <c r="I43" t="s">
        <v>769</v>
      </c>
      <c r="J43" t="s">
        <v>9</v>
      </c>
      <c r="K43" t="s">
        <v>770</v>
      </c>
    </row>
    <row r="44" spans="1:11" x14ac:dyDescent="0.25">
      <c r="A44" s="248">
        <v>43</v>
      </c>
      <c r="B44" t="s">
        <v>530</v>
      </c>
      <c r="C44" t="s">
        <v>531</v>
      </c>
      <c r="D44" t="s">
        <v>36</v>
      </c>
      <c r="E44" t="s">
        <v>1</v>
      </c>
      <c r="F44" t="s">
        <v>532</v>
      </c>
      <c r="G44" t="s">
        <v>1019</v>
      </c>
      <c r="H44" t="s">
        <v>294</v>
      </c>
      <c r="I44" t="s">
        <v>533</v>
      </c>
      <c r="J44" t="s">
        <v>516</v>
      </c>
      <c r="K44" t="s">
        <v>764</v>
      </c>
    </row>
    <row r="45" spans="1:11" x14ac:dyDescent="0.25">
      <c r="A45" s="248">
        <v>44</v>
      </c>
      <c r="B45" t="s">
        <v>651</v>
      </c>
      <c r="C45" t="s">
        <v>652</v>
      </c>
      <c r="D45" t="s">
        <v>653</v>
      </c>
      <c r="E45" t="s">
        <v>1</v>
      </c>
      <c r="F45" t="s">
        <v>654</v>
      </c>
      <c r="G45" t="s">
        <v>1019</v>
      </c>
      <c r="H45" t="s">
        <v>294</v>
      </c>
      <c r="I45" t="s">
        <v>655</v>
      </c>
      <c r="J45" t="s">
        <v>289</v>
      </c>
      <c r="K45" t="s">
        <v>656</v>
      </c>
    </row>
    <row r="46" spans="1:11" x14ac:dyDescent="0.25">
      <c r="A46" s="248">
        <v>45</v>
      </c>
      <c r="B46" t="s">
        <v>425</v>
      </c>
      <c r="C46" t="s">
        <v>426</v>
      </c>
      <c r="D46" t="s">
        <v>427</v>
      </c>
      <c r="E46" t="s">
        <v>28</v>
      </c>
      <c r="F46" t="s">
        <v>428</v>
      </c>
      <c r="G46" t="s">
        <v>1019</v>
      </c>
      <c r="H46" t="s">
        <v>287</v>
      </c>
      <c r="I46" t="s">
        <v>429</v>
      </c>
      <c r="J46" t="s">
        <v>289</v>
      </c>
      <c r="K46" t="s">
        <v>659</v>
      </c>
    </row>
    <row r="47" spans="1:11" x14ac:dyDescent="0.25">
      <c r="A47" s="248">
        <v>46</v>
      </c>
      <c r="B47" t="s">
        <v>608</v>
      </c>
      <c r="C47" t="s">
        <v>378</v>
      </c>
      <c r="D47" t="s">
        <v>27</v>
      </c>
      <c r="E47" t="s">
        <v>28</v>
      </c>
      <c r="F47" t="s">
        <v>609</v>
      </c>
      <c r="G47" t="s">
        <v>1019</v>
      </c>
      <c r="H47" t="s">
        <v>294</v>
      </c>
      <c r="I47" t="s">
        <v>610</v>
      </c>
      <c r="J47" t="s">
        <v>289</v>
      </c>
      <c r="K47" t="s">
        <v>663</v>
      </c>
    </row>
    <row r="48" spans="1:11" x14ac:dyDescent="0.25">
      <c r="A48" s="248">
        <v>47</v>
      </c>
      <c r="B48" t="s">
        <v>590</v>
      </c>
      <c r="C48" t="s">
        <v>591</v>
      </c>
      <c r="D48" t="s">
        <v>592</v>
      </c>
      <c r="E48" t="s">
        <v>43</v>
      </c>
      <c r="F48" t="s">
        <v>593</v>
      </c>
      <c r="G48" t="s">
        <v>1131</v>
      </c>
      <c r="H48" t="s">
        <v>30</v>
      </c>
      <c r="I48" t="s">
        <v>594</v>
      </c>
      <c r="J48" t="s">
        <v>32</v>
      </c>
      <c r="K48" t="s">
        <v>669</v>
      </c>
    </row>
    <row r="49" spans="1:11" x14ac:dyDescent="0.25">
      <c r="A49" s="248">
        <v>48</v>
      </c>
      <c r="B49" t="s">
        <v>566</v>
      </c>
      <c r="C49" t="s">
        <v>556</v>
      </c>
      <c r="D49" t="s">
        <v>0</v>
      </c>
      <c r="E49" t="s">
        <v>1</v>
      </c>
      <c r="F49" t="s">
        <v>557</v>
      </c>
      <c r="G49" t="s">
        <v>1019</v>
      </c>
      <c r="H49" t="s">
        <v>287</v>
      </c>
      <c r="I49" t="s">
        <v>558</v>
      </c>
      <c r="J49" t="s">
        <v>289</v>
      </c>
      <c r="K49" t="s">
        <v>673</v>
      </c>
    </row>
    <row r="50" spans="1:11" x14ac:dyDescent="0.25">
      <c r="A50" s="248">
        <v>49</v>
      </c>
      <c r="B50" t="s">
        <v>1467</v>
      </c>
      <c r="C50" t="s">
        <v>97</v>
      </c>
      <c r="D50" t="s">
        <v>1561</v>
      </c>
      <c r="E50" t="s">
        <v>1561</v>
      </c>
      <c r="F50" t="s">
        <v>540</v>
      </c>
      <c r="G50" t="s">
        <v>1019</v>
      </c>
      <c r="H50" t="s">
        <v>294</v>
      </c>
      <c r="I50" t="s">
        <v>541</v>
      </c>
      <c r="J50" t="s">
        <v>289</v>
      </c>
      <c r="K50" t="s">
        <v>677</v>
      </c>
    </row>
    <row r="51" spans="1:11" x14ac:dyDescent="0.25">
      <c r="A51" s="248">
        <v>50</v>
      </c>
      <c r="B51" t="s">
        <v>291</v>
      </c>
      <c r="C51" t="s">
        <v>292</v>
      </c>
      <c r="D51" t="s">
        <v>0</v>
      </c>
      <c r="E51" t="s">
        <v>1</v>
      </c>
      <c r="F51" t="s">
        <v>293</v>
      </c>
      <c r="G51" t="s">
        <v>1019</v>
      </c>
      <c r="H51" t="s">
        <v>294</v>
      </c>
      <c r="I51" t="s">
        <v>295</v>
      </c>
      <c r="J51" t="s">
        <v>289</v>
      </c>
      <c r="K51" t="s">
        <v>679</v>
      </c>
    </row>
    <row r="52" spans="1:11" x14ac:dyDescent="0.25">
      <c r="A52" s="248">
        <v>51</v>
      </c>
      <c r="B52" t="s">
        <v>311</v>
      </c>
      <c r="C52" t="s">
        <v>312</v>
      </c>
      <c r="D52" t="s">
        <v>313</v>
      </c>
      <c r="E52" t="s">
        <v>43</v>
      </c>
      <c r="F52" t="s">
        <v>314</v>
      </c>
      <c r="G52" t="s">
        <v>1019</v>
      </c>
      <c r="H52" t="s">
        <v>294</v>
      </c>
      <c r="I52" t="s">
        <v>315</v>
      </c>
      <c r="J52" t="s">
        <v>289</v>
      </c>
      <c r="K52" t="s">
        <v>683</v>
      </c>
    </row>
    <row r="53" spans="1:11" x14ac:dyDescent="0.25">
      <c r="A53" s="248">
        <v>52</v>
      </c>
      <c r="B53" t="s">
        <v>317</v>
      </c>
      <c r="C53" t="s">
        <v>279</v>
      </c>
      <c r="D53" t="s">
        <v>318</v>
      </c>
      <c r="E53" t="s">
        <v>28</v>
      </c>
      <c r="F53" t="s">
        <v>319</v>
      </c>
      <c r="G53" t="s">
        <v>1019</v>
      </c>
      <c r="H53" t="s">
        <v>287</v>
      </c>
      <c r="I53" t="s">
        <v>320</v>
      </c>
      <c r="J53" t="s">
        <v>289</v>
      </c>
      <c r="K53" t="s">
        <v>758</v>
      </c>
    </row>
    <row r="54" spans="1:11" x14ac:dyDescent="0.25">
      <c r="A54" s="248">
        <v>53</v>
      </c>
      <c r="B54" t="s">
        <v>137</v>
      </c>
      <c r="C54" t="s">
        <v>138</v>
      </c>
      <c r="D54" t="s">
        <v>0</v>
      </c>
      <c r="E54" t="s">
        <v>1</v>
      </c>
      <c r="F54" t="s">
        <v>139</v>
      </c>
      <c r="G54" t="s">
        <v>1019</v>
      </c>
      <c r="H54" t="s">
        <v>3</v>
      </c>
      <c r="I54" t="s">
        <v>140</v>
      </c>
      <c r="J54" t="s">
        <v>53</v>
      </c>
      <c r="K54" t="s">
        <v>699</v>
      </c>
    </row>
    <row r="55" spans="1:11" x14ac:dyDescent="0.25">
      <c r="A55" s="248">
        <v>54</v>
      </c>
      <c r="B55" t="s">
        <v>262</v>
      </c>
      <c r="C55" t="s">
        <v>399</v>
      </c>
      <c r="D55" t="s">
        <v>0</v>
      </c>
      <c r="E55" t="s">
        <v>1</v>
      </c>
      <c r="F55" t="s">
        <v>400</v>
      </c>
      <c r="G55" t="s">
        <v>1019</v>
      </c>
      <c r="H55" t="s">
        <v>294</v>
      </c>
      <c r="I55" t="s">
        <v>401</v>
      </c>
      <c r="J55" t="s">
        <v>289</v>
      </c>
      <c r="K55" t="s">
        <v>700</v>
      </c>
    </row>
    <row r="56" spans="1:11" x14ac:dyDescent="0.25">
      <c r="A56" s="248">
        <v>55</v>
      </c>
      <c r="B56" t="s">
        <v>403</v>
      </c>
      <c r="C56" t="s">
        <v>60</v>
      </c>
      <c r="D56" t="s">
        <v>27</v>
      </c>
      <c r="E56" t="s">
        <v>28</v>
      </c>
      <c r="F56" t="s">
        <v>404</v>
      </c>
      <c r="G56" t="s">
        <v>1019</v>
      </c>
      <c r="H56" t="s">
        <v>287</v>
      </c>
      <c r="I56" t="s">
        <v>405</v>
      </c>
      <c r="J56" t="s">
        <v>289</v>
      </c>
      <c r="K56" t="s">
        <v>701</v>
      </c>
    </row>
    <row r="57" spans="1:11" x14ac:dyDescent="0.25">
      <c r="A57" s="248">
        <v>56</v>
      </c>
      <c r="B57" t="s">
        <v>431</v>
      </c>
      <c r="C57" t="s">
        <v>172</v>
      </c>
      <c r="D57" t="s">
        <v>432</v>
      </c>
      <c r="E57" t="s">
        <v>28</v>
      </c>
      <c r="F57" t="s">
        <v>433</v>
      </c>
      <c r="G57" t="s">
        <v>1019</v>
      </c>
      <c r="H57" t="s">
        <v>294</v>
      </c>
      <c r="I57" t="s">
        <v>434</v>
      </c>
      <c r="J57" t="s">
        <v>289</v>
      </c>
      <c r="K57" t="s">
        <v>704</v>
      </c>
    </row>
    <row r="58" spans="1:11" x14ac:dyDescent="0.25">
      <c r="A58" s="248">
        <v>57</v>
      </c>
      <c r="B58" t="s">
        <v>165</v>
      </c>
      <c r="C58" t="s">
        <v>166</v>
      </c>
      <c r="D58" t="s">
        <v>27</v>
      </c>
      <c r="E58" t="s">
        <v>28</v>
      </c>
      <c r="F58" t="s">
        <v>167</v>
      </c>
      <c r="G58" t="s">
        <v>1019</v>
      </c>
      <c r="H58" t="s">
        <v>30</v>
      </c>
      <c r="I58" t="s">
        <v>168</v>
      </c>
      <c r="J58" t="s">
        <v>32</v>
      </c>
      <c r="K58" t="s">
        <v>712</v>
      </c>
    </row>
    <row r="59" spans="1:11" x14ac:dyDescent="0.25">
      <c r="A59" s="248">
        <v>58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1019</v>
      </c>
      <c r="H59" t="s">
        <v>30</v>
      </c>
      <c r="I59" t="s">
        <v>31</v>
      </c>
      <c r="J59" t="s">
        <v>32</v>
      </c>
      <c r="K59" t="s">
        <v>714</v>
      </c>
    </row>
    <row r="60" spans="1:11" x14ac:dyDescent="0.25">
      <c r="A60" s="248">
        <v>59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 t="s">
        <v>1257</v>
      </c>
      <c r="H60" t="s">
        <v>5</v>
      </c>
      <c r="I60" t="s">
        <v>45</v>
      </c>
      <c r="J60" t="s">
        <v>6</v>
      </c>
      <c r="K60" t="s">
        <v>716</v>
      </c>
    </row>
    <row r="61" spans="1:11" x14ac:dyDescent="0.25">
      <c r="A61" s="248">
        <v>60</v>
      </c>
      <c r="B61" t="s">
        <v>49</v>
      </c>
      <c r="C61" t="s">
        <v>1528</v>
      </c>
      <c r="D61" t="s">
        <v>17</v>
      </c>
      <c r="E61" t="s">
        <v>7</v>
      </c>
      <c r="F61" t="s">
        <v>1445</v>
      </c>
      <c r="G61" t="s">
        <v>788</v>
      </c>
      <c r="H61" t="s">
        <v>5</v>
      </c>
      <c r="I61" t="s">
        <v>1451</v>
      </c>
      <c r="J61" t="s">
        <v>6</v>
      </c>
      <c r="K61" t="s">
        <v>1529</v>
      </c>
    </row>
    <row r="62" spans="1:11" x14ac:dyDescent="0.25">
      <c r="A62" s="248">
        <v>61</v>
      </c>
      <c r="B62" t="s">
        <v>54</v>
      </c>
      <c r="C62" t="s">
        <v>55</v>
      </c>
      <c r="D62" t="s">
        <v>0</v>
      </c>
      <c r="E62" t="s">
        <v>1</v>
      </c>
      <c r="F62" t="s">
        <v>56</v>
      </c>
      <c r="G62" t="s">
        <v>1468</v>
      </c>
      <c r="H62" t="s">
        <v>5</v>
      </c>
      <c r="I62" t="s">
        <v>57</v>
      </c>
      <c r="J62" t="s">
        <v>6</v>
      </c>
      <c r="K62" t="s">
        <v>717</v>
      </c>
    </row>
    <row r="63" spans="1:11" x14ac:dyDescent="0.25">
      <c r="A63" s="248">
        <v>62</v>
      </c>
      <c r="B63" t="s">
        <v>110</v>
      </c>
      <c r="C63" t="s">
        <v>111</v>
      </c>
      <c r="D63" t="s">
        <v>112</v>
      </c>
      <c r="E63" t="s">
        <v>43</v>
      </c>
      <c r="F63" t="s">
        <v>113</v>
      </c>
      <c r="G63" t="s">
        <v>1019</v>
      </c>
      <c r="H63" t="s">
        <v>3</v>
      </c>
      <c r="I63" t="s">
        <v>114</v>
      </c>
      <c r="J63" t="s">
        <v>53</v>
      </c>
      <c r="K63" t="s">
        <v>727</v>
      </c>
    </row>
    <row r="64" spans="1:11" x14ac:dyDescent="0.25">
      <c r="A64" s="248">
        <v>63</v>
      </c>
      <c r="B64" t="s">
        <v>120</v>
      </c>
      <c r="C64" t="s">
        <v>121</v>
      </c>
      <c r="D64" t="s">
        <v>122</v>
      </c>
      <c r="E64" t="s">
        <v>43</v>
      </c>
      <c r="F64" t="s">
        <v>123</v>
      </c>
      <c r="G64" t="s">
        <v>1019</v>
      </c>
      <c r="H64" t="s">
        <v>3</v>
      </c>
      <c r="I64" t="s">
        <v>124</v>
      </c>
      <c r="J64" t="s">
        <v>125</v>
      </c>
      <c r="K64" t="s">
        <v>728</v>
      </c>
    </row>
    <row r="65" spans="1:11" x14ac:dyDescent="0.25">
      <c r="A65" s="248">
        <v>64</v>
      </c>
      <c r="B65" t="s">
        <v>925</v>
      </c>
      <c r="C65" t="s">
        <v>926</v>
      </c>
      <c r="D65" t="s">
        <v>821</v>
      </c>
      <c r="E65" t="s">
        <v>822</v>
      </c>
      <c r="F65" t="s">
        <v>927</v>
      </c>
      <c r="G65" t="s">
        <v>1468</v>
      </c>
      <c r="H65" t="s">
        <v>8</v>
      </c>
      <c r="I65" t="s">
        <v>928</v>
      </c>
      <c r="J65" t="s">
        <v>9</v>
      </c>
      <c r="K65" t="s">
        <v>929</v>
      </c>
    </row>
    <row r="66" spans="1:11" x14ac:dyDescent="0.25">
      <c r="A66" s="248">
        <v>65</v>
      </c>
      <c r="B66" t="s">
        <v>811</v>
      </c>
      <c r="C66" t="s">
        <v>812</v>
      </c>
      <c r="D66" t="s">
        <v>813</v>
      </c>
      <c r="E66" t="s">
        <v>814</v>
      </c>
      <c r="F66" t="s">
        <v>815</v>
      </c>
      <c r="G66" t="s">
        <v>1468</v>
      </c>
      <c r="H66" t="s">
        <v>8</v>
      </c>
      <c r="I66" t="s">
        <v>817</v>
      </c>
      <c r="J66" t="s">
        <v>9</v>
      </c>
      <c r="K66" t="s">
        <v>818</v>
      </c>
    </row>
    <row r="67" spans="1:11" x14ac:dyDescent="0.25">
      <c r="A67" s="248">
        <v>66</v>
      </c>
      <c r="B67" t="s">
        <v>869</v>
      </c>
      <c r="C67" t="s">
        <v>870</v>
      </c>
      <c r="D67" t="s">
        <v>871</v>
      </c>
      <c r="E67" t="s">
        <v>198</v>
      </c>
      <c r="F67" t="s">
        <v>872</v>
      </c>
      <c r="G67" t="s">
        <v>1468</v>
      </c>
      <c r="H67" t="s">
        <v>8</v>
      </c>
      <c r="I67" t="s">
        <v>873</v>
      </c>
      <c r="J67" t="s">
        <v>9</v>
      </c>
      <c r="K67" t="s">
        <v>874</v>
      </c>
    </row>
    <row r="68" spans="1:11" x14ac:dyDescent="0.25">
      <c r="A68" s="248">
        <v>67</v>
      </c>
      <c r="B68" t="s">
        <v>819</v>
      </c>
      <c r="C68" t="s">
        <v>820</v>
      </c>
      <c r="D68" t="s">
        <v>821</v>
      </c>
      <c r="E68" t="s">
        <v>822</v>
      </c>
      <c r="F68" t="s">
        <v>823</v>
      </c>
      <c r="G68" t="s">
        <v>1468</v>
      </c>
      <c r="H68" t="s">
        <v>8</v>
      </c>
      <c r="I68" t="s">
        <v>824</v>
      </c>
      <c r="J68" t="s">
        <v>9</v>
      </c>
      <c r="K68" t="s">
        <v>825</v>
      </c>
    </row>
    <row r="69" spans="1:11" x14ac:dyDescent="0.25">
      <c r="A69" s="248">
        <v>68</v>
      </c>
      <c r="B69" t="s">
        <v>875</v>
      </c>
      <c r="C69" t="s">
        <v>876</v>
      </c>
      <c r="D69" t="s">
        <v>877</v>
      </c>
      <c r="E69" t="s">
        <v>878</v>
      </c>
      <c r="F69" t="s">
        <v>879</v>
      </c>
      <c r="G69" t="s">
        <v>1468</v>
      </c>
      <c r="H69" t="s">
        <v>8</v>
      </c>
      <c r="I69" t="s">
        <v>880</v>
      </c>
      <c r="J69" t="s">
        <v>9</v>
      </c>
      <c r="K69" t="s">
        <v>881</v>
      </c>
    </row>
    <row r="70" spans="1:11" x14ac:dyDescent="0.25">
      <c r="A70" s="248">
        <v>69</v>
      </c>
      <c r="B70" t="s">
        <v>797</v>
      </c>
      <c r="C70" t="s">
        <v>798</v>
      </c>
      <c r="D70" t="s">
        <v>799</v>
      </c>
      <c r="E70" t="s">
        <v>1</v>
      </c>
      <c r="F70" t="s">
        <v>800</v>
      </c>
      <c r="G70" t="s">
        <v>1468</v>
      </c>
      <c r="H70" t="s">
        <v>8</v>
      </c>
      <c r="I70" t="s">
        <v>801</v>
      </c>
      <c r="J70" t="s">
        <v>9</v>
      </c>
      <c r="K70" t="s">
        <v>802</v>
      </c>
    </row>
    <row r="71" spans="1:11" x14ac:dyDescent="0.25">
      <c r="A71" s="248">
        <v>70</v>
      </c>
      <c r="B71" t="s">
        <v>930</v>
      </c>
      <c r="C71" t="s">
        <v>931</v>
      </c>
      <c r="D71" t="s">
        <v>932</v>
      </c>
      <c r="E71" t="s">
        <v>933</v>
      </c>
      <c r="F71" t="s">
        <v>934</v>
      </c>
      <c r="G71" t="s">
        <v>1468</v>
      </c>
      <c r="H71" t="s">
        <v>8</v>
      </c>
      <c r="I71" t="s">
        <v>935</v>
      </c>
      <c r="J71" t="s">
        <v>9</v>
      </c>
      <c r="K71" t="s">
        <v>936</v>
      </c>
    </row>
    <row r="72" spans="1:11" x14ac:dyDescent="0.25">
      <c r="A72" s="248">
        <v>71</v>
      </c>
      <c r="B72" t="s">
        <v>179</v>
      </c>
      <c r="C72" t="s">
        <v>180</v>
      </c>
      <c r="D72" t="s">
        <v>181</v>
      </c>
      <c r="E72" t="s">
        <v>43</v>
      </c>
      <c r="F72" t="s">
        <v>182</v>
      </c>
      <c r="G72" t="s">
        <v>1468</v>
      </c>
      <c r="H72" t="s">
        <v>8</v>
      </c>
      <c r="I72" t="s">
        <v>183</v>
      </c>
      <c r="J72" t="s">
        <v>9</v>
      </c>
      <c r="K72" t="s">
        <v>738</v>
      </c>
    </row>
    <row r="73" spans="1:11" x14ac:dyDescent="0.25">
      <c r="A73" s="248">
        <v>72</v>
      </c>
      <c r="B73" t="s">
        <v>467</v>
      </c>
      <c r="C73" t="s">
        <v>468</v>
      </c>
      <c r="D73" t="s">
        <v>0</v>
      </c>
      <c r="E73" t="s">
        <v>1</v>
      </c>
      <c r="F73" t="s">
        <v>477</v>
      </c>
      <c r="G73" t="s">
        <v>1019</v>
      </c>
      <c r="H73" t="s">
        <v>30</v>
      </c>
      <c r="I73" t="s">
        <v>478</v>
      </c>
      <c r="J73" t="s">
        <v>32</v>
      </c>
      <c r="K73" t="s">
        <v>740</v>
      </c>
    </row>
    <row r="74" spans="1:11" x14ac:dyDescent="0.25">
      <c r="A74" s="248">
        <v>73</v>
      </c>
      <c r="B74" t="s">
        <v>54</v>
      </c>
      <c r="C74" t="s">
        <v>55</v>
      </c>
      <c r="D74" t="s">
        <v>0</v>
      </c>
      <c r="E74" t="s">
        <v>1</v>
      </c>
      <c r="F74" t="s">
        <v>480</v>
      </c>
      <c r="G74" t="s">
        <v>1050</v>
      </c>
      <c r="H74" t="s">
        <v>473</v>
      </c>
      <c r="I74" t="s">
        <v>481</v>
      </c>
      <c r="J74" t="s">
        <v>475</v>
      </c>
      <c r="K74" t="s">
        <v>744</v>
      </c>
    </row>
    <row r="75" spans="1:11" x14ac:dyDescent="0.25">
      <c r="A75" s="248">
        <v>74</v>
      </c>
      <c r="B75" t="s">
        <v>206</v>
      </c>
      <c r="C75" t="s">
        <v>207</v>
      </c>
      <c r="D75" t="s">
        <v>173</v>
      </c>
      <c r="E75" t="s">
        <v>43</v>
      </c>
      <c r="F75" t="s">
        <v>208</v>
      </c>
      <c r="G75" t="s">
        <v>1019</v>
      </c>
      <c r="H75" t="s">
        <v>3</v>
      </c>
      <c r="I75" t="s">
        <v>209</v>
      </c>
      <c r="J75" t="s">
        <v>53</v>
      </c>
      <c r="K75" t="s">
        <v>745</v>
      </c>
    </row>
    <row r="76" spans="1:11" x14ac:dyDescent="0.25">
      <c r="A76" s="248">
        <v>75</v>
      </c>
      <c r="B76" t="s">
        <v>224</v>
      </c>
      <c r="C76" t="s">
        <v>225</v>
      </c>
      <c r="D76" t="s">
        <v>0</v>
      </c>
      <c r="E76" t="s">
        <v>1</v>
      </c>
      <c r="F76" t="s">
        <v>226</v>
      </c>
      <c r="G76" t="s">
        <v>1019</v>
      </c>
      <c r="H76" t="s">
        <v>3</v>
      </c>
      <c r="I76" t="s">
        <v>227</v>
      </c>
      <c r="J76" t="s">
        <v>53</v>
      </c>
      <c r="K76" t="s">
        <v>748</v>
      </c>
    </row>
    <row r="77" spans="1:11" x14ac:dyDescent="0.25">
      <c r="A77" s="248">
        <v>76</v>
      </c>
      <c r="B77" t="s">
        <v>54</v>
      </c>
      <c r="C77" t="s">
        <v>55</v>
      </c>
      <c r="D77" t="s">
        <v>0</v>
      </c>
      <c r="E77" t="s">
        <v>1</v>
      </c>
      <c r="F77" t="s">
        <v>229</v>
      </c>
      <c r="G77" t="s">
        <v>1019</v>
      </c>
      <c r="H77" t="s">
        <v>3</v>
      </c>
      <c r="I77" t="s">
        <v>230</v>
      </c>
      <c r="J77" t="s">
        <v>53</v>
      </c>
      <c r="K77" t="s">
        <v>749</v>
      </c>
    </row>
    <row r="78" spans="1:11" x14ac:dyDescent="0.25">
      <c r="A78" s="248">
        <v>77</v>
      </c>
      <c r="B78" t="s">
        <v>278</v>
      </c>
      <c r="C78" t="s">
        <v>279</v>
      </c>
      <c r="D78" t="s">
        <v>66</v>
      </c>
      <c r="E78" t="s">
        <v>1</v>
      </c>
      <c r="F78" t="s">
        <v>280</v>
      </c>
      <c r="G78" t="s">
        <v>1019</v>
      </c>
      <c r="H78" t="s">
        <v>3</v>
      </c>
      <c r="I78" t="s">
        <v>281</v>
      </c>
      <c r="J78" t="s">
        <v>53</v>
      </c>
      <c r="K78" t="s">
        <v>756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7"/>
  <sheetViews>
    <sheetView topLeftCell="A58" workbookViewId="0">
      <selection activeCell="G60" sqref="G60"/>
    </sheetView>
  </sheetViews>
  <sheetFormatPr defaultRowHeight="15" x14ac:dyDescent="0.25"/>
  <cols>
    <col min="1" max="1" bestFit="true" customWidth="true" width="2.140625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9.5703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15</v>
      </c>
      <c r="C2" t="s">
        <v>16</v>
      </c>
      <c r="D2" t="s">
        <v>17</v>
      </c>
      <c r="E2" t="s">
        <v>7</v>
      </c>
      <c r="F2" t="s">
        <v>1207</v>
      </c>
      <c r="G2" t="s">
        <v>960</v>
      </c>
      <c r="H2" t="s">
        <v>1013</v>
      </c>
      <c r="I2" t="s">
        <v>1208</v>
      </c>
      <c r="J2" t="s">
        <v>960</v>
      </c>
      <c r="K2" t="s">
        <v>1572</v>
      </c>
    </row>
    <row r="3" spans="1:11" x14ac:dyDescent="0.25">
      <c r="A3">
        <v>2</v>
      </c>
      <c r="B3" t="s">
        <v>1490</v>
      </c>
      <c r="C3" t="s">
        <v>97</v>
      </c>
      <c r="D3" t="s">
        <v>0</v>
      </c>
      <c r="E3" t="s">
        <v>1</v>
      </c>
      <c r="F3" t="s">
        <v>1491</v>
      </c>
      <c r="G3" t="s">
        <v>1468</v>
      </c>
      <c r="H3" t="s">
        <v>1013</v>
      </c>
      <c r="I3" t="s">
        <v>1492</v>
      </c>
      <c r="J3" t="s">
        <v>960</v>
      </c>
      <c r="K3" t="s">
        <v>1567</v>
      </c>
    </row>
    <row r="4" spans="1:11" x14ac:dyDescent="0.25">
      <c r="A4">
        <v>3</v>
      </c>
      <c r="B4" t="s">
        <v>104</v>
      </c>
      <c r="C4" t="s">
        <v>105</v>
      </c>
      <c r="D4" t="s">
        <v>106</v>
      </c>
      <c r="E4" t="s">
        <v>7</v>
      </c>
      <c r="F4" t="s">
        <v>107</v>
      </c>
      <c r="G4" t="s">
        <v>1468</v>
      </c>
      <c r="H4" t="s">
        <v>5</v>
      </c>
      <c r="I4" t="s">
        <v>108</v>
      </c>
      <c r="J4" t="s">
        <v>6</v>
      </c>
      <c r="K4" t="s">
        <v>1553</v>
      </c>
    </row>
    <row r="5" spans="1:11" x14ac:dyDescent="0.25">
      <c r="A5">
        <v>4</v>
      </c>
      <c r="B5" t="s">
        <v>1554</v>
      </c>
      <c r="C5" t="s">
        <v>1555</v>
      </c>
      <c r="D5" t="s">
        <v>0</v>
      </c>
      <c r="E5" t="s">
        <v>1</v>
      </c>
      <c r="F5" t="s">
        <v>1556</v>
      </c>
      <c r="G5" t="s">
        <v>1468</v>
      </c>
      <c r="H5" t="s">
        <v>1013</v>
      </c>
      <c r="I5" t="s">
        <v>1557</v>
      </c>
      <c r="J5" t="s">
        <v>960</v>
      </c>
      <c r="K5" t="s">
        <v>1558</v>
      </c>
    </row>
    <row r="6" spans="1:11" x14ac:dyDescent="0.25">
      <c r="A6">
        <v>5</v>
      </c>
      <c r="B6" t="s">
        <v>1547</v>
      </c>
      <c r="C6" t="s">
        <v>1548</v>
      </c>
      <c r="D6" t="s">
        <v>1549</v>
      </c>
      <c r="E6" t="s">
        <v>1</v>
      </c>
      <c r="F6" t="s">
        <v>1158</v>
      </c>
      <c r="G6" t="s">
        <v>1468</v>
      </c>
      <c r="H6" t="s">
        <v>1013</v>
      </c>
      <c r="I6" t="s">
        <v>1159</v>
      </c>
      <c r="J6" t="s">
        <v>960</v>
      </c>
      <c r="K6" t="s">
        <v>1550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246</v>
      </c>
      <c r="G7" t="s">
        <v>1019</v>
      </c>
      <c r="H7" t="s">
        <v>3</v>
      </c>
      <c r="I7" t="s">
        <v>247</v>
      </c>
      <c r="J7" t="s">
        <v>125</v>
      </c>
      <c r="K7" t="s">
        <v>1539</v>
      </c>
    </row>
    <row r="8" spans="1:11" x14ac:dyDescent="0.25">
      <c r="A8">
        <v>7</v>
      </c>
      <c r="B8" t="s">
        <v>366</v>
      </c>
      <c r="C8" t="s">
        <v>367</v>
      </c>
      <c r="D8" t="s">
        <v>368</v>
      </c>
      <c r="E8" t="s">
        <v>43</v>
      </c>
      <c r="F8" t="s">
        <v>395</v>
      </c>
      <c r="G8" t="s">
        <v>1468</v>
      </c>
      <c r="H8" t="s">
        <v>5</v>
      </c>
      <c r="I8" t="s">
        <v>396</v>
      </c>
      <c r="J8" t="s">
        <v>6</v>
      </c>
      <c r="K8" t="s">
        <v>1495</v>
      </c>
    </row>
    <row r="9" spans="1:11" x14ac:dyDescent="0.25">
      <c r="A9">
        <v>8</v>
      </c>
      <c r="B9" t="s">
        <v>174</v>
      </c>
      <c r="C9" t="s">
        <v>175</v>
      </c>
      <c r="D9" t="s">
        <v>0</v>
      </c>
      <c r="E9" t="s">
        <v>1</v>
      </c>
      <c r="F9" t="s">
        <v>472</v>
      </c>
      <c r="G9" t="s">
        <v>1050</v>
      </c>
      <c r="H9" t="s">
        <v>473</v>
      </c>
      <c r="I9" t="s">
        <v>474</v>
      </c>
      <c r="J9" t="s">
        <v>475</v>
      </c>
      <c r="K9" t="s">
        <v>1475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176</v>
      </c>
      <c r="G10" t="s">
        <v>1468</v>
      </c>
      <c r="H10" t="s">
        <v>8</v>
      </c>
      <c r="I10" t="s">
        <v>177</v>
      </c>
      <c r="J10" t="s">
        <v>9</v>
      </c>
      <c r="K10" t="s">
        <v>1476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1232</v>
      </c>
      <c r="G11" t="s">
        <v>1468</v>
      </c>
      <c r="H11" t="s">
        <v>1013</v>
      </c>
      <c r="I11" t="s">
        <v>1234</v>
      </c>
      <c r="J11" t="s">
        <v>960</v>
      </c>
      <c r="K11" t="s">
        <v>1477</v>
      </c>
    </row>
    <row r="12" spans="1:11" x14ac:dyDescent="0.25">
      <c r="A12">
        <v>11</v>
      </c>
      <c r="B12" t="s">
        <v>268</v>
      </c>
      <c r="C12" t="s">
        <v>269</v>
      </c>
      <c r="D12" t="s">
        <v>66</v>
      </c>
      <c r="E12" t="s">
        <v>1</v>
      </c>
      <c r="F12" t="s">
        <v>270</v>
      </c>
      <c r="G12" t="s">
        <v>1019</v>
      </c>
      <c r="H12" t="s">
        <v>3</v>
      </c>
      <c r="I12" t="s">
        <v>271</v>
      </c>
      <c r="J12" t="s">
        <v>53</v>
      </c>
      <c r="K12" t="s">
        <v>1465</v>
      </c>
    </row>
    <row r="13" spans="1:11" x14ac:dyDescent="0.25">
      <c r="A13">
        <v>12</v>
      </c>
      <c r="B13" t="s">
        <v>803</v>
      </c>
      <c r="C13" t="s">
        <v>804</v>
      </c>
      <c r="D13" t="s">
        <v>17</v>
      </c>
      <c r="E13" t="s">
        <v>7</v>
      </c>
      <c r="F13" t="s">
        <v>1121</v>
      </c>
      <c r="G13" t="s">
        <v>1468</v>
      </c>
      <c r="H13" t="s">
        <v>1013</v>
      </c>
      <c r="I13" t="s">
        <v>1122</v>
      </c>
      <c r="J13" t="s">
        <v>960</v>
      </c>
      <c r="K13" t="s">
        <v>1464</v>
      </c>
    </row>
    <row r="14" spans="1:11" x14ac:dyDescent="0.25">
      <c r="A14">
        <v>13</v>
      </c>
      <c r="B14" t="s">
        <v>1457</v>
      </c>
      <c r="C14" t="s">
        <v>1458</v>
      </c>
      <c r="D14" t="s">
        <v>42</v>
      </c>
      <c r="E14" t="s">
        <v>43</v>
      </c>
      <c r="F14" t="s">
        <v>1459</v>
      </c>
      <c r="G14" t="s">
        <v>1468</v>
      </c>
      <c r="H14" t="s">
        <v>1013</v>
      </c>
      <c r="I14" t="s">
        <v>1460</v>
      </c>
      <c r="J14" t="s">
        <v>960</v>
      </c>
      <c r="K14" t="s">
        <v>1461</v>
      </c>
    </row>
    <row r="15" spans="1:11" x14ac:dyDescent="0.25">
      <c r="A15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369</v>
      </c>
      <c r="G15" t="s">
        <v>1019</v>
      </c>
      <c r="H15" t="s">
        <v>294</v>
      </c>
      <c r="I15" t="s">
        <v>370</v>
      </c>
      <c r="J15" t="s">
        <v>289</v>
      </c>
      <c r="K15" t="s">
        <v>1240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1100</v>
      </c>
      <c r="G16" t="s">
        <v>1468</v>
      </c>
      <c r="H16" t="s">
        <v>1013</v>
      </c>
      <c r="I16" t="s">
        <v>1101</v>
      </c>
      <c r="J16" t="s">
        <v>960</v>
      </c>
      <c r="K16" t="s">
        <v>1258</v>
      </c>
    </row>
    <row r="17" spans="1:11" x14ac:dyDescent="0.25">
      <c r="A17">
        <v>16</v>
      </c>
      <c r="B17" t="s">
        <v>1215</v>
      </c>
      <c r="C17" t="s">
        <v>1216</v>
      </c>
      <c r="D17" t="s">
        <v>0</v>
      </c>
      <c r="E17" t="s">
        <v>1</v>
      </c>
      <c r="F17" t="s">
        <v>1218</v>
      </c>
      <c r="G17" t="s">
        <v>1468</v>
      </c>
      <c r="H17" t="s">
        <v>1013</v>
      </c>
      <c r="I17" t="s">
        <v>1219</v>
      </c>
      <c r="J17" t="s">
        <v>960</v>
      </c>
      <c r="K17" t="s">
        <v>1242</v>
      </c>
    </row>
    <row r="18" spans="1:11" x14ac:dyDescent="0.25">
      <c r="A18">
        <v>17</v>
      </c>
      <c r="B18" t="s">
        <v>1194</v>
      </c>
      <c r="C18" t="s">
        <v>1195</v>
      </c>
      <c r="D18" t="s">
        <v>1196</v>
      </c>
      <c r="E18" t="s">
        <v>28</v>
      </c>
      <c r="F18" t="s">
        <v>1197</v>
      </c>
      <c r="G18" t="s">
        <v>1468</v>
      </c>
      <c r="H18" t="s">
        <v>1013</v>
      </c>
      <c r="I18" t="s">
        <v>1198</v>
      </c>
      <c r="J18" t="s">
        <v>960</v>
      </c>
      <c r="K18" t="s">
        <v>1214</v>
      </c>
    </row>
    <row r="19" spans="1:11" x14ac:dyDescent="0.25">
      <c r="A19">
        <v>18</v>
      </c>
      <c r="B19" t="s">
        <v>117</v>
      </c>
      <c r="C19" t="s">
        <v>1210</v>
      </c>
      <c r="D19" t="s">
        <v>648</v>
      </c>
      <c r="E19" t="s">
        <v>1</v>
      </c>
      <c r="F19" t="s">
        <v>1211</v>
      </c>
      <c r="G19" t="s">
        <v>1019</v>
      </c>
      <c r="H19" t="s">
        <v>3</v>
      </c>
      <c r="I19" t="s">
        <v>1212</v>
      </c>
      <c r="J19" t="s">
        <v>53</v>
      </c>
      <c r="K19" t="s">
        <v>1213</v>
      </c>
    </row>
    <row r="20" spans="1:11" x14ac:dyDescent="0.25">
      <c r="A20">
        <v>19</v>
      </c>
      <c r="B20" t="s">
        <v>116</v>
      </c>
      <c r="C20" t="s">
        <v>117</v>
      </c>
      <c r="D20" t="s">
        <v>648</v>
      </c>
      <c r="E20" t="s">
        <v>1</v>
      </c>
      <c r="F20" t="s">
        <v>118</v>
      </c>
      <c r="G20" t="s">
        <v>1019</v>
      </c>
      <c r="H20" t="s">
        <v>3</v>
      </c>
      <c r="I20" t="s">
        <v>119</v>
      </c>
      <c r="J20" t="s">
        <v>53</v>
      </c>
      <c r="K20" t="s">
        <v>1167</v>
      </c>
    </row>
    <row r="21" spans="1:11" x14ac:dyDescent="0.25">
      <c r="A21">
        <v>20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1468</v>
      </c>
      <c r="H21" t="s">
        <v>1013</v>
      </c>
      <c r="I21" t="s">
        <v>1169</v>
      </c>
      <c r="J21" t="s">
        <v>960</v>
      </c>
      <c r="K21" t="s">
        <v>1170</v>
      </c>
    </row>
    <row r="22" spans="1:11" x14ac:dyDescent="0.25">
      <c r="A22">
        <v>21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1468</v>
      </c>
      <c r="H22" t="s">
        <v>1013</v>
      </c>
      <c r="I22" t="s">
        <v>1179</v>
      </c>
      <c r="J22" t="s">
        <v>960</v>
      </c>
      <c r="K22" t="s">
        <v>1180</v>
      </c>
    </row>
    <row r="23" spans="1:11" x14ac:dyDescent="0.25">
      <c r="A23">
        <v>22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1468</v>
      </c>
      <c r="H23" t="s">
        <v>1013</v>
      </c>
      <c r="I23" t="s">
        <v>1191</v>
      </c>
      <c r="J23" t="s">
        <v>960</v>
      </c>
      <c r="K23" t="s">
        <v>1192</v>
      </c>
    </row>
    <row r="24" spans="1:11" x14ac:dyDescent="0.25">
      <c r="A24">
        <v>23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1468</v>
      </c>
      <c r="H24" t="s">
        <v>1013</v>
      </c>
      <c r="I24" t="s">
        <v>1144</v>
      </c>
      <c r="J24" t="s">
        <v>960</v>
      </c>
      <c r="K24" t="s">
        <v>1145</v>
      </c>
    </row>
    <row r="25" spans="1:11" x14ac:dyDescent="0.25">
      <c r="A25">
        <v>24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1468</v>
      </c>
      <c r="H25" t="s">
        <v>1013</v>
      </c>
      <c r="I25" t="s">
        <v>1149</v>
      </c>
      <c r="J25" t="s">
        <v>960</v>
      </c>
      <c r="K25" t="s">
        <v>1150</v>
      </c>
    </row>
    <row r="26" spans="1:11" x14ac:dyDescent="0.25">
      <c r="A26">
        <v>25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1468</v>
      </c>
      <c r="H26" t="s">
        <v>1013</v>
      </c>
      <c r="I26" t="s">
        <v>1086</v>
      </c>
      <c r="J26" t="s">
        <v>960</v>
      </c>
      <c r="K26" t="s">
        <v>1087</v>
      </c>
    </row>
    <row r="27" spans="1:11" x14ac:dyDescent="0.25">
      <c r="A27">
        <v>26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1468</v>
      </c>
      <c r="H27" t="s">
        <v>1013</v>
      </c>
      <c r="I27" t="s">
        <v>1108</v>
      </c>
      <c r="J27" t="s">
        <v>960</v>
      </c>
      <c r="K27" t="s">
        <v>1109</v>
      </c>
    </row>
    <row r="28" spans="1:11" x14ac:dyDescent="0.25">
      <c r="A28">
        <v>27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1468</v>
      </c>
      <c r="H28" t="s">
        <v>1013</v>
      </c>
      <c r="I28" t="s">
        <v>1113</v>
      </c>
      <c r="J28" t="s">
        <v>960</v>
      </c>
      <c r="K28" t="s">
        <v>1114</v>
      </c>
    </row>
    <row r="29" spans="1:11" x14ac:dyDescent="0.25">
      <c r="A29">
        <v>28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 spans="1:11" x14ac:dyDescent="0.25">
      <c r="A30">
        <v>29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 spans="1:11" x14ac:dyDescent="0.25">
      <c r="A31">
        <v>30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 spans="1:11" x14ac:dyDescent="0.25">
      <c r="A32">
        <v>31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 spans="1:11" x14ac:dyDescent="0.25">
      <c r="A33">
        <v>32</v>
      </c>
      <c r="B33" t="s">
        <v>766</v>
      </c>
      <c r="C33" t="s">
        <v>767</v>
      </c>
      <c r="D33" t="s">
        <v>577</v>
      </c>
      <c r="E33" t="s">
        <v>7</v>
      </c>
      <c r="F33" t="s">
        <v>1040</v>
      </c>
      <c r="G33" t="s">
        <v>1050</v>
      </c>
      <c r="H33" t="s">
        <v>781</v>
      </c>
      <c r="I33" t="s">
        <v>1042</v>
      </c>
      <c r="J33" t="s">
        <v>1043</v>
      </c>
      <c r="K33" t="s">
        <v>1044</v>
      </c>
    </row>
    <row r="34" spans="1:11" x14ac:dyDescent="0.25">
      <c r="A34">
        <v>33</v>
      </c>
      <c r="B34" t="s">
        <v>145</v>
      </c>
      <c r="C34" t="s">
        <v>97</v>
      </c>
      <c r="D34" t="s">
        <v>1046</v>
      </c>
      <c r="E34" t="s">
        <v>1</v>
      </c>
      <c r="F34" t="s">
        <v>147</v>
      </c>
      <c r="G34" t="s">
        <v>1019</v>
      </c>
      <c r="H34" t="s">
        <v>3</v>
      </c>
      <c r="I34" t="s">
        <v>148</v>
      </c>
      <c r="J34" t="s">
        <v>53</v>
      </c>
      <c r="K34" t="s">
        <v>1047</v>
      </c>
    </row>
    <row r="35" spans="1:11" x14ac:dyDescent="0.25">
      <c r="A35">
        <v>34</v>
      </c>
      <c r="B35" t="s">
        <v>803</v>
      </c>
      <c r="C35" t="s">
        <v>804</v>
      </c>
      <c r="D35" t="s">
        <v>17</v>
      </c>
      <c r="E35" t="s">
        <v>7</v>
      </c>
      <c r="F35" t="s">
        <v>805</v>
      </c>
      <c r="G35" t="s">
        <v>1468</v>
      </c>
      <c r="H35" t="s">
        <v>5</v>
      </c>
      <c r="I35" t="s">
        <v>806</v>
      </c>
      <c r="J35" t="s">
        <v>6</v>
      </c>
      <c r="K35" t="s">
        <v>996</v>
      </c>
    </row>
    <row r="36" spans="1:11" x14ac:dyDescent="0.25">
      <c r="A36">
        <v>35</v>
      </c>
      <c r="B36" t="s">
        <v>982</v>
      </c>
      <c r="C36" t="s">
        <v>292</v>
      </c>
      <c r="D36" t="s">
        <v>462</v>
      </c>
      <c r="E36" t="s">
        <v>1</v>
      </c>
      <c r="F36" t="s">
        <v>422</v>
      </c>
      <c r="G36" t="s">
        <v>1019</v>
      </c>
      <c r="H36" t="s">
        <v>3</v>
      </c>
      <c r="I36" t="s">
        <v>423</v>
      </c>
      <c r="J36" t="s">
        <v>2</v>
      </c>
      <c r="K36" t="s">
        <v>983</v>
      </c>
    </row>
    <row r="37" spans="1:11" x14ac:dyDescent="0.25">
      <c r="A37">
        <v>36</v>
      </c>
      <c r="B37" t="s">
        <v>64</v>
      </c>
      <c r="C37" t="s">
        <v>65</v>
      </c>
      <c r="D37" t="s">
        <v>66</v>
      </c>
      <c r="E37" t="s">
        <v>1</v>
      </c>
      <c r="F37" t="s">
        <v>67</v>
      </c>
      <c r="G37" t="s">
        <v>1019</v>
      </c>
      <c r="H37" t="s">
        <v>30</v>
      </c>
      <c r="I37" t="s">
        <v>68</v>
      </c>
      <c r="J37" t="s">
        <v>32</v>
      </c>
      <c r="K37" t="s">
        <v>959</v>
      </c>
    </row>
    <row r="38" spans="1:11" x14ac:dyDescent="0.25">
      <c r="A38">
        <v>37</v>
      </c>
      <c r="B38" t="s">
        <v>242</v>
      </c>
      <c r="C38" t="s">
        <v>243</v>
      </c>
      <c r="D38" t="s">
        <v>957</v>
      </c>
      <c r="E38" t="s">
        <v>43</v>
      </c>
      <c r="F38" t="s">
        <v>244</v>
      </c>
      <c r="G38" t="s">
        <v>1019</v>
      </c>
      <c r="H38" t="s">
        <v>3</v>
      </c>
      <c r="I38" t="s">
        <v>245</v>
      </c>
      <c r="J38" t="s">
        <v>125</v>
      </c>
      <c r="K38" t="s">
        <v>958</v>
      </c>
    </row>
    <row r="39" spans="1:11" x14ac:dyDescent="0.25">
      <c r="A39">
        <v>38</v>
      </c>
      <c r="B39" t="s">
        <v>322</v>
      </c>
      <c r="C39" t="s">
        <v>323</v>
      </c>
      <c r="D39" t="s">
        <v>66</v>
      </c>
      <c r="E39" t="s">
        <v>1</v>
      </c>
      <c r="F39" t="s">
        <v>324</v>
      </c>
      <c r="G39" t="s">
        <v>1019</v>
      </c>
      <c r="H39" t="s">
        <v>287</v>
      </c>
      <c r="I39" t="s">
        <v>325</v>
      </c>
      <c r="J39" t="s">
        <v>289</v>
      </c>
      <c r="K39" t="s">
        <v>956</v>
      </c>
    </row>
    <row r="40" spans="1:11" x14ac:dyDescent="0.25">
      <c r="A40">
        <v>39</v>
      </c>
      <c r="B40" t="s">
        <v>49</v>
      </c>
      <c r="C40" t="s">
        <v>97</v>
      </c>
      <c r="D40" t="s">
        <v>66</v>
      </c>
      <c r="E40" t="s">
        <v>1</v>
      </c>
      <c r="F40" t="s">
        <v>391</v>
      </c>
      <c r="G40" t="s">
        <v>1019</v>
      </c>
      <c r="H40" t="s">
        <v>294</v>
      </c>
      <c r="I40" t="s">
        <v>392</v>
      </c>
      <c r="J40" t="s">
        <v>289</v>
      </c>
      <c r="K40" t="s">
        <v>921</v>
      </c>
    </row>
    <row r="41" spans="1:11" x14ac:dyDescent="0.25">
      <c r="A41">
        <v>40</v>
      </c>
      <c r="B41" t="s">
        <v>361</v>
      </c>
      <c r="C41" t="s">
        <v>362</v>
      </c>
      <c r="D41" t="s">
        <v>0</v>
      </c>
      <c r="E41" t="s">
        <v>1</v>
      </c>
      <c r="F41" t="s">
        <v>886</v>
      </c>
      <c r="G41" t="s">
        <v>1019</v>
      </c>
      <c r="H41" t="s">
        <v>3</v>
      </c>
      <c r="I41" t="s">
        <v>861</v>
      </c>
      <c r="J41" t="s">
        <v>516</v>
      </c>
      <c r="K41" t="s">
        <v>896</v>
      </c>
    </row>
    <row r="42" spans="1:11" x14ac:dyDescent="0.25">
      <c r="A42">
        <v>41</v>
      </c>
      <c r="B42" t="s">
        <v>845</v>
      </c>
      <c r="C42" t="s">
        <v>846</v>
      </c>
      <c r="D42" t="s">
        <v>27</v>
      </c>
      <c r="E42" t="s">
        <v>28</v>
      </c>
      <c r="F42" t="s">
        <v>847</v>
      </c>
      <c r="G42" t="s">
        <v>1019</v>
      </c>
      <c r="H42" t="s">
        <v>294</v>
      </c>
      <c r="I42" t="s">
        <v>848</v>
      </c>
      <c r="J42" t="s">
        <v>289</v>
      </c>
      <c r="K42" t="s">
        <v>849</v>
      </c>
    </row>
    <row r="43" spans="1:11" x14ac:dyDescent="0.25">
      <c r="A43">
        <v>42</v>
      </c>
      <c r="B43" t="s">
        <v>766</v>
      </c>
      <c r="C43" t="s">
        <v>767</v>
      </c>
      <c r="D43" t="s">
        <v>577</v>
      </c>
      <c r="E43" t="s">
        <v>7</v>
      </c>
      <c r="F43" t="s">
        <v>768</v>
      </c>
      <c r="G43" t="s">
        <v>1468</v>
      </c>
      <c r="H43" t="s">
        <v>8</v>
      </c>
      <c r="I43" t="s">
        <v>769</v>
      </c>
      <c r="J43" t="s">
        <v>9</v>
      </c>
      <c r="K43" t="s">
        <v>770</v>
      </c>
    </row>
    <row r="44" spans="1:11" x14ac:dyDescent="0.25">
      <c r="A44">
        <v>43</v>
      </c>
      <c r="B44" t="s">
        <v>530</v>
      </c>
      <c r="C44" t="s">
        <v>531</v>
      </c>
      <c r="D44" t="s">
        <v>36</v>
      </c>
      <c r="E44" t="s">
        <v>1</v>
      </c>
      <c r="F44" t="s">
        <v>532</v>
      </c>
      <c r="G44" t="s">
        <v>1019</v>
      </c>
      <c r="H44" t="s">
        <v>294</v>
      </c>
      <c r="I44" t="s">
        <v>533</v>
      </c>
      <c r="J44" t="s">
        <v>516</v>
      </c>
      <c r="K44" t="s">
        <v>764</v>
      </c>
    </row>
    <row r="45" spans="1:11" x14ac:dyDescent="0.25">
      <c r="A45">
        <v>44</v>
      </c>
      <c r="B45" t="s">
        <v>651</v>
      </c>
      <c r="C45" t="s">
        <v>652</v>
      </c>
      <c r="D45" t="s">
        <v>653</v>
      </c>
      <c r="E45" t="s">
        <v>1</v>
      </c>
      <c r="F45" t="s">
        <v>654</v>
      </c>
      <c r="G45" t="s">
        <v>1019</v>
      </c>
      <c r="H45" t="s">
        <v>294</v>
      </c>
      <c r="I45" t="s">
        <v>655</v>
      </c>
      <c r="J45" t="s">
        <v>289</v>
      </c>
      <c r="K45" t="s">
        <v>656</v>
      </c>
    </row>
    <row r="46" spans="1:11" x14ac:dyDescent="0.25">
      <c r="A46">
        <v>45</v>
      </c>
      <c r="B46" t="s">
        <v>425</v>
      </c>
      <c r="C46" t="s">
        <v>426</v>
      </c>
      <c r="D46" t="s">
        <v>427</v>
      </c>
      <c r="E46" t="s">
        <v>28</v>
      </c>
      <c r="F46" t="s">
        <v>428</v>
      </c>
      <c r="G46" t="s">
        <v>1019</v>
      </c>
      <c r="H46" t="s">
        <v>287</v>
      </c>
      <c r="I46" t="s">
        <v>429</v>
      </c>
      <c r="J46" t="s">
        <v>289</v>
      </c>
      <c r="K46" t="s">
        <v>659</v>
      </c>
    </row>
    <row r="47" spans="1:11" x14ac:dyDescent="0.25">
      <c r="A47">
        <v>46</v>
      </c>
      <c r="B47" t="s">
        <v>608</v>
      </c>
      <c r="C47" t="s">
        <v>378</v>
      </c>
      <c r="D47" t="s">
        <v>27</v>
      </c>
      <c r="E47" t="s">
        <v>28</v>
      </c>
      <c r="F47" t="s">
        <v>609</v>
      </c>
      <c r="G47" t="s">
        <v>1019</v>
      </c>
      <c r="H47" t="s">
        <v>294</v>
      </c>
      <c r="I47" t="s">
        <v>610</v>
      </c>
      <c r="J47" t="s">
        <v>289</v>
      </c>
      <c r="K47" t="s">
        <v>663</v>
      </c>
    </row>
    <row r="48" spans="1:11" x14ac:dyDescent="0.25">
      <c r="A48">
        <v>47</v>
      </c>
      <c r="B48" t="s">
        <v>590</v>
      </c>
      <c r="C48" t="s">
        <v>591</v>
      </c>
      <c r="D48" t="s">
        <v>592</v>
      </c>
      <c r="E48" t="s">
        <v>43</v>
      </c>
      <c r="F48" t="s">
        <v>593</v>
      </c>
      <c r="G48" t="s">
        <v>1131</v>
      </c>
      <c r="H48" t="s">
        <v>30</v>
      </c>
      <c r="I48" t="s">
        <v>594</v>
      </c>
      <c r="J48" t="s">
        <v>32</v>
      </c>
      <c r="K48" t="s">
        <v>669</v>
      </c>
    </row>
    <row r="49" spans="1:11" x14ac:dyDescent="0.25">
      <c r="A49">
        <v>48</v>
      </c>
      <c r="B49" t="s">
        <v>566</v>
      </c>
      <c r="C49" t="s">
        <v>556</v>
      </c>
      <c r="D49" t="s">
        <v>0</v>
      </c>
      <c r="E49" t="s">
        <v>1</v>
      </c>
      <c r="F49" t="s">
        <v>557</v>
      </c>
      <c r="G49" t="s">
        <v>1019</v>
      </c>
      <c r="H49" t="s">
        <v>287</v>
      </c>
      <c r="I49" t="s">
        <v>558</v>
      </c>
      <c r="J49" t="s">
        <v>289</v>
      </c>
      <c r="K49" t="s">
        <v>673</v>
      </c>
    </row>
    <row r="50" spans="1:11" x14ac:dyDescent="0.25">
      <c r="A50">
        <v>49</v>
      </c>
      <c r="B50" t="s">
        <v>1467</v>
      </c>
      <c r="C50" t="s">
        <v>97</v>
      </c>
      <c r="D50" t="s">
        <v>1561</v>
      </c>
      <c r="E50" t="s">
        <v>1561</v>
      </c>
      <c r="F50" t="s">
        <v>540</v>
      </c>
      <c r="G50" t="s">
        <v>1019</v>
      </c>
      <c r="H50" t="s">
        <v>294</v>
      </c>
      <c r="I50" t="s">
        <v>541</v>
      </c>
      <c r="J50" t="s">
        <v>289</v>
      </c>
      <c r="K50" t="s">
        <v>677</v>
      </c>
    </row>
    <row r="51" spans="1:11" x14ac:dyDescent="0.25">
      <c r="A51">
        <v>50</v>
      </c>
      <c r="B51" t="s">
        <v>291</v>
      </c>
      <c r="C51" t="s">
        <v>292</v>
      </c>
      <c r="D51" t="s">
        <v>0</v>
      </c>
      <c r="E51" t="s">
        <v>1</v>
      </c>
      <c r="F51" t="s">
        <v>293</v>
      </c>
      <c r="G51" t="s">
        <v>1019</v>
      </c>
      <c r="H51" t="s">
        <v>294</v>
      </c>
      <c r="I51" t="s">
        <v>295</v>
      </c>
      <c r="J51" t="s">
        <v>289</v>
      </c>
      <c r="K51" t="s">
        <v>679</v>
      </c>
    </row>
    <row r="52" spans="1:11" x14ac:dyDescent="0.25">
      <c r="A52">
        <v>51</v>
      </c>
      <c r="B52" t="s">
        <v>311</v>
      </c>
      <c r="C52" t="s">
        <v>312</v>
      </c>
      <c r="D52" t="s">
        <v>313</v>
      </c>
      <c r="E52" t="s">
        <v>43</v>
      </c>
      <c r="F52" t="s">
        <v>314</v>
      </c>
      <c r="G52" t="s">
        <v>1019</v>
      </c>
      <c r="H52" t="s">
        <v>294</v>
      </c>
      <c r="I52" t="s">
        <v>315</v>
      </c>
      <c r="J52" t="s">
        <v>289</v>
      </c>
      <c r="K52" t="s">
        <v>683</v>
      </c>
    </row>
    <row r="53" spans="1:11" x14ac:dyDescent="0.25">
      <c r="A53">
        <v>52</v>
      </c>
      <c r="B53" t="s">
        <v>317</v>
      </c>
      <c r="C53" t="s">
        <v>279</v>
      </c>
      <c r="D53" t="s">
        <v>318</v>
      </c>
      <c r="E53" t="s">
        <v>28</v>
      </c>
      <c r="F53" t="s">
        <v>319</v>
      </c>
      <c r="G53" t="s">
        <v>1019</v>
      </c>
      <c r="H53" t="s">
        <v>287</v>
      </c>
      <c r="I53" t="s">
        <v>320</v>
      </c>
      <c r="J53" t="s">
        <v>289</v>
      </c>
      <c r="K53" t="s">
        <v>758</v>
      </c>
    </row>
    <row r="54" spans="1:11" x14ac:dyDescent="0.25">
      <c r="A54">
        <v>53</v>
      </c>
      <c r="B54" t="s">
        <v>137</v>
      </c>
      <c r="C54" t="s">
        <v>138</v>
      </c>
      <c r="D54" t="s">
        <v>0</v>
      </c>
      <c r="E54" t="s">
        <v>1</v>
      </c>
      <c r="F54" t="s">
        <v>139</v>
      </c>
      <c r="G54" t="s">
        <v>1019</v>
      </c>
      <c r="H54" t="s">
        <v>3</v>
      </c>
      <c r="I54" t="s">
        <v>140</v>
      </c>
      <c r="J54" t="s">
        <v>53</v>
      </c>
      <c r="K54" t="s">
        <v>699</v>
      </c>
    </row>
    <row r="55" spans="1:11" x14ac:dyDescent="0.25">
      <c r="A55">
        <v>54</v>
      </c>
      <c r="B55" t="s">
        <v>262</v>
      </c>
      <c r="C55" t="s">
        <v>399</v>
      </c>
      <c r="D55" t="s">
        <v>0</v>
      </c>
      <c r="E55" t="s">
        <v>1</v>
      </c>
      <c r="F55" t="s">
        <v>400</v>
      </c>
      <c r="G55" t="s">
        <v>1019</v>
      </c>
      <c r="H55" t="s">
        <v>294</v>
      </c>
      <c r="I55" t="s">
        <v>401</v>
      </c>
      <c r="J55" t="s">
        <v>289</v>
      </c>
      <c r="K55" t="s">
        <v>700</v>
      </c>
    </row>
    <row r="56" spans="1:11" x14ac:dyDescent="0.25">
      <c r="A56">
        <v>55</v>
      </c>
      <c r="B56" t="s">
        <v>403</v>
      </c>
      <c r="C56" t="s">
        <v>60</v>
      </c>
      <c r="D56" t="s">
        <v>27</v>
      </c>
      <c r="E56" t="s">
        <v>28</v>
      </c>
      <c r="F56" t="s">
        <v>404</v>
      </c>
      <c r="G56" t="s">
        <v>1019</v>
      </c>
      <c r="H56" t="s">
        <v>287</v>
      </c>
      <c r="I56" t="s">
        <v>405</v>
      </c>
      <c r="J56" t="s">
        <v>289</v>
      </c>
      <c r="K56" t="s">
        <v>701</v>
      </c>
    </row>
    <row r="57" spans="1:11" x14ac:dyDescent="0.25">
      <c r="A57">
        <v>56</v>
      </c>
      <c r="B57" t="s">
        <v>431</v>
      </c>
      <c r="C57" t="s">
        <v>172</v>
      </c>
      <c r="D57" t="s">
        <v>432</v>
      </c>
      <c r="E57" t="s">
        <v>28</v>
      </c>
      <c r="F57" t="s">
        <v>433</v>
      </c>
      <c r="G57" t="s">
        <v>1019</v>
      </c>
      <c r="H57" t="s">
        <v>294</v>
      </c>
      <c r="I57" t="s">
        <v>434</v>
      </c>
      <c r="J57" t="s">
        <v>289</v>
      </c>
      <c r="K57" t="s">
        <v>704</v>
      </c>
    </row>
    <row r="58" spans="1:11" x14ac:dyDescent="0.25">
      <c r="A58">
        <v>57</v>
      </c>
      <c r="B58" t="s">
        <v>165</v>
      </c>
      <c r="C58" t="s">
        <v>166</v>
      </c>
      <c r="D58" t="s">
        <v>27</v>
      </c>
      <c r="E58" t="s">
        <v>28</v>
      </c>
      <c r="F58" t="s">
        <v>167</v>
      </c>
      <c r="G58" t="s">
        <v>1019</v>
      </c>
      <c r="H58" t="s">
        <v>30</v>
      </c>
      <c r="I58" t="s">
        <v>168</v>
      </c>
      <c r="J58" t="s">
        <v>32</v>
      </c>
      <c r="K58" t="s">
        <v>712</v>
      </c>
    </row>
    <row r="59" spans="1:11" x14ac:dyDescent="0.25">
      <c r="A59">
        <v>58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1019</v>
      </c>
      <c r="H59" t="s">
        <v>30</v>
      </c>
      <c r="I59" t="s">
        <v>31</v>
      </c>
      <c r="J59" t="s">
        <v>32</v>
      </c>
      <c r="K59" t="s">
        <v>714</v>
      </c>
    </row>
    <row r="60" spans="1:11" x14ac:dyDescent="0.25">
      <c r="A60">
        <v>59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 t="s">
        <v>1257</v>
      </c>
      <c r="H60" t="s">
        <v>5</v>
      </c>
      <c r="I60" t="s">
        <v>45</v>
      </c>
      <c r="J60" t="s">
        <v>6</v>
      </c>
      <c r="K60" t="s">
        <v>716</v>
      </c>
    </row>
    <row r="61" spans="1:11" x14ac:dyDescent="0.25">
      <c r="A61">
        <v>60</v>
      </c>
      <c r="B61" t="s">
        <v>49</v>
      </c>
      <c r="C61" t="s">
        <v>1528</v>
      </c>
      <c r="D61" t="s">
        <v>17</v>
      </c>
      <c r="E61" t="s">
        <v>7</v>
      </c>
      <c r="F61" t="s">
        <v>1445</v>
      </c>
      <c r="G61" t="s">
        <v>788</v>
      </c>
      <c r="H61" t="s">
        <v>5</v>
      </c>
      <c r="I61" t="s">
        <v>1451</v>
      </c>
      <c r="J61" t="s">
        <v>6</v>
      </c>
      <c r="K61" t="s">
        <v>1529</v>
      </c>
    </row>
    <row r="62" spans="1:11" x14ac:dyDescent="0.25">
      <c r="A62">
        <v>61</v>
      </c>
      <c r="B62" t="s">
        <v>54</v>
      </c>
      <c r="C62" t="s">
        <v>55</v>
      </c>
      <c r="D62" t="s">
        <v>0</v>
      </c>
      <c r="E62" t="s">
        <v>1</v>
      </c>
      <c r="F62" t="s">
        <v>56</v>
      </c>
      <c r="G62" t="s">
        <v>1468</v>
      </c>
      <c r="H62" t="s">
        <v>5</v>
      </c>
      <c r="I62" t="s">
        <v>57</v>
      </c>
      <c r="J62" t="s">
        <v>6</v>
      </c>
      <c r="K62" t="s">
        <v>717</v>
      </c>
    </row>
    <row r="63" spans="1:11" x14ac:dyDescent="0.25">
      <c r="A63">
        <v>62</v>
      </c>
      <c r="B63" t="s">
        <v>110</v>
      </c>
      <c r="C63" t="s">
        <v>111</v>
      </c>
      <c r="D63" t="s">
        <v>112</v>
      </c>
      <c r="E63" t="s">
        <v>43</v>
      </c>
      <c r="F63" t="s">
        <v>113</v>
      </c>
      <c r="G63" t="s">
        <v>1019</v>
      </c>
      <c r="H63" t="s">
        <v>3</v>
      </c>
      <c r="I63" t="s">
        <v>114</v>
      </c>
      <c r="J63" t="s">
        <v>53</v>
      </c>
      <c r="K63" t="s">
        <v>727</v>
      </c>
    </row>
    <row r="64" spans="1:11" x14ac:dyDescent="0.25">
      <c r="A64">
        <v>63</v>
      </c>
      <c r="B64" t="s">
        <v>120</v>
      </c>
      <c r="C64" t="s">
        <v>121</v>
      </c>
      <c r="D64" t="s">
        <v>122</v>
      </c>
      <c r="E64" t="s">
        <v>43</v>
      </c>
      <c r="F64" t="s">
        <v>123</v>
      </c>
      <c r="G64" t="s">
        <v>1019</v>
      </c>
      <c r="H64" t="s">
        <v>3</v>
      </c>
      <c r="I64" t="s">
        <v>124</v>
      </c>
      <c r="J64" t="s">
        <v>125</v>
      </c>
      <c r="K64" t="s">
        <v>728</v>
      </c>
    </row>
    <row r="65" spans="1:11" x14ac:dyDescent="0.25">
      <c r="A65">
        <v>64</v>
      </c>
      <c r="B65" t="s">
        <v>925</v>
      </c>
      <c r="C65" t="s">
        <v>926</v>
      </c>
      <c r="D65" t="s">
        <v>821</v>
      </c>
      <c r="E65" t="s">
        <v>822</v>
      </c>
      <c r="F65" t="s">
        <v>927</v>
      </c>
      <c r="G65" t="s">
        <v>1468</v>
      </c>
      <c r="H65" t="s">
        <v>8</v>
      </c>
      <c r="I65" t="s">
        <v>928</v>
      </c>
      <c r="J65" t="s">
        <v>9</v>
      </c>
      <c r="K65" t="s">
        <v>929</v>
      </c>
    </row>
    <row r="66" spans="1:11" x14ac:dyDescent="0.25">
      <c r="A66">
        <v>65</v>
      </c>
      <c r="B66" t="s">
        <v>811</v>
      </c>
      <c r="C66" t="s">
        <v>812</v>
      </c>
      <c r="D66" t="s">
        <v>813</v>
      </c>
      <c r="E66" t="s">
        <v>814</v>
      </c>
      <c r="F66" t="s">
        <v>815</v>
      </c>
      <c r="G66" t="s">
        <v>1468</v>
      </c>
      <c r="H66" t="s">
        <v>8</v>
      </c>
      <c r="I66" t="s">
        <v>817</v>
      </c>
      <c r="J66" t="s">
        <v>9</v>
      </c>
      <c r="K66" t="s">
        <v>818</v>
      </c>
    </row>
    <row r="67" spans="1:11" x14ac:dyDescent="0.25">
      <c r="A67">
        <v>66</v>
      </c>
      <c r="B67" t="s">
        <v>869</v>
      </c>
      <c r="C67" t="s">
        <v>870</v>
      </c>
      <c r="D67" t="s">
        <v>871</v>
      </c>
      <c r="E67" t="s">
        <v>198</v>
      </c>
      <c r="F67" t="s">
        <v>872</v>
      </c>
      <c r="G67" t="s">
        <v>1468</v>
      </c>
      <c r="H67" t="s">
        <v>8</v>
      </c>
      <c r="I67" t="s">
        <v>873</v>
      </c>
      <c r="J67" t="s">
        <v>9</v>
      </c>
      <c r="K67" t="s">
        <v>874</v>
      </c>
    </row>
    <row r="68" spans="1:11" x14ac:dyDescent="0.25">
      <c r="A68">
        <v>67</v>
      </c>
      <c r="B68" t="s">
        <v>819</v>
      </c>
      <c r="C68" t="s">
        <v>820</v>
      </c>
      <c r="D68" t="s">
        <v>821</v>
      </c>
      <c r="E68" t="s">
        <v>822</v>
      </c>
      <c r="F68" t="s">
        <v>823</v>
      </c>
      <c r="G68" t="s">
        <v>1468</v>
      </c>
      <c r="H68" t="s">
        <v>8</v>
      </c>
      <c r="I68" t="s">
        <v>824</v>
      </c>
      <c r="J68" t="s">
        <v>9</v>
      </c>
      <c r="K68" t="s">
        <v>825</v>
      </c>
    </row>
    <row r="69" spans="1:11" x14ac:dyDescent="0.25">
      <c r="A69">
        <v>68</v>
      </c>
      <c r="B69" t="s">
        <v>875</v>
      </c>
      <c r="C69" t="s">
        <v>876</v>
      </c>
      <c r="D69" t="s">
        <v>877</v>
      </c>
      <c r="E69" t="s">
        <v>878</v>
      </c>
      <c r="F69" t="s">
        <v>879</v>
      </c>
      <c r="G69" t="s">
        <v>1468</v>
      </c>
      <c r="H69" t="s">
        <v>8</v>
      </c>
      <c r="I69" t="s">
        <v>880</v>
      </c>
      <c r="J69" t="s">
        <v>9</v>
      </c>
      <c r="K69" t="s">
        <v>881</v>
      </c>
    </row>
    <row r="70" spans="1:11" x14ac:dyDescent="0.25">
      <c r="A70">
        <v>69</v>
      </c>
      <c r="B70" t="s">
        <v>930</v>
      </c>
      <c r="C70" t="s">
        <v>931</v>
      </c>
      <c r="D70" t="s">
        <v>932</v>
      </c>
      <c r="E70" t="s">
        <v>933</v>
      </c>
      <c r="F70" t="s">
        <v>934</v>
      </c>
      <c r="G70" t="s">
        <v>1468</v>
      </c>
      <c r="H70" t="s">
        <v>8</v>
      </c>
      <c r="I70" t="s">
        <v>935</v>
      </c>
      <c r="J70" t="s">
        <v>9</v>
      </c>
      <c r="K70" t="s">
        <v>936</v>
      </c>
    </row>
    <row r="71" spans="1:11" x14ac:dyDescent="0.25">
      <c r="A71">
        <v>70</v>
      </c>
      <c r="B71" t="s">
        <v>179</v>
      </c>
      <c r="C71" t="s">
        <v>180</v>
      </c>
      <c r="D71" t="s">
        <v>181</v>
      </c>
      <c r="E71" t="s">
        <v>43</v>
      </c>
      <c r="F71" t="s">
        <v>182</v>
      </c>
      <c r="G71" t="s">
        <v>1468</v>
      </c>
      <c r="H71" t="s">
        <v>8</v>
      </c>
      <c r="I71" t="s">
        <v>183</v>
      </c>
      <c r="J71" t="s">
        <v>9</v>
      </c>
      <c r="K71" t="s">
        <v>738</v>
      </c>
    </row>
    <row r="72" spans="1:11" x14ac:dyDescent="0.25">
      <c r="A72">
        <v>71</v>
      </c>
      <c r="B72" t="s">
        <v>467</v>
      </c>
      <c r="C72" t="s">
        <v>468</v>
      </c>
      <c r="D72" t="s">
        <v>0</v>
      </c>
      <c r="E72" t="s">
        <v>1</v>
      </c>
      <c r="F72" t="s">
        <v>477</v>
      </c>
      <c r="G72" t="s">
        <v>1019</v>
      </c>
      <c r="H72" t="s">
        <v>30</v>
      </c>
      <c r="I72" t="s">
        <v>478</v>
      </c>
      <c r="J72" t="s">
        <v>32</v>
      </c>
      <c r="K72" t="s">
        <v>740</v>
      </c>
    </row>
    <row r="73" spans="1:11" x14ac:dyDescent="0.25">
      <c r="A73">
        <v>72</v>
      </c>
      <c r="B73" t="s">
        <v>54</v>
      </c>
      <c r="C73" t="s">
        <v>55</v>
      </c>
      <c r="D73" t="s">
        <v>0</v>
      </c>
      <c r="E73" t="s">
        <v>1</v>
      </c>
      <c r="F73" t="s">
        <v>480</v>
      </c>
      <c r="G73" t="s">
        <v>1050</v>
      </c>
      <c r="H73" t="s">
        <v>473</v>
      </c>
      <c r="I73" t="s">
        <v>481</v>
      </c>
      <c r="J73" t="s">
        <v>475</v>
      </c>
      <c r="K73" t="s">
        <v>744</v>
      </c>
    </row>
    <row r="74" spans="1:11" x14ac:dyDescent="0.25">
      <c r="A74">
        <v>73</v>
      </c>
      <c r="B74" t="s">
        <v>206</v>
      </c>
      <c r="C74" t="s">
        <v>207</v>
      </c>
      <c r="D74" t="s">
        <v>173</v>
      </c>
      <c r="E74" t="s">
        <v>43</v>
      </c>
      <c r="F74" t="s">
        <v>208</v>
      </c>
      <c r="G74" t="s">
        <v>1019</v>
      </c>
      <c r="H74" t="s">
        <v>3</v>
      </c>
      <c r="I74" t="s">
        <v>209</v>
      </c>
      <c r="J74" t="s">
        <v>53</v>
      </c>
      <c r="K74" t="s">
        <v>745</v>
      </c>
    </row>
    <row r="75" spans="1:11" x14ac:dyDescent="0.25">
      <c r="A75">
        <v>74</v>
      </c>
      <c r="B75" t="s">
        <v>224</v>
      </c>
      <c r="C75" t="s">
        <v>225</v>
      </c>
      <c r="D75" t="s">
        <v>0</v>
      </c>
      <c r="E75" t="s">
        <v>1</v>
      </c>
      <c r="F75" t="s">
        <v>226</v>
      </c>
      <c r="G75" t="s">
        <v>1019</v>
      </c>
      <c r="H75" t="s">
        <v>3</v>
      </c>
      <c r="I75" t="s">
        <v>227</v>
      </c>
      <c r="J75" t="s">
        <v>53</v>
      </c>
      <c r="K75" t="s">
        <v>748</v>
      </c>
    </row>
    <row r="76" spans="1:11" x14ac:dyDescent="0.25">
      <c r="A76">
        <v>75</v>
      </c>
      <c r="B76" t="s">
        <v>54</v>
      </c>
      <c r="C76" t="s">
        <v>55</v>
      </c>
      <c r="D76" t="s">
        <v>0</v>
      </c>
      <c r="E76" t="s">
        <v>1</v>
      </c>
      <c r="F76" t="s">
        <v>229</v>
      </c>
      <c r="G76" t="s">
        <v>1019</v>
      </c>
      <c r="H76" t="s">
        <v>3</v>
      </c>
      <c r="I76" t="s">
        <v>230</v>
      </c>
      <c r="J76" t="s">
        <v>53</v>
      </c>
      <c r="K76" t="s">
        <v>749</v>
      </c>
    </row>
    <row r="77" spans="1:11" x14ac:dyDescent="0.25">
      <c r="A77">
        <v>76</v>
      </c>
      <c r="B77" t="s">
        <v>278</v>
      </c>
      <c r="C77" t="s">
        <v>279</v>
      </c>
      <c r="D77" t="s">
        <v>66</v>
      </c>
      <c r="E77" t="s">
        <v>1</v>
      </c>
      <c r="F77" t="s">
        <v>280</v>
      </c>
      <c r="G77" t="s">
        <v>1019</v>
      </c>
      <c r="H77" t="s">
        <v>3</v>
      </c>
      <c r="I77" t="s">
        <v>281</v>
      </c>
      <c r="J77" t="s">
        <v>53</v>
      </c>
      <c r="K77" t="s">
        <v>756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7"/>
  <sheetViews>
    <sheetView topLeftCell="A71" workbookViewId="0">
      <selection activeCell="B60" sqref="B60"/>
    </sheetView>
  </sheetViews>
  <sheetFormatPr defaultRowHeight="15" x14ac:dyDescent="0.25"/>
  <cols>
    <col min="1" max="1" bestFit="true" customWidth="true" width="2.140625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9.5703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1490</v>
      </c>
      <c r="C2" t="s">
        <v>97</v>
      </c>
      <c r="D2" t="s">
        <v>0</v>
      </c>
      <c r="E2" t="s">
        <v>1</v>
      </c>
      <c r="F2" t="s">
        <v>1491</v>
      </c>
      <c r="G2" t="s">
        <v>1468</v>
      </c>
      <c r="H2" t="s">
        <v>1013</v>
      </c>
      <c r="I2" t="s">
        <v>1492</v>
      </c>
      <c r="J2" t="s">
        <v>960</v>
      </c>
      <c r="K2" t="s">
        <v>1567</v>
      </c>
    </row>
    <row r="3" spans="1:11" x14ac:dyDescent="0.25">
      <c r="A3">
        <v>2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1468</v>
      </c>
      <c r="H3" t="s">
        <v>5</v>
      </c>
      <c r="I3" t="s">
        <v>19</v>
      </c>
      <c r="J3" t="s">
        <v>6</v>
      </c>
      <c r="K3" t="s">
        <v>1568</v>
      </c>
    </row>
    <row r="4" spans="1:11" x14ac:dyDescent="0.25">
      <c r="A4">
        <v>3</v>
      </c>
      <c r="B4" t="s">
        <v>104</v>
      </c>
      <c r="C4" t="s">
        <v>105</v>
      </c>
      <c r="D4" t="s">
        <v>106</v>
      </c>
      <c r="E4" t="s">
        <v>7</v>
      </c>
      <c r="F4" t="s">
        <v>107</v>
      </c>
      <c r="G4" t="s">
        <v>1468</v>
      </c>
      <c r="H4" t="s">
        <v>5</v>
      </c>
      <c r="I4" t="s">
        <v>108</v>
      </c>
      <c r="J4" t="s">
        <v>6</v>
      </c>
      <c r="K4" t="s">
        <v>1553</v>
      </c>
    </row>
    <row r="5" spans="1:11" x14ac:dyDescent="0.25">
      <c r="A5">
        <v>4</v>
      </c>
      <c r="B5" t="s">
        <v>1554</v>
      </c>
      <c r="C5" t="s">
        <v>1555</v>
      </c>
      <c r="D5" t="s">
        <v>0</v>
      </c>
      <c r="E5" t="s">
        <v>1</v>
      </c>
      <c r="F5" t="s">
        <v>1556</v>
      </c>
      <c r="G5" t="s">
        <v>1468</v>
      </c>
      <c r="H5" t="s">
        <v>1013</v>
      </c>
      <c r="I5" t="s">
        <v>1557</v>
      </c>
      <c r="J5" t="s">
        <v>960</v>
      </c>
      <c r="K5" t="s">
        <v>1558</v>
      </c>
    </row>
    <row r="6" spans="1:11" x14ac:dyDescent="0.25">
      <c r="A6">
        <v>5</v>
      </c>
      <c r="B6" t="s">
        <v>1547</v>
      </c>
      <c r="C6" t="s">
        <v>1548</v>
      </c>
      <c r="D6" t="s">
        <v>1549</v>
      </c>
      <c r="E6" t="s">
        <v>1</v>
      </c>
      <c r="F6" t="s">
        <v>1158</v>
      </c>
      <c r="G6" t="s">
        <v>1468</v>
      </c>
      <c r="H6" t="s">
        <v>1013</v>
      </c>
      <c r="I6" t="s">
        <v>1159</v>
      </c>
      <c r="J6" t="s">
        <v>960</v>
      </c>
      <c r="K6" t="s">
        <v>1550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246</v>
      </c>
      <c r="G7" t="s">
        <v>1019</v>
      </c>
      <c r="H7" t="s">
        <v>3</v>
      </c>
      <c r="I7" t="s">
        <v>247</v>
      </c>
      <c r="J7" t="s">
        <v>125</v>
      </c>
      <c r="K7" t="s">
        <v>1539</v>
      </c>
    </row>
    <row r="8" spans="1:11" x14ac:dyDescent="0.25">
      <c r="A8">
        <v>7</v>
      </c>
      <c r="B8" t="s">
        <v>50</v>
      </c>
      <c r="C8" t="s">
        <v>51</v>
      </c>
      <c r="D8" t="s">
        <v>52</v>
      </c>
      <c r="E8" t="s">
        <v>43</v>
      </c>
      <c r="F8" t="s">
        <v>94</v>
      </c>
      <c r="G8" t="s">
        <v>1468</v>
      </c>
      <c r="H8" t="s">
        <v>5</v>
      </c>
      <c r="I8" t="s">
        <v>95</v>
      </c>
      <c r="J8" t="s">
        <v>6</v>
      </c>
      <c r="K8" t="s">
        <v>1501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>
        <v>13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1468</v>
      </c>
      <c r="H14" t="s">
        <v>1013</v>
      </c>
      <c r="I14" t="s">
        <v>1122</v>
      </c>
      <c r="J14" t="s">
        <v>960</v>
      </c>
      <c r="K14" t="s">
        <v>1464</v>
      </c>
    </row>
    <row r="15" spans="1:11" x14ac:dyDescent="0.25">
      <c r="A15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369</v>
      </c>
      <c r="G15" t="s">
        <v>1019</v>
      </c>
      <c r="H15" t="s">
        <v>294</v>
      </c>
      <c r="I15" t="s">
        <v>370</v>
      </c>
      <c r="J15" t="s">
        <v>289</v>
      </c>
      <c r="K15" t="s">
        <v>1240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1100</v>
      </c>
      <c r="G16" t="s">
        <v>1468</v>
      </c>
      <c r="H16" t="s">
        <v>1013</v>
      </c>
      <c r="I16" t="s">
        <v>1101</v>
      </c>
      <c r="J16" t="s">
        <v>960</v>
      </c>
      <c r="K16" t="s">
        <v>1258</v>
      </c>
    </row>
    <row r="17" spans="1:11" x14ac:dyDescent="0.25">
      <c r="A17">
        <v>16</v>
      </c>
      <c r="B17" t="s">
        <v>1215</v>
      </c>
      <c r="C17" t="s">
        <v>1216</v>
      </c>
      <c r="D17" t="s">
        <v>0</v>
      </c>
      <c r="E17" t="s">
        <v>1</v>
      </c>
      <c r="F17" t="s">
        <v>1218</v>
      </c>
      <c r="G17" t="s">
        <v>1468</v>
      </c>
      <c r="H17" t="s">
        <v>1013</v>
      </c>
      <c r="I17" t="s">
        <v>1219</v>
      </c>
      <c r="J17" t="s">
        <v>960</v>
      </c>
      <c r="K17" t="s">
        <v>1242</v>
      </c>
    </row>
    <row r="18" spans="1:11" x14ac:dyDescent="0.25">
      <c r="A18">
        <v>17</v>
      </c>
      <c r="B18" t="s">
        <v>1194</v>
      </c>
      <c r="C18" t="s">
        <v>1195</v>
      </c>
      <c r="D18" t="s">
        <v>1196</v>
      </c>
      <c r="E18" t="s">
        <v>28</v>
      </c>
      <c r="F18" t="s">
        <v>1197</v>
      </c>
      <c r="G18" t="s">
        <v>1468</v>
      </c>
      <c r="H18" t="s">
        <v>1013</v>
      </c>
      <c r="I18" t="s">
        <v>1198</v>
      </c>
      <c r="J18" t="s">
        <v>960</v>
      </c>
      <c r="K18" t="s">
        <v>1214</v>
      </c>
    </row>
    <row r="19" spans="1:11" x14ac:dyDescent="0.25">
      <c r="A19">
        <v>18</v>
      </c>
      <c r="B19" t="s">
        <v>117</v>
      </c>
      <c r="C19" t="s">
        <v>1210</v>
      </c>
      <c r="D19" t="s">
        <v>648</v>
      </c>
      <c r="E19" t="s">
        <v>1</v>
      </c>
      <c r="F19" t="s">
        <v>1211</v>
      </c>
      <c r="G19" t="s">
        <v>1019</v>
      </c>
      <c r="H19" t="s">
        <v>3</v>
      </c>
      <c r="I19" t="s">
        <v>1212</v>
      </c>
      <c r="J19" t="s">
        <v>53</v>
      </c>
      <c r="K19" t="s">
        <v>1213</v>
      </c>
    </row>
    <row r="20" spans="1:11" x14ac:dyDescent="0.25">
      <c r="A20">
        <v>19</v>
      </c>
      <c r="B20" t="s">
        <v>116</v>
      </c>
      <c r="C20" t="s">
        <v>117</v>
      </c>
      <c r="D20" t="s">
        <v>648</v>
      </c>
      <c r="E20" t="s">
        <v>1</v>
      </c>
      <c r="F20" t="s">
        <v>118</v>
      </c>
      <c r="G20" t="s">
        <v>1019</v>
      </c>
      <c r="H20" t="s">
        <v>3</v>
      </c>
      <c r="I20" t="s">
        <v>119</v>
      </c>
      <c r="J20" t="s">
        <v>53</v>
      </c>
      <c r="K20" t="s">
        <v>1167</v>
      </c>
    </row>
    <row r="21" spans="1:11" x14ac:dyDescent="0.25">
      <c r="A21">
        <v>20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1468</v>
      </c>
      <c r="H21" t="s">
        <v>1013</v>
      </c>
      <c r="I21" t="s">
        <v>1169</v>
      </c>
      <c r="J21" t="s">
        <v>960</v>
      </c>
      <c r="K21" t="s">
        <v>1170</v>
      </c>
    </row>
    <row r="22" spans="1:11" x14ac:dyDescent="0.25">
      <c r="A22">
        <v>21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1468</v>
      </c>
      <c r="H22" t="s">
        <v>1013</v>
      </c>
      <c r="I22" t="s">
        <v>1179</v>
      </c>
      <c r="J22" t="s">
        <v>960</v>
      </c>
      <c r="K22" t="s">
        <v>1180</v>
      </c>
    </row>
    <row r="23" spans="1:11" x14ac:dyDescent="0.25">
      <c r="A23">
        <v>22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1468</v>
      </c>
      <c r="H23" t="s">
        <v>1013</v>
      </c>
      <c r="I23" t="s">
        <v>1191</v>
      </c>
      <c r="J23" t="s">
        <v>960</v>
      </c>
      <c r="K23" t="s">
        <v>1192</v>
      </c>
    </row>
    <row r="24" spans="1:11" x14ac:dyDescent="0.25">
      <c r="A24">
        <v>23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1468</v>
      </c>
      <c r="H24" t="s">
        <v>1013</v>
      </c>
      <c r="I24" t="s">
        <v>1144</v>
      </c>
      <c r="J24" t="s">
        <v>960</v>
      </c>
      <c r="K24" t="s">
        <v>1145</v>
      </c>
    </row>
    <row r="25" spans="1:11" x14ac:dyDescent="0.25">
      <c r="A25">
        <v>24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1468</v>
      </c>
      <c r="H25" t="s">
        <v>1013</v>
      </c>
      <c r="I25" t="s">
        <v>1149</v>
      </c>
      <c r="J25" t="s">
        <v>960</v>
      </c>
      <c r="K25" t="s">
        <v>1150</v>
      </c>
    </row>
    <row r="26" spans="1:11" x14ac:dyDescent="0.25">
      <c r="A26">
        <v>25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1468</v>
      </c>
      <c r="H26" t="s">
        <v>1013</v>
      </c>
      <c r="I26" t="s">
        <v>1086</v>
      </c>
      <c r="J26" t="s">
        <v>960</v>
      </c>
      <c r="K26" t="s">
        <v>1087</v>
      </c>
    </row>
    <row r="27" spans="1:11" x14ac:dyDescent="0.25">
      <c r="A27">
        <v>26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1468</v>
      </c>
      <c r="H27" t="s">
        <v>1013</v>
      </c>
      <c r="I27" t="s">
        <v>1108</v>
      </c>
      <c r="J27" t="s">
        <v>960</v>
      </c>
      <c r="K27" t="s">
        <v>1109</v>
      </c>
    </row>
    <row r="28" spans="1:11" x14ac:dyDescent="0.25">
      <c r="A28">
        <v>27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1468</v>
      </c>
      <c r="H28" t="s">
        <v>1013</v>
      </c>
      <c r="I28" t="s">
        <v>1113</v>
      </c>
      <c r="J28" t="s">
        <v>960</v>
      </c>
      <c r="K28" t="s">
        <v>1114</v>
      </c>
    </row>
    <row r="29" spans="1:11" x14ac:dyDescent="0.25">
      <c r="A29">
        <v>28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 spans="1:11" x14ac:dyDescent="0.25">
      <c r="A30">
        <v>29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 spans="1:11" x14ac:dyDescent="0.25">
      <c r="A31">
        <v>30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 spans="1:11" x14ac:dyDescent="0.25">
      <c r="A32">
        <v>31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 spans="1:11" x14ac:dyDescent="0.25">
      <c r="A33">
        <v>32</v>
      </c>
      <c r="B33" t="s">
        <v>766</v>
      </c>
      <c r="C33" t="s">
        <v>767</v>
      </c>
      <c r="D33" t="s">
        <v>577</v>
      </c>
      <c r="E33" t="s">
        <v>7</v>
      </c>
      <c r="F33" t="s">
        <v>1040</v>
      </c>
      <c r="G33" t="s">
        <v>1050</v>
      </c>
      <c r="H33" t="s">
        <v>781</v>
      </c>
      <c r="I33" t="s">
        <v>1042</v>
      </c>
      <c r="J33" t="s">
        <v>1043</v>
      </c>
      <c r="K33" t="s">
        <v>1044</v>
      </c>
    </row>
    <row r="34" spans="1:11" x14ac:dyDescent="0.25">
      <c r="A34">
        <v>33</v>
      </c>
      <c r="B34" t="s">
        <v>145</v>
      </c>
      <c r="C34" t="s">
        <v>97</v>
      </c>
      <c r="D34" t="s">
        <v>1046</v>
      </c>
      <c r="E34" t="s">
        <v>1</v>
      </c>
      <c r="F34" t="s">
        <v>147</v>
      </c>
      <c r="G34" t="s">
        <v>1019</v>
      </c>
      <c r="H34" t="s">
        <v>3</v>
      </c>
      <c r="I34" t="s">
        <v>148</v>
      </c>
      <c r="J34" t="s">
        <v>53</v>
      </c>
      <c r="K34" t="s">
        <v>1047</v>
      </c>
    </row>
    <row r="35" spans="1:11" x14ac:dyDescent="0.25">
      <c r="A35">
        <v>34</v>
      </c>
      <c r="B35" t="s">
        <v>803</v>
      </c>
      <c r="C35" t="s">
        <v>804</v>
      </c>
      <c r="D35" t="s">
        <v>17</v>
      </c>
      <c r="E35" t="s">
        <v>7</v>
      </c>
      <c r="F35" t="s">
        <v>805</v>
      </c>
      <c r="G35" t="s">
        <v>1468</v>
      </c>
      <c r="H35" t="s">
        <v>5</v>
      </c>
      <c r="I35" t="s">
        <v>806</v>
      </c>
      <c r="J35" t="s">
        <v>6</v>
      </c>
      <c r="K35" t="s">
        <v>996</v>
      </c>
    </row>
    <row r="36" spans="1:11" x14ac:dyDescent="0.25">
      <c r="A36">
        <v>35</v>
      </c>
      <c r="B36" t="s">
        <v>982</v>
      </c>
      <c r="C36" t="s">
        <v>292</v>
      </c>
      <c r="D36" t="s">
        <v>462</v>
      </c>
      <c r="E36" t="s">
        <v>1</v>
      </c>
      <c r="F36" t="s">
        <v>422</v>
      </c>
      <c r="G36" t="s">
        <v>1019</v>
      </c>
      <c r="H36" t="s">
        <v>3</v>
      </c>
      <c r="I36" t="s">
        <v>423</v>
      </c>
      <c r="J36" t="s">
        <v>2</v>
      </c>
      <c r="K36" t="s">
        <v>983</v>
      </c>
    </row>
    <row r="37" spans="1:11" x14ac:dyDescent="0.25">
      <c r="A37">
        <v>36</v>
      </c>
      <c r="B37" t="s">
        <v>64</v>
      </c>
      <c r="C37" t="s">
        <v>65</v>
      </c>
      <c r="D37" t="s">
        <v>66</v>
      </c>
      <c r="E37" t="s">
        <v>1</v>
      </c>
      <c r="F37" t="s">
        <v>67</v>
      </c>
      <c r="G37" t="s">
        <v>1019</v>
      </c>
      <c r="H37" t="s">
        <v>30</v>
      </c>
      <c r="I37" t="s">
        <v>68</v>
      </c>
      <c r="J37" t="s">
        <v>32</v>
      </c>
      <c r="K37" t="s">
        <v>959</v>
      </c>
    </row>
    <row r="38" spans="1:11" x14ac:dyDescent="0.25">
      <c r="A38">
        <v>37</v>
      </c>
      <c r="B38" t="s">
        <v>242</v>
      </c>
      <c r="C38" t="s">
        <v>243</v>
      </c>
      <c r="D38" t="s">
        <v>957</v>
      </c>
      <c r="E38" t="s">
        <v>43</v>
      </c>
      <c r="F38" t="s">
        <v>244</v>
      </c>
      <c r="G38" t="s">
        <v>1019</v>
      </c>
      <c r="H38" t="s">
        <v>3</v>
      </c>
      <c r="I38" t="s">
        <v>245</v>
      </c>
      <c r="J38" t="s">
        <v>125</v>
      </c>
      <c r="K38" t="s">
        <v>958</v>
      </c>
    </row>
    <row r="39" spans="1:11" x14ac:dyDescent="0.25">
      <c r="A39">
        <v>38</v>
      </c>
      <c r="B39" t="s">
        <v>322</v>
      </c>
      <c r="C39" t="s">
        <v>323</v>
      </c>
      <c r="D39" t="s">
        <v>66</v>
      </c>
      <c r="E39" t="s">
        <v>1</v>
      </c>
      <c r="F39" t="s">
        <v>324</v>
      </c>
      <c r="G39" t="s">
        <v>1019</v>
      </c>
      <c r="H39" t="s">
        <v>287</v>
      </c>
      <c r="I39" t="s">
        <v>325</v>
      </c>
      <c r="J39" t="s">
        <v>289</v>
      </c>
      <c r="K39" t="s">
        <v>956</v>
      </c>
    </row>
    <row r="40" spans="1:11" x14ac:dyDescent="0.25">
      <c r="A40">
        <v>39</v>
      </c>
      <c r="B40" t="s">
        <v>49</v>
      </c>
      <c r="C40" t="s">
        <v>97</v>
      </c>
      <c r="D40" t="s">
        <v>66</v>
      </c>
      <c r="E40" t="s">
        <v>1</v>
      </c>
      <c r="F40" t="s">
        <v>391</v>
      </c>
      <c r="G40" t="s">
        <v>1019</v>
      </c>
      <c r="H40" t="s">
        <v>294</v>
      </c>
      <c r="I40" t="s">
        <v>392</v>
      </c>
      <c r="J40" t="s">
        <v>289</v>
      </c>
      <c r="K40" t="s">
        <v>921</v>
      </c>
    </row>
    <row r="41" spans="1:11" x14ac:dyDescent="0.25">
      <c r="A41">
        <v>40</v>
      </c>
      <c r="B41" t="s">
        <v>361</v>
      </c>
      <c r="C41" t="s">
        <v>362</v>
      </c>
      <c r="D41" t="s">
        <v>0</v>
      </c>
      <c r="E41" t="s">
        <v>1</v>
      </c>
      <c r="F41" t="s">
        <v>886</v>
      </c>
      <c r="G41" t="s">
        <v>1019</v>
      </c>
      <c r="H41" t="s">
        <v>3</v>
      </c>
      <c r="I41" t="s">
        <v>861</v>
      </c>
      <c r="J41" t="s">
        <v>516</v>
      </c>
      <c r="K41" t="s">
        <v>896</v>
      </c>
    </row>
    <row r="42" spans="1:11" x14ac:dyDescent="0.25">
      <c r="A42">
        <v>41</v>
      </c>
      <c r="B42" t="s">
        <v>845</v>
      </c>
      <c r="C42" t="s">
        <v>846</v>
      </c>
      <c r="D42" t="s">
        <v>27</v>
      </c>
      <c r="E42" t="s">
        <v>28</v>
      </c>
      <c r="F42" t="s">
        <v>847</v>
      </c>
      <c r="G42" t="s">
        <v>1019</v>
      </c>
      <c r="H42" t="s">
        <v>294</v>
      </c>
      <c r="I42" t="s">
        <v>848</v>
      </c>
      <c r="J42" t="s">
        <v>289</v>
      </c>
      <c r="K42" t="s">
        <v>849</v>
      </c>
    </row>
    <row r="43" spans="1:11" x14ac:dyDescent="0.25">
      <c r="A43">
        <v>42</v>
      </c>
      <c r="B43" t="s">
        <v>766</v>
      </c>
      <c r="C43" t="s">
        <v>767</v>
      </c>
      <c r="D43" t="s">
        <v>577</v>
      </c>
      <c r="E43" t="s">
        <v>7</v>
      </c>
      <c r="F43" t="s">
        <v>768</v>
      </c>
      <c r="G43" t="s">
        <v>1468</v>
      </c>
      <c r="H43" t="s">
        <v>8</v>
      </c>
      <c r="I43" t="s">
        <v>769</v>
      </c>
      <c r="J43" t="s">
        <v>9</v>
      </c>
      <c r="K43" t="s">
        <v>770</v>
      </c>
    </row>
    <row r="44" spans="1:11" x14ac:dyDescent="0.25">
      <c r="A44">
        <v>43</v>
      </c>
      <c r="B44" t="s">
        <v>530</v>
      </c>
      <c r="C44" t="s">
        <v>531</v>
      </c>
      <c r="D44" t="s">
        <v>36</v>
      </c>
      <c r="E44" t="s">
        <v>1</v>
      </c>
      <c r="F44" t="s">
        <v>532</v>
      </c>
      <c r="G44" t="s">
        <v>1019</v>
      </c>
      <c r="H44" t="s">
        <v>294</v>
      </c>
      <c r="I44" t="s">
        <v>533</v>
      </c>
      <c r="J44" t="s">
        <v>516</v>
      </c>
      <c r="K44" t="s">
        <v>764</v>
      </c>
    </row>
    <row r="45" spans="1:11" x14ac:dyDescent="0.25">
      <c r="A45">
        <v>44</v>
      </c>
      <c r="B45" t="s">
        <v>651</v>
      </c>
      <c r="C45" t="s">
        <v>652</v>
      </c>
      <c r="D45" t="s">
        <v>653</v>
      </c>
      <c r="E45" t="s">
        <v>1</v>
      </c>
      <c r="F45" t="s">
        <v>654</v>
      </c>
      <c r="G45" t="s">
        <v>1019</v>
      </c>
      <c r="H45" t="s">
        <v>294</v>
      </c>
      <c r="I45" t="s">
        <v>655</v>
      </c>
      <c r="J45" t="s">
        <v>289</v>
      </c>
      <c r="K45" t="s">
        <v>656</v>
      </c>
    </row>
    <row r="46" spans="1:11" x14ac:dyDescent="0.25">
      <c r="A46">
        <v>45</v>
      </c>
      <c r="B46" t="s">
        <v>425</v>
      </c>
      <c r="C46" t="s">
        <v>426</v>
      </c>
      <c r="D46" t="s">
        <v>427</v>
      </c>
      <c r="E46" t="s">
        <v>28</v>
      </c>
      <c r="F46" t="s">
        <v>428</v>
      </c>
      <c r="G46" t="s">
        <v>1019</v>
      </c>
      <c r="H46" t="s">
        <v>287</v>
      </c>
      <c r="I46" t="s">
        <v>429</v>
      </c>
      <c r="J46" t="s">
        <v>289</v>
      </c>
      <c r="K46" t="s">
        <v>659</v>
      </c>
    </row>
    <row r="47" spans="1:11" x14ac:dyDescent="0.25">
      <c r="A47">
        <v>46</v>
      </c>
      <c r="B47" t="s">
        <v>608</v>
      </c>
      <c r="C47" t="s">
        <v>378</v>
      </c>
      <c r="D47" t="s">
        <v>27</v>
      </c>
      <c r="E47" t="s">
        <v>28</v>
      </c>
      <c r="F47" t="s">
        <v>609</v>
      </c>
      <c r="G47" t="s">
        <v>1019</v>
      </c>
      <c r="H47" t="s">
        <v>294</v>
      </c>
      <c r="I47" t="s">
        <v>610</v>
      </c>
      <c r="J47" t="s">
        <v>289</v>
      </c>
      <c r="K47" t="s">
        <v>663</v>
      </c>
    </row>
    <row r="48" spans="1:11" x14ac:dyDescent="0.25">
      <c r="A48">
        <v>47</v>
      </c>
      <c r="B48" t="s">
        <v>590</v>
      </c>
      <c r="C48" t="s">
        <v>591</v>
      </c>
      <c r="D48" t="s">
        <v>592</v>
      </c>
      <c r="E48" t="s">
        <v>43</v>
      </c>
      <c r="F48" t="s">
        <v>593</v>
      </c>
      <c r="G48" t="s">
        <v>1131</v>
      </c>
      <c r="H48" t="s">
        <v>30</v>
      </c>
      <c r="I48" t="s">
        <v>594</v>
      </c>
      <c r="J48" t="s">
        <v>32</v>
      </c>
      <c r="K48" t="s">
        <v>669</v>
      </c>
    </row>
    <row r="49" spans="1:11" x14ac:dyDescent="0.25">
      <c r="A49">
        <v>48</v>
      </c>
      <c r="B49" t="s">
        <v>566</v>
      </c>
      <c r="C49" t="s">
        <v>556</v>
      </c>
      <c r="D49" t="s">
        <v>0</v>
      </c>
      <c r="E49" t="s">
        <v>1</v>
      </c>
      <c r="F49" t="s">
        <v>557</v>
      </c>
      <c r="G49" t="s">
        <v>1019</v>
      </c>
      <c r="H49" t="s">
        <v>287</v>
      </c>
      <c r="I49" t="s">
        <v>558</v>
      </c>
      <c r="J49" t="s">
        <v>289</v>
      </c>
      <c r="K49" t="s">
        <v>673</v>
      </c>
    </row>
    <row r="50" spans="1:11" x14ac:dyDescent="0.25">
      <c r="A50">
        <v>49</v>
      </c>
      <c r="B50" t="s">
        <v>1467</v>
      </c>
      <c r="C50" t="s">
        <v>97</v>
      </c>
      <c r="D50" t="s">
        <v>1561</v>
      </c>
      <c r="E50" t="s">
        <v>1561</v>
      </c>
      <c r="F50" t="s">
        <v>540</v>
      </c>
      <c r="G50" t="s">
        <v>1019</v>
      </c>
      <c r="H50" t="s">
        <v>294</v>
      </c>
      <c r="I50" t="s">
        <v>541</v>
      </c>
      <c r="J50" t="s">
        <v>289</v>
      </c>
      <c r="K50" t="s">
        <v>677</v>
      </c>
    </row>
    <row r="51" spans="1:11" x14ac:dyDescent="0.25">
      <c r="A51">
        <v>50</v>
      </c>
      <c r="B51" t="s">
        <v>291</v>
      </c>
      <c r="C51" t="s">
        <v>292</v>
      </c>
      <c r="D51" t="s">
        <v>0</v>
      </c>
      <c r="E51" t="s">
        <v>1</v>
      </c>
      <c r="F51" t="s">
        <v>293</v>
      </c>
      <c r="G51" t="s">
        <v>1019</v>
      </c>
      <c r="H51" t="s">
        <v>294</v>
      </c>
      <c r="I51" t="s">
        <v>295</v>
      </c>
      <c r="J51" t="s">
        <v>289</v>
      </c>
      <c r="K51" t="s">
        <v>679</v>
      </c>
    </row>
    <row r="52" spans="1:11" x14ac:dyDescent="0.25">
      <c r="A52">
        <v>51</v>
      </c>
      <c r="B52" t="s">
        <v>311</v>
      </c>
      <c r="C52" t="s">
        <v>312</v>
      </c>
      <c r="D52" t="s">
        <v>313</v>
      </c>
      <c r="E52" t="s">
        <v>43</v>
      </c>
      <c r="F52" t="s">
        <v>314</v>
      </c>
      <c r="G52" t="s">
        <v>1019</v>
      </c>
      <c r="H52" t="s">
        <v>294</v>
      </c>
      <c r="I52" t="s">
        <v>315</v>
      </c>
      <c r="J52" t="s">
        <v>289</v>
      </c>
      <c r="K52" t="s">
        <v>683</v>
      </c>
    </row>
    <row r="53" spans="1:11" x14ac:dyDescent="0.25">
      <c r="A53">
        <v>52</v>
      </c>
      <c r="B53" t="s">
        <v>317</v>
      </c>
      <c r="C53" t="s">
        <v>279</v>
      </c>
      <c r="D53" t="s">
        <v>318</v>
      </c>
      <c r="E53" t="s">
        <v>28</v>
      </c>
      <c r="F53" t="s">
        <v>319</v>
      </c>
      <c r="G53" t="s">
        <v>1019</v>
      </c>
      <c r="H53" t="s">
        <v>287</v>
      </c>
      <c r="I53" t="s">
        <v>320</v>
      </c>
      <c r="J53" t="s">
        <v>289</v>
      </c>
      <c r="K53" t="s">
        <v>758</v>
      </c>
    </row>
    <row r="54" spans="1:11" x14ac:dyDescent="0.25">
      <c r="A54">
        <v>53</v>
      </c>
      <c r="B54" t="s">
        <v>137</v>
      </c>
      <c r="C54" t="s">
        <v>138</v>
      </c>
      <c r="D54" t="s">
        <v>0</v>
      </c>
      <c r="E54" t="s">
        <v>1</v>
      </c>
      <c r="F54" t="s">
        <v>139</v>
      </c>
      <c r="G54" t="s">
        <v>1019</v>
      </c>
      <c r="H54" t="s">
        <v>3</v>
      </c>
      <c r="I54" t="s">
        <v>140</v>
      </c>
      <c r="J54" t="s">
        <v>53</v>
      </c>
      <c r="K54" t="s">
        <v>699</v>
      </c>
    </row>
    <row r="55" spans="1:11" x14ac:dyDescent="0.25">
      <c r="A55">
        <v>54</v>
      </c>
      <c r="B55" t="s">
        <v>262</v>
      </c>
      <c r="C55" t="s">
        <v>399</v>
      </c>
      <c r="D55" t="s">
        <v>0</v>
      </c>
      <c r="E55" t="s">
        <v>1</v>
      </c>
      <c r="F55" t="s">
        <v>400</v>
      </c>
      <c r="G55" t="s">
        <v>1019</v>
      </c>
      <c r="H55" t="s">
        <v>294</v>
      </c>
      <c r="I55" t="s">
        <v>401</v>
      </c>
      <c r="J55" t="s">
        <v>289</v>
      </c>
      <c r="K55" t="s">
        <v>700</v>
      </c>
    </row>
    <row r="56" spans="1:11" x14ac:dyDescent="0.25">
      <c r="A56">
        <v>55</v>
      </c>
      <c r="B56" t="s">
        <v>403</v>
      </c>
      <c r="C56" t="s">
        <v>60</v>
      </c>
      <c r="D56" t="s">
        <v>27</v>
      </c>
      <c r="E56" t="s">
        <v>28</v>
      </c>
      <c r="F56" t="s">
        <v>404</v>
      </c>
      <c r="G56" t="s">
        <v>1019</v>
      </c>
      <c r="H56" t="s">
        <v>287</v>
      </c>
      <c r="I56" t="s">
        <v>405</v>
      </c>
      <c r="J56" t="s">
        <v>289</v>
      </c>
      <c r="K56" t="s">
        <v>701</v>
      </c>
    </row>
    <row r="57" spans="1:11" x14ac:dyDescent="0.25">
      <c r="A57">
        <v>56</v>
      </c>
      <c r="B57" t="s">
        <v>431</v>
      </c>
      <c r="C57" t="s">
        <v>172</v>
      </c>
      <c r="D57" t="s">
        <v>432</v>
      </c>
      <c r="E57" t="s">
        <v>28</v>
      </c>
      <c r="F57" t="s">
        <v>433</v>
      </c>
      <c r="G57" t="s">
        <v>1019</v>
      </c>
      <c r="H57" t="s">
        <v>294</v>
      </c>
      <c r="I57" t="s">
        <v>434</v>
      </c>
      <c r="J57" t="s">
        <v>289</v>
      </c>
      <c r="K57" t="s">
        <v>704</v>
      </c>
    </row>
    <row r="58" spans="1:11" x14ac:dyDescent="0.25">
      <c r="A58">
        <v>57</v>
      </c>
      <c r="B58" t="s">
        <v>165</v>
      </c>
      <c r="C58" t="s">
        <v>166</v>
      </c>
      <c r="D58" t="s">
        <v>27</v>
      </c>
      <c r="E58" t="s">
        <v>28</v>
      </c>
      <c r="F58" t="s">
        <v>167</v>
      </c>
      <c r="G58" t="s">
        <v>1019</v>
      </c>
      <c r="H58" t="s">
        <v>30</v>
      </c>
      <c r="I58" t="s">
        <v>168</v>
      </c>
      <c r="J58" t="s">
        <v>32</v>
      </c>
      <c r="K58" t="s">
        <v>712</v>
      </c>
    </row>
    <row r="59" spans="1:11" x14ac:dyDescent="0.25">
      <c r="A59">
        <v>58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1019</v>
      </c>
      <c r="H59" t="s">
        <v>30</v>
      </c>
      <c r="I59" t="s">
        <v>31</v>
      </c>
      <c r="J59" t="s">
        <v>32</v>
      </c>
      <c r="K59" t="s">
        <v>714</v>
      </c>
    </row>
    <row r="60" spans="1:11" x14ac:dyDescent="0.25">
      <c r="A60">
        <v>59</v>
      </c>
      <c r="B60" t="s">
        <v>49</v>
      </c>
      <c r="C60" t="s">
        <v>1528</v>
      </c>
      <c r="D60" t="s">
        <v>17</v>
      </c>
      <c r="E60" t="s">
        <v>7</v>
      </c>
      <c r="F60" t="s">
        <v>1445</v>
      </c>
      <c r="G60" t="s">
        <v>788</v>
      </c>
      <c r="H60" t="s">
        <v>5</v>
      </c>
      <c r="I60" t="s">
        <v>1451</v>
      </c>
      <c r="J60" t="s">
        <v>6</v>
      </c>
      <c r="K60" t="s">
        <v>1529</v>
      </c>
    </row>
    <row r="61" spans="1:11" x14ac:dyDescent="0.25">
      <c r="A61">
        <v>60</v>
      </c>
      <c r="B61" t="s">
        <v>54</v>
      </c>
      <c r="C61" t="s">
        <v>55</v>
      </c>
      <c r="D61" t="s">
        <v>0</v>
      </c>
      <c r="E61" t="s">
        <v>1</v>
      </c>
      <c r="F61" t="s">
        <v>56</v>
      </c>
      <c r="G61" t="s">
        <v>1468</v>
      </c>
      <c r="H61" t="s">
        <v>5</v>
      </c>
      <c r="I61" t="s">
        <v>57</v>
      </c>
      <c r="J61" t="s">
        <v>6</v>
      </c>
      <c r="K61" t="s">
        <v>717</v>
      </c>
    </row>
    <row r="62" spans="1:11" x14ac:dyDescent="0.25">
      <c r="A62">
        <v>61</v>
      </c>
      <c r="B62" t="s">
        <v>110</v>
      </c>
      <c r="C62" t="s">
        <v>111</v>
      </c>
      <c r="D62" t="s">
        <v>112</v>
      </c>
      <c r="E62" t="s">
        <v>43</v>
      </c>
      <c r="F62" t="s">
        <v>113</v>
      </c>
      <c r="G62" t="s">
        <v>1019</v>
      </c>
      <c r="H62" t="s">
        <v>3</v>
      </c>
      <c r="I62" t="s">
        <v>114</v>
      </c>
      <c r="J62" t="s">
        <v>53</v>
      </c>
      <c r="K62" t="s">
        <v>727</v>
      </c>
    </row>
    <row r="63" spans="1:11" x14ac:dyDescent="0.25">
      <c r="A63">
        <v>62</v>
      </c>
      <c r="B63" t="s">
        <v>120</v>
      </c>
      <c r="C63" t="s">
        <v>121</v>
      </c>
      <c r="D63" t="s">
        <v>122</v>
      </c>
      <c r="E63" t="s">
        <v>43</v>
      </c>
      <c r="F63" t="s">
        <v>123</v>
      </c>
      <c r="G63" t="s">
        <v>1019</v>
      </c>
      <c r="H63" t="s">
        <v>3</v>
      </c>
      <c r="I63" t="s">
        <v>124</v>
      </c>
      <c r="J63" t="s">
        <v>125</v>
      </c>
      <c r="K63" t="s">
        <v>728</v>
      </c>
    </row>
    <row r="64" spans="1:11" x14ac:dyDescent="0.25">
      <c r="A64">
        <v>63</v>
      </c>
      <c r="B64" t="s">
        <v>925</v>
      </c>
      <c r="C64" t="s">
        <v>926</v>
      </c>
      <c r="D64" t="s">
        <v>821</v>
      </c>
      <c r="E64" t="s">
        <v>822</v>
      </c>
      <c r="F64" t="s">
        <v>927</v>
      </c>
      <c r="G64" t="s">
        <v>1468</v>
      </c>
      <c r="H64" t="s">
        <v>8</v>
      </c>
      <c r="I64" t="s">
        <v>928</v>
      </c>
      <c r="J64" t="s">
        <v>9</v>
      </c>
      <c r="K64" t="s">
        <v>929</v>
      </c>
    </row>
    <row r="65" spans="1:11" x14ac:dyDescent="0.25">
      <c r="A65">
        <v>64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1468</v>
      </c>
      <c r="H65" t="s">
        <v>8</v>
      </c>
      <c r="I65" t="s">
        <v>817</v>
      </c>
      <c r="J65" t="s">
        <v>9</v>
      </c>
      <c r="K65" t="s">
        <v>818</v>
      </c>
    </row>
    <row r="66" spans="1:11" x14ac:dyDescent="0.25">
      <c r="A66">
        <v>65</v>
      </c>
      <c r="B66" t="s">
        <v>869</v>
      </c>
      <c r="C66" t="s">
        <v>870</v>
      </c>
      <c r="D66" t="s">
        <v>871</v>
      </c>
      <c r="E66" t="s">
        <v>198</v>
      </c>
      <c r="F66" t="s">
        <v>872</v>
      </c>
      <c r="G66" t="s">
        <v>1468</v>
      </c>
      <c r="H66" t="s">
        <v>8</v>
      </c>
      <c r="I66" t="s">
        <v>873</v>
      </c>
      <c r="J66" t="s">
        <v>9</v>
      </c>
      <c r="K66" t="s">
        <v>874</v>
      </c>
    </row>
    <row r="67" spans="1:11" x14ac:dyDescent="0.25">
      <c r="A67">
        <v>66</v>
      </c>
      <c r="B67" t="s">
        <v>819</v>
      </c>
      <c r="C67" t="s">
        <v>820</v>
      </c>
      <c r="D67" t="s">
        <v>821</v>
      </c>
      <c r="E67" t="s">
        <v>822</v>
      </c>
      <c r="F67" t="s">
        <v>823</v>
      </c>
      <c r="G67" t="s">
        <v>1468</v>
      </c>
      <c r="H67" t="s">
        <v>8</v>
      </c>
      <c r="I67" t="s">
        <v>824</v>
      </c>
      <c r="J67" t="s">
        <v>9</v>
      </c>
      <c r="K67" t="s">
        <v>825</v>
      </c>
    </row>
    <row r="68" spans="1:11" x14ac:dyDescent="0.25">
      <c r="A68">
        <v>67</v>
      </c>
      <c r="B68" t="s">
        <v>875</v>
      </c>
      <c r="C68" t="s">
        <v>876</v>
      </c>
      <c r="D68" t="s">
        <v>877</v>
      </c>
      <c r="E68" t="s">
        <v>878</v>
      </c>
      <c r="F68" t="s">
        <v>879</v>
      </c>
      <c r="G68" t="s">
        <v>1468</v>
      </c>
      <c r="H68" t="s">
        <v>8</v>
      </c>
      <c r="I68" t="s">
        <v>880</v>
      </c>
      <c r="J68" t="s">
        <v>9</v>
      </c>
      <c r="K68" t="s">
        <v>881</v>
      </c>
    </row>
    <row r="69" spans="1:11" x14ac:dyDescent="0.25">
      <c r="A69">
        <v>68</v>
      </c>
      <c r="B69" t="s">
        <v>797</v>
      </c>
      <c r="C69" t="s">
        <v>798</v>
      </c>
      <c r="D69" t="s">
        <v>799</v>
      </c>
      <c r="E69" t="s">
        <v>1</v>
      </c>
      <c r="F69" t="s">
        <v>800</v>
      </c>
      <c r="G69" t="s">
        <v>1468</v>
      </c>
      <c r="H69" t="s">
        <v>8</v>
      </c>
      <c r="I69" t="s">
        <v>801</v>
      </c>
      <c r="J69" t="s">
        <v>9</v>
      </c>
      <c r="K69" t="s">
        <v>802</v>
      </c>
    </row>
    <row r="70" spans="1:11" x14ac:dyDescent="0.25">
      <c r="A70">
        <v>69</v>
      </c>
      <c r="B70" t="s">
        <v>930</v>
      </c>
      <c r="C70" t="s">
        <v>931</v>
      </c>
      <c r="D70" t="s">
        <v>932</v>
      </c>
      <c r="E70" t="s">
        <v>933</v>
      </c>
      <c r="F70" t="s">
        <v>934</v>
      </c>
      <c r="G70" t="s">
        <v>1468</v>
      </c>
      <c r="H70" t="s">
        <v>8</v>
      </c>
      <c r="I70" t="s">
        <v>935</v>
      </c>
      <c r="J70" t="s">
        <v>9</v>
      </c>
      <c r="K70" t="s">
        <v>936</v>
      </c>
    </row>
    <row r="71" spans="1:11" x14ac:dyDescent="0.25">
      <c r="A71">
        <v>70</v>
      </c>
      <c r="B71" t="s">
        <v>179</v>
      </c>
      <c r="C71" t="s">
        <v>180</v>
      </c>
      <c r="D71" t="s">
        <v>181</v>
      </c>
      <c r="E71" t="s">
        <v>43</v>
      </c>
      <c r="F71" t="s">
        <v>182</v>
      </c>
      <c r="G71" t="s">
        <v>1468</v>
      </c>
      <c r="H71" t="s">
        <v>8</v>
      </c>
      <c r="I71" t="s">
        <v>183</v>
      </c>
      <c r="J71" t="s">
        <v>9</v>
      </c>
      <c r="K71" t="s">
        <v>738</v>
      </c>
    </row>
    <row r="72" spans="1:11" x14ac:dyDescent="0.25">
      <c r="A72">
        <v>71</v>
      </c>
      <c r="B72" t="s">
        <v>467</v>
      </c>
      <c r="C72" t="s">
        <v>468</v>
      </c>
      <c r="D72" t="s">
        <v>0</v>
      </c>
      <c r="E72" t="s">
        <v>1</v>
      </c>
      <c r="F72" t="s">
        <v>477</v>
      </c>
      <c r="G72" t="s">
        <v>1019</v>
      </c>
      <c r="H72" t="s">
        <v>30</v>
      </c>
      <c r="I72" t="s">
        <v>478</v>
      </c>
      <c r="J72" t="s">
        <v>32</v>
      </c>
      <c r="K72" t="s">
        <v>740</v>
      </c>
    </row>
    <row r="73" spans="1:11" x14ac:dyDescent="0.25">
      <c r="A73">
        <v>72</v>
      </c>
      <c r="B73" t="s">
        <v>54</v>
      </c>
      <c r="C73" t="s">
        <v>55</v>
      </c>
      <c r="D73" t="s">
        <v>0</v>
      </c>
      <c r="E73" t="s">
        <v>1</v>
      </c>
      <c r="F73" t="s">
        <v>480</v>
      </c>
      <c r="G73" t="s">
        <v>1050</v>
      </c>
      <c r="H73" t="s">
        <v>473</v>
      </c>
      <c r="I73" t="s">
        <v>481</v>
      </c>
      <c r="J73" t="s">
        <v>475</v>
      </c>
      <c r="K73" t="s">
        <v>744</v>
      </c>
    </row>
    <row r="74" spans="1:11" x14ac:dyDescent="0.25">
      <c r="A74">
        <v>73</v>
      </c>
      <c r="B74" t="s">
        <v>206</v>
      </c>
      <c r="C74" t="s">
        <v>207</v>
      </c>
      <c r="D74" t="s">
        <v>173</v>
      </c>
      <c r="E74" t="s">
        <v>43</v>
      </c>
      <c r="F74" t="s">
        <v>208</v>
      </c>
      <c r="G74" t="s">
        <v>1019</v>
      </c>
      <c r="H74" t="s">
        <v>3</v>
      </c>
      <c r="I74" t="s">
        <v>209</v>
      </c>
      <c r="J74" t="s">
        <v>53</v>
      </c>
      <c r="K74" t="s">
        <v>745</v>
      </c>
    </row>
    <row r="75" spans="1:11" x14ac:dyDescent="0.25">
      <c r="A75">
        <v>74</v>
      </c>
      <c r="B75" t="s">
        <v>224</v>
      </c>
      <c r="C75" t="s">
        <v>225</v>
      </c>
      <c r="D75" t="s">
        <v>0</v>
      </c>
      <c r="E75" t="s">
        <v>1</v>
      </c>
      <c r="F75" t="s">
        <v>226</v>
      </c>
      <c r="G75" t="s">
        <v>1019</v>
      </c>
      <c r="H75" t="s">
        <v>3</v>
      </c>
      <c r="I75" t="s">
        <v>227</v>
      </c>
      <c r="J75" t="s">
        <v>53</v>
      </c>
      <c r="K75" t="s">
        <v>748</v>
      </c>
    </row>
    <row r="76" spans="1:11" x14ac:dyDescent="0.25">
      <c r="A76">
        <v>75</v>
      </c>
      <c r="B76" t="s">
        <v>54</v>
      </c>
      <c r="C76" t="s">
        <v>55</v>
      </c>
      <c r="D76" t="s">
        <v>0</v>
      </c>
      <c r="E76" t="s">
        <v>1</v>
      </c>
      <c r="F76" t="s">
        <v>229</v>
      </c>
      <c r="G76" t="s">
        <v>1019</v>
      </c>
      <c r="H76" t="s">
        <v>3</v>
      </c>
      <c r="I76" t="s">
        <v>230</v>
      </c>
      <c r="J76" t="s">
        <v>53</v>
      </c>
      <c r="K76" t="s">
        <v>749</v>
      </c>
    </row>
    <row r="77" spans="1:11" x14ac:dyDescent="0.25">
      <c r="A77">
        <v>76</v>
      </c>
      <c r="B77" t="s">
        <v>278</v>
      </c>
      <c r="C77" t="s">
        <v>279</v>
      </c>
      <c r="D77" t="s">
        <v>66</v>
      </c>
      <c r="E77" t="s">
        <v>1</v>
      </c>
      <c r="F77" t="s">
        <v>280</v>
      </c>
      <c r="G77" t="s">
        <v>1019</v>
      </c>
      <c r="H77" t="s">
        <v>3</v>
      </c>
      <c r="I77" t="s">
        <v>281</v>
      </c>
      <c r="J77" t="s">
        <v>53</v>
      </c>
      <c r="K77" t="s">
        <v>756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7"/>
  <sheetViews>
    <sheetView workbookViewId="0">
      <selection activeCell="A77" sqref="A77"/>
    </sheetView>
  </sheetViews>
  <sheetFormatPr defaultRowHeight="15" x14ac:dyDescent="0.25"/>
  <cols>
    <col min="1" max="1" bestFit="true" customWidth="true" width="2.140625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9.5703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1490</v>
      </c>
      <c r="C2" t="s">
        <v>97</v>
      </c>
      <c r="D2" t="s">
        <v>0</v>
      </c>
      <c r="E2" t="s">
        <v>1</v>
      </c>
      <c r="F2" t="s">
        <v>1491</v>
      </c>
      <c r="G2" t="s">
        <v>1468</v>
      </c>
      <c r="H2" t="s">
        <v>1013</v>
      </c>
      <c r="I2" t="s">
        <v>1492</v>
      </c>
      <c r="J2" t="s">
        <v>960</v>
      </c>
      <c r="K2" t="s">
        <v>1567</v>
      </c>
    </row>
    <row r="3" spans="1:11" x14ac:dyDescent="0.25">
      <c r="A3">
        <v>2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1468</v>
      </c>
      <c r="H3" t="s">
        <v>5</v>
      </c>
      <c r="I3" t="s">
        <v>19</v>
      </c>
      <c r="J3" t="s">
        <v>6</v>
      </c>
      <c r="K3" t="s">
        <v>1568</v>
      </c>
    </row>
    <row r="4" spans="1:11" x14ac:dyDescent="0.25">
      <c r="A4">
        <v>3</v>
      </c>
      <c r="B4" t="s">
        <v>104</v>
      </c>
      <c r="C4" t="s">
        <v>105</v>
      </c>
      <c r="D4" t="s">
        <v>106</v>
      </c>
      <c r="E4" t="s">
        <v>7</v>
      </c>
      <c r="F4" t="s">
        <v>107</v>
      </c>
      <c r="G4" t="s">
        <v>1468</v>
      </c>
      <c r="H4" t="s">
        <v>5</v>
      </c>
      <c r="I4" t="s">
        <v>108</v>
      </c>
      <c r="J4" t="s">
        <v>6</v>
      </c>
      <c r="K4" t="s">
        <v>1553</v>
      </c>
    </row>
    <row r="5" spans="1:11" x14ac:dyDescent="0.25">
      <c r="A5">
        <v>4</v>
      </c>
      <c r="B5" t="s">
        <v>1554</v>
      </c>
      <c r="C5" t="s">
        <v>1555</v>
      </c>
      <c r="D5" t="s">
        <v>0</v>
      </c>
      <c r="E5" t="s">
        <v>1</v>
      </c>
      <c r="F5" t="s">
        <v>1556</v>
      </c>
      <c r="G5" t="s">
        <v>1468</v>
      </c>
      <c r="H5" t="s">
        <v>1013</v>
      </c>
      <c r="I5" t="s">
        <v>1557</v>
      </c>
      <c r="J5" t="s">
        <v>960</v>
      </c>
      <c r="K5" t="s">
        <v>1558</v>
      </c>
    </row>
    <row r="6" spans="1:11" x14ac:dyDescent="0.25">
      <c r="A6">
        <v>5</v>
      </c>
      <c r="B6" t="s">
        <v>1547</v>
      </c>
      <c r="C6" t="s">
        <v>1548</v>
      </c>
      <c r="D6" t="s">
        <v>1549</v>
      </c>
      <c r="E6" t="s">
        <v>1</v>
      </c>
      <c r="F6" t="s">
        <v>1158</v>
      </c>
      <c r="G6" t="s">
        <v>1468</v>
      </c>
      <c r="H6" t="s">
        <v>1013</v>
      </c>
      <c r="I6" t="s">
        <v>1159</v>
      </c>
      <c r="J6" t="s">
        <v>960</v>
      </c>
      <c r="K6" t="s">
        <v>1550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246</v>
      </c>
      <c r="G7" t="s">
        <v>1019</v>
      </c>
      <c r="H7" t="s">
        <v>3</v>
      </c>
      <c r="I7" t="s">
        <v>247</v>
      </c>
      <c r="J7" t="s">
        <v>125</v>
      </c>
      <c r="K7" t="s">
        <v>1539</v>
      </c>
    </row>
    <row r="8" spans="1:11" x14ac:dyDescent="0.25">
      <c r="A8">
        <v>7</v>
      </c>
      <c r="B8" t="s">
        <v>50</v>
      </c>
      <c r="C8" t="s">
        <v>51</v>
      </c>
      <c r="D8" t="s">
        <v>52</v>
      </c>
      <c r="E8" t="s">
        <v>43</v>
      </c>
      <c r="F8" t="s">
        <v>94</v>
      </c>
      <c r="G8" t="s">
        <v>1468</v>
      </c>
      <c r="H8" t="s">
        <v>5</v>
      </c>
      <c r="I8" t="s">
        <v>95</v>
      </c>
      <c r="J8" t="s">
        <v>6</v>
      </c>
      <c r="K8" t="s">
        <v>1501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>
        <v>13</v>
      </c>
      <c r="B14" t="s">
        <v>366</v>
      </c>
      <c r="C14" t="s">
        <v>367</v>
      </c>
      <c r="D14" t="s">
        <v>368</v>
      </c>
      <c r="E14" t="s">
        <v>43</v>
      </c>
      <c r="F14" t="s">
        <v>369</v>
      </c>
      <c r="G14" t="s">
        <v>1019</v>
      </c>
      <c r="H14" t="s">
        <v>294</v>
      </c>
      <c r="I14" t="s">
        <v>370</v>
      </c>
      <c r="J14" t="s">
        <v>289</v>
      </c>
      <c r="K14" t="s">
        <v>1240</v>
      </c>
    </row>
    <row r="15" spans="1:11" x14ac:dyDescent="0.25">
      <c r="A15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1100</v>
      </c>
      <c r="G15" t="s">
        <v>1468</v>
      </c>
      <c r="H15" t="s">
        <v>1013</v>
      </c>
      <c r="I15" t="s">
        <v>1101</v>
      </c>
      <c r="J15" t="s">
        <v>960</v>
      </c>
      <c r="K15" t="s">
        <v>1258</v>
      </c>
    </row>
    <row r="16" spans="1:11" x14ac:dyDescent="0.25">
      <c r="A16">
        <v>15</v>
      </c>
      <c r="B16" t="s">
        <v>1215</v>
      </c>
      <c r="C16" t="s">
        <v>1216</v>
      </c>
      <c r="D16" t="s">
        <v>0</v>
      </c>
      <c r="E16" t="s">
        <v>1</v>
      </c>
      <c r="F16" t="s">
        <v>1218</v>
      </c>
      <c r="G16" t="s">
        <v>1468</v>
      </c>
      <c r="H16" t="s">
        <v>1013</v>
      </c>
      <c r="I16" t="s">
        <v>1219</v>
      </c>
      <c r="J16" t="s">
        <v>960</v>
      </c>
      <c r="K16" t="s">
        <v>1242</v>
      </c>
    </row>
    <row r="17" spans="1:11" x14ac:dyDescent="0.25">
      <c r="A17">
        <v>16</v>
      </c>
      <c r="B17" t="s">
        <v>1194</v>
      </c>
      <c r="C17" t="s">
        <v>1195</v>
      </c>
      <c r="D17" t="s">
        <v>1196</v>
      </c>
      <c r="E17" t="s">
        <v>28</v>
      </c>
      <c r="F17" t="s">
        <v>1197</v>
      </c>
      <c r="G17" t="s">
        <v>1468</v>
      </c>
      <c r="H17" t="s">
        <v>1013</v>
      </c>
      <c r="I17" t="s">
        <v>1198</v>
      </c>
      <c r="J17" t="s">
        <v>960</v>
      </c>
      <c r="K17" t="s">
        <v>1214</v>
      </c>
    </row>
    <row r="18" spans="1:11" x14ac:dyDescent="0.25">
      <c r="A18">
        <v>17</v>
      </c>
      <c r="B18" t="s">
        <v>117</v>
      </c>
      <c r="C18" t="s">
        <v>1210</v>
      </c>
      <c r="D18" t="s">
        <v>648</v>
      </c>
      <c r="E18" t="s">
        <v>1</v>
      </c>
      <c r="F18" t="s">
        <v>1211</v>
      </c>
      <c r="G18" t="s">
        <v>1019</v>
      </c>
      <c r="H18" t="s">
        <v>3</v>
      </c>
      <c r="I18" t="s">
        <v>1212</v>
      </c>
      <c r="J18" t="s">
        <v>53</v>
      </c>
      <c r="K18" t="s">
        <v>1213</v>
      </c>
    </row>
    <row r="19" spans="1:11" x14ac:dyDescent="0.25">
      <c r="A19">
        <v>18</v>
      </c>
      <c r="B19" t="s">
        <v>116</v>
      </c>
      <c r="C19" t="s">
        <v>117</v>
      </c>
      <c r="D19" t="s">
        <v>648</v>
      </c>
      <c r="E19" t="s">
        <v>1</v>
      </c>
      <c r="F19" t="s">
        <v>118</v>
      </c>
      <c r="G19" t="s">
        <v>1019</v>
      </c>
      <c r="H19" t="s">
        <v>3</v>
      </c>
      <c r="I19" t="s">
        <v>119</v>
      </c>
      <c r="J19" t="s">
        <v>53</v>
      </c>
      <c r="K19" t="s">
        <v>1167</v>
      </c>
    </row>
    <row r="20" spans="1:11" x14ac:dyDescent="0.25">
      <c r="A20">
        <v>19</v>
      </c>
      <c r="B20" t="s">
        <v>196</v>
      </c>
      <c r="C20" t="s">
        <v>104</v>
      </c>
      <c r="D20" t="s">
        <v>197</v>
      </c>
      <c r="E20" t="s">
        <v>198</v>
      </c>
      <c r="F20" t="s">
        <v>1168</v>
      </c>
      <c r="G20" t="s">
        <v>1468</v>
      </c>
      <c r="H20" t="s">
        <v>1013</v>
      </c>
      <c r="I20" t="s">
        <v>1169</v>
      </c>
      <c r="J20" t="s">
        <v>960</v>
      </c>
      <c r="K20" t="s">
        <v>1170</v>
      </c>
    </row>
    <row r="21" spans="1:11" x14ac:dyDescent="0.25">
      <c r="A21">
        <v>20</v>
      </c>
      <c r="B21" t="s">
        <v>1176</v>
      </c>
      <c r="C21" t="s">
        <v>1177</v>
      </c>
      <c r="D21" t="s">
        <v>173</v>
      </c>
      <c r="E21" t="s">
        <v>43</v>
      </c>
      <c r="F21" t="s">
        <v>1178</v>
      </c>
      <c r="G21" t="s">
        <v>1468</v>
      </c>
      <c r="H21" t="s">
        <v>1013</v>
      </c>
      <c r="I21" t="s">
        <v>1179</v>
      </c>
      <c r="J21" t="s">
        <v>960</v>
      </c>
      <c r="K21" t="s">
        <v>1180</v>
      </c>
    </row>
    <row r="22" spans="1:11" x14ac:dyDescent="0.25">
      <c r="A22">
        <v>21</v>
      </c>
      <c r="B22" t="s">
        <v>1187</v>
      </c>
      <c r="C22" t="s">
        <v>1188</v>
      </c>
      <c r="D22" t="s">
        <v>1189</v>
      </c>
      <c r="E22" t="s">
        <v>43</v>
      </c>
      <c r="F22" t="s">
        <v>1190</v>
      </c>
      <c r="G22" t="s">
        <v>1468</v>
      </c>
      <c r="H22" t="s">
        <v>1013</v>
      </c>
      <c r="I22" t="s">
        <v>1191</v>
      </c>
      <c r="J22" t="s">
        <v>960</v>
      </c>
      <c r="K22" t="s">
        <v>1192</v>
      </c>
    </row>
    <row r="23" spans="1:11" x14ac:dyDescent="0.25">
      <c r="A23">
        <v>22</v>
      </c>
      <c r="B23" t="s">
        <v>262</v>
      </c>
      <c r="C23" t="s">
        <v>1141</v>
      </c>
      <c r="D23" t="s">
        <v>1142</v>
      </c>
      <c r="E23" t="s">
        <v>1</v>
      </c>
      <c r="F23" t="s">
        <v>1143</v>
      </c>
      <c r="G23" t="s">
        <v>1468</v>
      </c>
      <c r="H23" t="s">
        <v>1013</v>
      </c>
      <c r="I23" t="s">
        <v>1144</v>
      </c>
      <c r="J23" t="s">
        <v>960</v>
      </c>
      <c r="K23" t="s">
        <v>1145</v>
      </c>
    </row>
    <row r="24" spans="1:11" x14ac:dyDescent="0.25">
      <c r="A24">
        <v>23</v>
      </c>
      <c r="B24" t="s">
        <v>1146</v>
      </c>
      <c r="C24" t="s">
        <v>1147</v>
      </c>
      <c r="D24" t="s">
        <v>1142</v>
      </c>
      <c r="E24" t="s">
        <v>1</v>
      </c>
      <c r="F24" t="s">
        <v>1148</v>
      </c>
      <c r="G24" t="s">
        <v>1468</v>
      </c>
      <c r="H24" t="s">
        <v>1013</v>
      </c>
      <c r="I24" t="s">
        <v>1149</v>
      </c>
      <c r="J24" t="s">
        <v>960</v>
      </c>
      <c r="K24" t="s">
        <v>1150</v>
      </c>
    </row>
    <row r="25" spans="1:11" x14ac:dyDescent="0.25">
      <c r="A25">
        <v>24</v>
      </c>
      <c r="B25" t="s">
        <v>50</v>
      </c>
      <c r="C25" t="s">
        <v>51</v>
      </c>
      <c r="D25" t="s">
        <v>52</v>
      </c>
      <c r="E25" t="s">
        <v>43</v>
      </c>
      <c r="F25" t="s">
        <v>1085</v>
      </c>
      <c r="G25" t="s">
        <v>1468</v>
      </c>
      <c r="H25" t="s">
        <v>1013</v>
      </c>
      <c r="I25" t="s">
        <v>1086</v>
      </c>
      <c r="J25" t="s">
        <v>960</v>
      </c>
      <c r="K25" t="s">
        <v>1087</v>
      </c>
    </row>
    <row r="26" spans="1:11" x14ac:dyDescent="0.25">
      <c r="A26">
        <v>25</v>
      </c>
      <c r="B26" t="s">
        <v>196</v>
      </c>
      <c r="C26" t="s">
        <v>104</v>
      </c>
      <c r="D26" t="s">
        <v>197</v>
      </c>
      <c r="E26" t="s">
        <v>198</v>
      </c>
      <c r="F26" t="s">
        <v>1107</v>
      </c>
      <c r="G26" t="s">
        <v>1468</v>
      </c>
      <c r="H26" t="s">
        <v>1013</v>
      </c>
      <c r="I26" t="s">
        <v>1108</v>
      </c>
      <c r="J26" t="s">
        <v>960</v>
      </c>
      <c r="K26" t="s">
        <v>1109</v>
      </c>
    </row>
    <row r="27" spans="1:11" x14ac:dyDescent="0.25">
      <c r="A27">
        <v>26</v>
      </c>
      <c r="B27" t="s">
        <v>1110</v>
      </c>
      <c r="C27" t="s">
        <v>408</v>
      </c>
      <c r="D27" t="s">
        <v>1111</v>
      </c>
      <c r="E27" t="s">
        <v>912</v>
      </c>
      <c r="F27" t="s">
        <v>1112</v>
      </c>
      <c r="G27" t="s">
        <v>1468</v>
      </c>
      <c r="H27" t="s">
        <v>1013</v>
      </c>
      <c r="I27" t="s">
        <v>1113</v>
      </c>
      <c r="J27" t="s">
        <v>960</v>
      </c>
      <c r="K27" t="s">
        <v>1114</v>
      </c>
    </row>
    <row r="28" spans="1:11" x14ac:dyDescent="0.25">
      <c r="A28">
        <v>27</v>
      </c>
      <c r="B28" t="s">
        <v>1072</v>
      </c>
      <c r="C28" t="s">
        <v>1073</v>
      </c>
      <c r="D28" t="s">
        <v>122</v>
      </c>
      <c r="E28" t="s">
        <v>43</v>
      </c>
      <c r="F28" t="s">
        <v>221</v>
      </c>
      <c r="G28" t="s">
        <v>1131</v>
      </c>
      <c r="H28" t="s">
        <v>3</v>
      </c>
      <c r="I28" t="s">
        <v>222</v>
      </c>
      <c r="J28" t="s">
        <v>53</v>
      </c>
      <c r="K28" t="s">
        <v>1074</v>
      </c>
    </row>
    <row r="29" spans="1:11" x14ac:dyDescent="0.25">
      <c r="A29">
        <v>28</v>
      </c>
      <c r="B29" t="s">
        <v>190</v>
      </c>
      <c r="C29" t="s">
        <v>191</v>
      </c>
      <c r="D29" t="s">
        <v>192</v>
      </c>
      <c r="E29" t="s">
        <v>28</v>
      </c>
      <c r="F29" t="s">
        <v>193</v>
      </c>
      <c r="G29" t="s">
        <v>1019</v>
      </c>
      <c r="H29" t="s">
        <v>30</v>
      </c>
      <c r="I29" t="s">
        <v>194</v>
      </c>
      <c r="J29" t="s">
        <v>32</v>
      </c>
      <c r="K29" t="s">
        <v>1081</v>
      </c>
    </row>
    <row r="30" spans="1:11" x14ac:dyDescent="0.25">
      <c r="A30">
        <v>29</v>
      </c>
      <c r="B30" t="s">
        <v>71</v>
      </c>
      <c r="C30" t="s">
        <v>72</v>
      </c>
      <c r="D30" t="s">
        <v>73</v>
      </c>
      <c r="E30" t="s">
        <v>28</v>
      </c>
      <c r="F30" t="s">
        <v>74</v>
      </c>
      <c r="G30" t="s">
        <v>1019</v>
      </c>
      <c r="H30" t="s">
        <v>30</v>
      </c>
      <c r="I30" t="s">
        <v>75</v>
      </c>
      <c r="J30" t="s">
        <v>32</v>
      </c>
      <c r="K30" t="s">
        <v>1058</v>
      </c>
    </row>
    <row r="31" spans="1:11" x14ac:dyDescent="0.25">
      <c r="A31">
        <v>30</v>
      </c>
      <c r="B31" t="s">
        <v>273</v>
      </c>
      <c r="C31" t="s">
        <v>274</v>
      </c>
      <c r="D31" t="s">
        <v>0</v>
      </c>
      <c r="E31" t="s">
        <v>1</v>
      </c>
      <c r="F31" t="s">
        <v>275</v>
      </c>
      <c r="G31" t="s">
        <v>1019</v>
      </c>
      <c r="H31" t="s">
        <v>3</v>
      </c>
      <c r="I31" t="s">
        <v>276</v>
      </c>
      <c r="J31" t="s">
        <v>53</v>
      </c>
      <c r="K31" t="s">
        <v>1069</v>
      </c>
    </row>
    <row r="32" spans="1:11" x14ac:dyDescent="0.25">
      <c r="A32">
        <v>31</v>
      </c>
      <c r="B32" t="s">
        <v>766</v>
      </c>
      <c r="C32" t="s">
        <v>767</v>
      </c>
      <c r="D32" t="s">
        <v>577</v>
      </c>
      <c r="E32" t="s">
        <v>7</v>
      </c>
      <c r="F32" t="s">
        <v>1040</v>
      </c>
      <c r="G32" t="s">
        <v>1050</v>
      </c>
      <c r="H32" t="s">
        <v>781</v>
      </c>
      <c r="I32" t="s">
        <v>1042</v>
      </c>
      <c r="J32" t="s">
        <v>1043</v>
      </c>
      <c r="K32" t="s">
        <v>1044</v>
      </c>
    </row>
    <row r="33" spans="1:11" x14ac:dyDescent="0.25">
      <c r="A33">
        <v>32</v>
      </c>
      <c r="B33" t="s">
        <v>145</v>
      </c>
      <c r="C33" t="s">
        <v>97</v>
      </c>
      <c r="D33" t="s">
        <v>1046</v>
      </c>
      <c r="E33" t="s">
        <v>1</v>
      </c>
      <c r="F33" t="s">
        <v>147</v>
      </c>
      <c r="G33" t="s">
        <v>1019</v>
      </c>
      <c r="H33" t="s">
        <v>3</v>
      </c>
      <c r="I33" t="s">
        <v>148</v>
      </c>
      <c r="J33" t="s">
        <v>53</v>
      </c>
      <c r="K33" t="s">
        <v>1047</v>
      </c>
    </row>
    <row r="34" spans="1:11" x14ac:dyDescent="0.25">
      <c r="A34">
        <v>33</v>
      </c>
      <c r="B34" t="s">
        <v>803</v>
      </c>
      <c r="C34" t="s">
        <v>804</v>
      </c>
      <c r="D34" t="s">
        <v>17</v>
      </c>
      <c r="E34" t="s">
        <v>7</v>
      </c>
      <c r="F34" t="s">
        <v>805</v>
      </c>
      <c r="G34" t="s">
        <v>1468</v>
      </c>
      <c r="H34" t="s">
        <v>5</v>
      </c>
      <c r="I34" t="s">
        <v>806</v>
      </c>
      <c r="J34" t="s">
        <v>6</v>
      </c>
      <c r="K34" t="s">
        <v>996</v>
      </c>
    </row>
    <row r="35" spans="1:11" x14ac:dyDescent="0.25">
      <c r="A35">
        <v>34</v>
      </c>
      <c r="B35" t="s">
        <v>982</v>
      </c>
      <c r="C35" t="s">
        <v>292</v>
      </c>
      <c r="D35" t="s">
        <v>462</v>
      </c>
      <c r="E35" t="s">
        <v>1</v>
      </c>
      <c r="F35" t="s">
        <v>422</v>
      </c>
      <c r="G35" t="s">
        <v>1019</v>
      </c>
      <c r="H35" t="s">
        <v>3</v>
      </c>
      <c r="I35" t="s">
        <v>423</v>
      </c>
      <c r="J35" t="s">
        <v>2</v>
      </c>
      <c r="K35" t="s">
        <v>983</v>
      </c>
    </row>
    <row r="36" spans="1:11" x14ac:dyDescent="0.25">
      <c r="A36">
        <v>35</v>
      </c>
      <c r="B36" t="s">
        <v>64</v>
      </c>
      <c r="C36" t="s">
        <v>65</v>
      </c>
      <c r="D36" t="s">
        <v>66</v>
      </c>
      <c r="E36" t="s">
        <v>1</v>
      </c>
      <c r="F36" t="s">
        <v>67</v>
      </c>
      <c r="G36" t="s">
        <v>1019</v>
      </c>
      <c r="H36" t="s">
        <v>30</v>
      </c>
      <c r="I36" t="s">
        <v>68</v>
      </c>
      <c r="J36" t="s">
        <v>32</v>
      </c>
      <c r="K36" t="s">
        <v>959</v>
      </c>
    </row>
    <row r="37" spans="1:11" x14ac:dyDescent="0.25">
      <c r="A37">
        <v>36</v>
      </c>
      <c r="B37" t="s">
        <v>242</v>
      </c>
      <c r="C37" t="s">
        <v>243</v>
      </c>
      <c r="D37" t="s">
        <v>957</v>
      </c>
      <c r="E37" t="s">
        <v>43</v>
      </c>
      <c r="F37" t="s">
        <v>244</v>
      </c>
      <c r="G37" t="s">
        <v>1019</v>
      </c>
      <c r="H37" t="s">
        <v>3</v>
      </c>
      <c r="I37" t="s">
        <v>245</v>
      </c>
      <c r="J37" t="s">
        <v>125</v>
      </c>
      <c r="K37" t="s">
        <v>958</v>
      </c>
    </row>
    <row r="38" spans="1:11" x14ac:dyDescent="0.25">
      <c r="A38">
        <v>37</v>
      </c>
      <c r="B38" t="s">
        <v>322</v>
      </c>
      <c r="C38" t="s">
        <v>323</v>
      </c>
      <c r="D38" t="s">
        <v>66</v>
      </c>
      <c r="E38" t="s">
        <v>1</v>
      </c>
      <c r="F38" t="s">
        <v>324</v>
      </c>
      <c r="G38" t="s">
        <v>1019</v>
      </c>
      <c r="H38" t="s">
        <v>287</v>
      </c>
      <c r="I38" t="s">
        <v>325</v>
      </c>
      <c r="J38" t="s">
        <v>289</v>
      </c>
      <c r="K38" t="s">
        <v>956</v>
      </c>
    </row>
    <row r="39" spans="1:11" x14ac:dyDescent="0.25">
      <c r="A39">
        <v>38</v>
      </c>
      <c r="B39" t="s">
        <v>49</v>
      </c>
      <c r="C39" t="s">
        <v>97</v>
      </c>
      <c r="D39" t="s">
        <v>66</v>
      </c>
      <c r="E39" t="s">
        <v>1</v>
      </c>
      <c r="F39" t="s">
        <v>391</v>
      </c>
      <c r="G39" t="s">
        <v>1019</v>
      </c>
      <c r="H39" t="s">
        <v>294</v>
      </c>
      <c r="I39" t="s">
        <v>392</v>
      </c>
      <c r="J39" t="s">
        <v>289</v>
      </c>
      <c r="K39" t="s">
        <v>921</v>
      </c>
    </row>
    <row r="40" spans="1:11" x14ac:dyDescent="0.25">
      <c r="A40">
        <v>39</v>
      </c>
      <c r="B40" t="s">
        <v>361</v>
      </c>
      <c r="C40" t="s">
        <v>362</v>
      </c>
      <c r="D40" t="s">
        <v>0</v>
      </c>
      <c r="E40" t="s">
        <v>1</v>
      </c>
      <c r="F40" t="s">
        <v>886</v>
      </c>
      <c r="G40" t="s">
        <v>1019</v>
      </c>
      <c r="H40" t="s">
        <v>3</v>
      </c>
      <c r="I40" t="s">
        <v>861</v>
      </c>
      <c r="J40" t="s">
        <v>516</v>
      </c>
      <c r="K40" t="s">
        <v>896</v>
      </c>
    </row>
    <row r="41" spans="1:11" x14ac:dyDescent="0.25">
      <c r="A41">
        <v>40</v>
      </c>
      <c r="B41" t="s">
        <v>845</v>
      </c>
      <c r="C41" t="s">
        <v>846</v>
      </c>
      <c r="D41" t="s">
        <v>27</v>
      </c>
      <c r="E41" t="s">
        <v>28</v>
      </c>
      <c r="F41" t="s">
        <v>847</v>
      </c>
      <c r="G41" t="s">
        <v>1019</v>
      </c>
      <c r="H41" t="s">
        <v>294</v>
      </c>
      <c r="I41" t="s">
        <v>848</v>
      </c>
      <c r="J41" t="s">
        <v>289</v>
      </c>
      <c r="K41" t="s">
        <v>849</v>
      </c>
    </row>
    <row r="42" spans="1:11" x14ac:dyDescent="0.25">
      <c r="A42">
        <v>41</v>
      </c>
      <c r="B42" t="s">
        <v>766</v>
      </c>
      <c r="C42" t="s">
        <v>767</v>
      </c>
      <c r="D42" t="s">
        <v>577</v>
      </c>
      <c r="E42" t="s">
        <v>7</v>
      </c>
      <c r="F42" t="s">
        <v>768</v>
      </c>
      <c r="G42" t="s">
        <v>1468</v>
      </c>
      <c r="H42" t="s">
        <v>8</v>
      </c>
      <c r="I42" t="s">
        <v>769</v>
      </c>
      <c r="J42" t="s">
        <v>9</v>
      </c>
      <c r="K42" t="s">
        <v>770</v>
      </c>
    </row>
    <row r="43" spans="1:11" x14ac:dyDescent="0.25">
      <c r="A43">
        <v>42</v>
      </c>
      <c r="B43" t="s">
        <v>530</v>
      </c>
      <c r="C43" t="s">
        <v>531</v>
      </c>
      <c r="D43" t="s">
        <v>36</v>
      </c>
      <c r="E43" t="s">
        <v>1</v>
      </c>
      <c r="F43" t="s">
        <v>532</v>
      </c>
      <c r="G43" t="s">
        <v>1019</v>
      </c>
      <c r="H43" t="s">
        <v>294</v>
      </c>
      <c r="I43" t="s">
        <v>533</v>
      </c>
      <c r="J43" t="s">
        <v>516</v>
      </c>
      <c r="K43" t="s">
        <v>764</v>
      </c>
    </row>
    <row r="44" spans="1:11" x14ac:dyDescent="0.25">
      <c r="A44">
        <v>43</v>
      </c>
      <c r="B44" t="s">
        <v>651</v>
      </c>
      <c r="C44" t="s">
        <v>652</v>
      </c>
      <c r="D44" t="s">
        <v>653</v>
      </c>
      <c r="E44" t="s">
        <v>1</v>
      </c>
      <c r="F44" t="s">
        <v>654</v>
      </c>
      <c r="G44" t="s">
        <v>1019</v>
      </c>
      <c r="H44" t="s">
        <v>294</v>
      </c>
      <c r="I44" t="s">
        <v>655</v>
      </c>
      <c r="J44" t="s">
        <v>289</v>
      </c>
      <c r="K44" t="s">
        <v>656</v>
      </c>
    </row>
    <row r="45" spans="1:11" x14ac:dyDescent="0.25">
      <c r="A45">
        <v>44</v>
      </c>
      <c r="B45" t="s">
        <v>425</v>
      </c>
      <c r="C45" t="s">
        <v>426</v>
      </c>
      <c r="D45" t="s">
        <v>427</v>
      </c>
      <c r="E45" t="s">
        <v>28</v>
      </c>
      <c r="F45" t="s">
        <v>428</v>
      </c>
      <c r="G45" t="s">
        <v>1019</v>
      </c>
      <c r="H45" t="s">
        <v>287</v>
      </c>
      <c r="I45" t="s">
        <v>429</v>
      </c>
      <c r="J45" t="s">
        <v>289</v>
      </c>
      <c r="K45" t="s">
        <v>659</v>
      </c>
    </row>
    <row r="46" spans="1:11" x14ac:dyDescent="0.25">
      <c r="A46">
        <v>45</v>
      </c>
      <c r="B46" t="s">
        <v>608</v>
      </c>
      <c r="C46" t="s">
        <v>378</v>
      </c>
      <c r="D46" t="s">
        <v>27</v>
      </c>
      <c r="E46" t="s">
        <v>28</v>
      </c>
      <c r="F46" t="s">
        <v>609</v>
      </c>
      <c r="G46" t="s">
        <v>1019</v>
      </c>
      <c r="H46" t="s">
        <v>294</v>
      </c>
      <c r="I46" t="s">
        <v>610</v>
      </c>
      <c r="J46" t="s">
        <v>289</v>
      </c>
      <c r="K46" t="s">
        <v>663</v>
      </c>
    </row>
    <row r="47" spans="1:11" x14ac:dyDescent="0.25">
      <c r="A47">
        <v>46</v>
      </c>
      <c r="B47" t="s">
        <v>1466</v>
      </c>
      <c r="C47" t="s">
        <v>378</v>
      </c>
      <c r="D47" t="s">
        <v>1561</v>
      </c>
      <c r="E47" t="s">
        <v>1561</v>
      </c>
      <c r="F47" t="s">
        <v>572</v>
      </c>
      <c r="G47" t="s">
        <v>1019</v>
      </c>
      <c r="H47" t="s">
        <v>287</v>
      </c>
      <c r="I47" t="s">
        <v>573</v>
      </c>
      <c r="J47" t="s">
        <v>289</v>
      </c>
      <c r="K47" t="s">
        <v>665</v>
      </c>
    </row>
    <row r="48" spans="1:11" x14ac:dyDescent="0.25">
      <c r="A48">
        <v>47</v>
      </c>
      <c r="B48" t="s">
        <v>590</v>
      </c>
      <c r="C48" t="s">
        <v>591</v>
      </c>
      <c r="D48" t="s">
        <v>592</v>
      </c>
      <c r="E48" t="s">
        <v>43</v>
      </c>
      <c r="F48" t="s">
        <v>593</v>
      </c>
      <c r="G48" t="s">
        <v>1131</v>
      </c>
      <c r="H48" t="s">
        <v>30</v>
      </c>
      <c r="I48" t="s">
        <v>594</v>
      </c>
      <c r="J48" t="s">
        <v>32</v>
      </c>
      <c r="K48" t="s">
        <v>669</v>
      </c>
    </row>
    <row r="49" spans="1:11" x14ac:dyDescent="0.25">
      <c r="A49">
        <v>48</v>
      </c>
      <c r="B49" t="s">
        <v>566</v>
      </c>
      <c r="C49" t="s">
        <v>556</v>
      </c>
      <c r="D49" t="s">
        <v>0</v>
      </c>
      <c r="E49" t="s">
        <v>1</v>
      </c>
      <c r="F49" t="s">
        <v>557</v>
      </c>
      <c r="G49" t="s">
        <v>1019</v>
      </c>
      <c r="H49" t="s">
        <v>287</v>
      </c>
      <c r="I49" t="s">
        <v>558</v>
      </c>
      <c r="J49" t="s">
        <v>289</v>
      </c>
      <c r="K49" t="s">
        <v>673</v>
      </c>
    </row>
    <row r="50" spans="1:11" x14ac:dyDescent="0.25">
      <c r="A50">
        <v>49</v>
      </c>
      <c r="B50" t="s">
        <v>1467</v>
      </c>
      <c r="C50" t="s">
        <v>97</v>
      </c>
      <c r="D50" t="s">
        <v>1561</v>
      </c>
      <c r="E50" t="s">
        <v>1561</v>
      </c>
      <c r="F50" t="s">
        <v>540</v>
      </c>
      <c r="G50" t="s">
        <v>1019</v>
      </c>
      <c r="H50" t="s">
        <v>294</v>
      </c>
      <c r="I50" t="s">
        <v>541</v>
      </c>
      <c r="J50" t="s">
        <v>289</v>
      </c>
      <c r="K50" t="s">
        <v>677</v>
      </c>
    </row>
    <row r="51" spans="1:11" x14ac:dyDescent="0.25">
      <c r="A51">
        <v>50</v>
      </c>
      <c r="B51" t="s">
        <v>291</v>
      </c>
      <c r="C51" t="s">
        <v>292</v>
      </c>
      <c r="D51" t="s">
        <v>0</v>
      </c>
      <c r="E51" t="s">
        <v>1</v>
      </c>
      <c r="F51" t="s">
        <v>293</v>
      </c>
      <c r="G51" t="s">
        <v>1019</v>
      </c>
      <c r="H51" t="s">
        <v>294</v>
      </c>
      <c r="I51" t="s">
        <v>295</v>
      </c>
      <c r="J51" t="s">
        <v>289</v>
      </c>
      <c r="K51" t="s">
        <v>679</v>
      </c>
    </row>
    <row r="52" spans="1:11" x14ac:dyDescent="0.25">
      <c r="A52">
        <v>51</v>
      </c>
      <c r="B52" t="s">
        <v>311</v>
      </c>
      <c r="C52" t="s">
        <v>312</v>
      </c>
      <c r="D52" t="s">
        <v>313</v>
      </c>
      <c r="E52" t="s">
        <v>43</v>
      </c>
      <c r="F52" t="s">
        <v>314</v>
      </c>
      <c r="G52" t="s">
        <v>1019</v>
      </c>
      <c r="H52" t="s">
        <v>294</v>
      </c>
      <c r="I52" t="s">
        <v>315</v>
      </c>
      <c r="J52" t="s">
        <v>289</v>
      </c>
      <c r="K52" t="s">
        <v>683</v>
      </c>
    </row>
    <row r="53" spans="1:11" x14ac:dyDescent="0.25">
      <c r="A53">
        <v>52</v>
      </c>
      <c r="B53" t="s">
        <v>317</v>
      </c>
      <c r="C53" t="s">
        <v>279</v>
      </c>
      <c r="D53" t="s">
        <v>318</v>
      </c>
      <c r="E53" t="s">
        <v>28</v>
      </c>
      <c r="F53" t="s">
        <v>319</v>
      </c>
      <c r="G53" t="s">
        <v>1019</v>
      </c>
      <c r="H53" t="s">
        <v>287</v>
      </c>
      <c r="I53" t="s">
        <v>320</v>
      </c>
      <c r="J53" t="s">
        <v>289</v>
      </c>
      <c r="K53" t="s">
        <v>758</v>
      </c>
    </row>
    <row r="54" spans="1:11" x14ac:dyDescent="0.25">
      <c r="A54">
        <v>53</v>
      </c>
      <c r="B54" t="s">
        <v>137</v>
      </c>
      <c r="C54" t="s">
        <v>138</v>
      </c>
      <c r="D54" t="s">
        <v>0</v>
      </c>
      <c r="E54" t="s">
        <v>1</v>
      </c>
      <c r="F54" t="s">
        <v>139</v>
      </c>
      <c r="G54" t="s">
        <v>1019</v>
      </c>
      <c r="H54" t="s">
        <v>3</v>
      </c>
      <c r="I54" t="s">
        <v>140</v>
      </c>
      <c r="J54" t="s">
        <v>53</v>
      </c>
      <c r="K54" t="s">
        <v>699</v>
      </c>
    </row>
    <row r="55" spans="1:11" x14ac:dyDescent="0.25">
      <c r="A55">
        <v>54</v>
      </c>
      <c r="B55" t="s">
        <v>262</v>
      </c>
      <c r="C55" t="s">
        <v>399</v>
      </c>
      <c r="D55" t="s">
        <v>0</v>
      </c>
      <c r="E55" t="s">
        <v>1</v>
      </c>
      <c r="F55" t="s">
        <v>400</v>
      </c>
      <c r="G55" t="s">
        <v>1019</v>
      </c>
      <c r="H55" t="s">
        <v>294</v>
      </c>
      <c r="I55" t="s">
        <v>401</v>
      </c>
      <c r="J55" t="s">
        <v>289</v>
      </c>
      <c r="K55" t="s">
        <v>700</v>
      </c>
    </row>
    <row r="56" spans="1:11" x14ac:dyDescent="0.25">
      <c r="A56">
        <v>55</v>
      </c>
      <c r="B56" t="s">
        <v>403</v>
      </c>
      <c r="C56" t="s">
        <v>60</v>
      </c>
      <c r="D56" t="s">
        <v>27</v>
      </c>
      <c r="E56" t="s">
        <v>28</v>
      </c>
      <c r="F56" t="s">
        <v>404</v>
      </c>
      <c r="G56" t="s">
        <v>1019</v>
      </c>
      <c r="H56" t="s">
        <v>287</v>
      </c>
      <c r="I56" t="s">
        <v>405</v>
      </c>
      <c r="J56" t="s">
        <v>289</v>
      </c>
      <c r="K56" t="s">
        <v>701</v>
      </c>
    </row>
    <row r="57" spans="1:11" x14ac:dyDescent="0.25">
      <c r="A57">
        <v>56</v>
      </c>
      <c r="B57" t="s">
        <v>431</v>
      </c>
      <c r="C57" t="s">
        <v>172</v>
      </c>
      <c r="D57" t="s">
        <v>432</v>
      </c>
      <c r="E57" t="s">
        <v>28</v>
      </c>
      <c r="F57" t="s">
        <v>433</v>
      </c>
      <c r="G57" t="s">
        <v>1019</v>
      </c>
      <c r="H57" t="s">
        <v>294</v>
      </c>
      <c r="I57" t="s">
        <v>434</v>
      </c>
      <c r="J57" t="s">
        <v>289</v>
      </c>
      <c r="K57" t="s">
        <v>704</v>
      </c>
    </row>
    <row r="58" spans="1:11" x14ac:dyDescent="0.25">
      <c r="A58">
        <v>57</v>
      </c>
      <c r="B58" t="s">
        <v>165</v>
      </c>
      <c r="C58" t="s">
        <v>166</v>
      </c>
      <c r="D58" t="s">
        <v>27</v>
      </c>
      <c r="E58" t="s">
        <v>28</v>
      </c>
      <c r="F58" t="s">
        <v>167</v>
      </c>
      <c r="G58" t="s">
        <v>1019</v>
      </c>
      <c r="H58" t="s">
        <v>30</v>
      </c>
      <c r="I58" t="s">
        <v>168</v>
      </c>
      <c r="J58" t="s">
        <v>32</v>
      </c>
      <c r="K58" t="s">
        <v>712</v>
      </c>
    </row>
    <row r="59" spans="1:11" x14ac:dyDescent="0.25">
      <c r="A59">
        <v>58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1019</v>
      </c>
      <c r="H59" t="s">
        <v>30</v>
      </c>
      <c r="I59" t="s">
        <v>31</v>
      </c>
      <c r="J59" t="s">
        <v>32</v>
      </c>
      <c r="K59" t="s">
        <v>714</v>
      </c>
    </row>
    <row r="60" spans="1:11" x14ac:dyDescent="0.25">
      <c r="A60">
        <v>59</v>
      </c>
      <c r="B60" t="s">
        <v>49</v>
      </c>
      <c r="C60" t="s">
        <v>1528</v>
      </c>
      <c r="D60" t="s">
        <v>17</v>
      </c>
      <c r="E60" t="s">
        <v>7</v>
      </c>
      <c r="F60" t="s">
        <v>1445</v>
      </c>
      <c r="G60" t="s">
        <v>788</v>
      </c>
      <c r="H60" t="s">
        <v>5</v>
      </c>
      <c r="I60" t="s">
        <v>1451</v>
      </c>
      <c r="J60" t="s">
        <v>6</v>
      </c>
      <c r="K60" t="s">
        <v>1529</v>
      </c>
    </row>
    <row r="61" spans="1:11" x14ac:dyDescent="0.25">
      <c r="A61">
        <v>60</v>
      </c>
      <c r="B61" t="s">
        <v>54</v>
      </c>
      <c r="C61" t="s">
        <v>55</v>
      </c>
      <c r="D61" t="s">
        <v>0</v>
      </c>
      <c r="E61" t="s">
        <v>1</v>
      </c>
      <c r="F61" t="s">
        <v>56</v>
      </c>
      <c r="G61" t="s">
        <v>1468</v>
      </c>
      <c r="H61" t="s">
        <v>5</v>
      </c>
      <c r="I61" t="s">
        <v>57</v>
      </c>
      <c r="J61" t="s">
        <v>6</v>
      </c>
      <c r="K61" t="s">
        <v>717</v>
      </c>
    </row>
    <row r="62" spans="1:11" x14ac:dyDescent="0.25">
      <c r="A62">
        <v>61</v>
      </c>
      <c r="B62" t="s">
        <v>110</v>
      </c>
      <c r="C62" t="s">
        <v>111</v>
      </c>
      <c r="D62" t="s">
        <v>112</v>
      </c>
      <c r="E62" t="s">
        <v>43</v>
      </c>
      <c r="F62" t="s">
        <v>113</v>
      </c>
      <c r="G62" t="s">
        <v>1019</v>
      </c>
      <c r="H62" t="s">
        <v>3</v>
      </c>
      <c r="I62" t="s">
        <v>114</v>
      </c>
      <c r="J62" t="s">
        <v>53</v>
      </c>
      <c r="K62" t="s">
        <v>727</v>
      </c>
    </row>
    <row r="63" spans="1:11" x14ac:dyDescent="0.25">
      <c r="A63">
        <v>62</v>
      </c>
      <c r="B63" t="s">
        <v>120</v>
      </c>
      <c r="C63" t="s">
        <v>121</v>
      </c>
      <c r="D63" t="s">
        <v>122</v>
      </c>
      <c r="E63" t="s">
        <v>43</v>
      </c>
      <c r="F63" t="s">
        <v>123</v>
      </c>
      <c r="G63" t="s">
        <v>1019</v>
      </c>
      <c r="H63" t="s">
        <v>3</v>
      </c>
      <c r="I63" t="s">
        <v>124</v>
      </c>
      <c r="J63" t="s">
        <v>125</v>
      </c>
      <c r="K63" t="s">
        <v>728</v>
      </c>
    </row>
    <row r="64" spans="1:11" x14ac:dyDescent="0.25">
      <c r="A64">
        <v>63</v>
      </c>
      <c r="B64" t="s">
        <v>925</v>
      </c>
      <c r="C64" t="s">
        <v>926</v>
      </c>
      <c r="D64" t="s">
        <v>821</v>
      </c>
      <c r="E64" t="s">
        <v>822</v>
      </c>
      <c r="F64" t="s">
        <v>927</v>
      </c>
      <c r="G64" t="s">
        <v>1468</v>
      </c>
      <c r="H64" t="s">
        <v>8</v>
      </c>
      <c r="I64" t="s">
        <v>928</v>
      </c>
      <c r="J64" t="s">
        <v>9</v>
      </c>
      <c r="K64" t="s">
        <v>929</v>
      </c>
    </row>
    <row r="65" spans="1:11" x14ac:dyDescent="0.25">
      <c r="A65">
        <v>64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1468</v>
      </c>
      <c r="H65" t="s">
        <v>8</v>
      </c>
      <c r="I65" t="s">
        <v>817</v>
      </c>
      <c r="J65" t="s">
        <v>9</v>
      </c>
      <c r="K65" t="s">
        <v>818</v>
      </c>
    </row>
    <row r="66" spans="1:11" x14ac:dyDescent="0.25">
      <c r="A66">
        <v>65</v>
      </c>
      <c r="B66" t="s">
        <v>869</v>
      </c>
      <c r="C66" t="s">
        <v>870</v>
      </c>
      <c r="D66" t="s">
        <v>871</v>
      </c>
      <c r="E66" t="s">
        <v>198</v>
      </c>
      <c r="F66" t="s">
        <v>872</v>
      </c>
      <c r="G66" t="s">
        <v>1468</v>
      </c>
      <c r="H66" t="s">
        <v>8</v>
      </c>
      <c r="I66" t="s">
        <v>873</v>
      </c>
      <c r="J66" t="s">
        <v>9</v>
      </c>
      <c r="K66" t="s">
        <v>874</v>
      </c>
    </row>
    <row r="67" spans="1:11" x14ac:dyDescent="0.25">
      <c r="A67">
        <v>66</v>
      </c>
      <c r="B67" t="s">
        <v>819</v>
      </c>
      <c r="C67" t="s">
        <v>820</v>
      </c>
      <c r="D67" t="s">
        <v>821</v>
      </c>
      <c r="E67" t="s">
        <v>822</v>
      </c>
      <c r="F67" t="s">
        <v>823</v>
      </c>
      <c r="G67" t="s">
        <v>1468</v>
      </c>
      <c r="H67" t="s">
        <v>8</v>
      </c>
      <c r="I67" t="s">
        <v>824</v>
      </c>
      <c r="J67" t="s">
        <v>9</v>
      </c>
      <c r="K67" t="s">
        <v>825</v>
      </c>
    </row>
    <row r="68" spans="1:11" x14ac:dyDescent="0.25">
      <c r="A68">
        <v>67</v>
      </c>
      <c r="B68" t="s">
        <v>875</v>
      </c>
      <c r="C68" t="s">
        <v>876</v>
      </c>
      <c r="D68" t="s">
        <v>877</v>
      </c>
      <c r="E68" t="s">
        <v>878</v>
      </c>
      <c r="F68" t="s">
        <v>879</v>
      </c>
      <c r="G68" t="s">
        <v>1468</v>
      </c>
      <c r="H68" t="s">
        <v>8</v>
      </c>
      <c r="I68" t="s">
        <v>880</v>
      </c>
      <c r="J68" t="s">
        <v>9</v>
      </c>
      <c r="K68" t="s">
        <v>881</v>
      </c>
    </row>
    <row r="69" spans="1:11" x14ac:dyDescent="0.25">
      <c r="A69">
        <v>68</v>
      </c>
      <c r="B69" t="s">
        <v>797</v>
      </c>
      <c r="C69" t="s">
        <v>798</v>
      </c>
      <c r="D69" t="s">
        <v>799</v>
      </c>
      <c r="E69" t="s">
        <v>1</v>
      </c>
      <c r="F69" t="s">
        <v>800</v>
      </c>
      <c r="G69" t="s">
        <v>1468</v>
      </c>
      <c r="H69" t="s">
        <v>8</v>
      </c>
      <c r="I69" t="s">
        <v>801</v>
      </c>
      <c r="J69" t="s">
        <v>9</v>
      </c>
      <c r="K69" t="s">
        <v>802</v>
      </c>
    </row>
    <row r="70" spans="1:11" x14ac:dyDescent="0.25">
      <c r="A70">
        <v>69</v>
      </c>
      <c r="B70" t="s">
        <v>930</v>
      </c>
      <c r="C70" t="s">
        <v>931</v>
      </c>
      <c r="D70" t="s">
        <v>932</v>
      </c>
      <c r="E70" t="s">
        <v>933</v>
      </c>
      <c r="F70" t="s">
        <v>934</v>
      </c>
      <c r="G70" t="s">
        <v>1468</v>
      </c>
      <c r="H70" t="s">
        <v>8</v>
      </c>
      <c r="I70" t="s">
        <v>935</v>
      </c>
      <c r="J70" t="s">
        <v>9</v>
      </c>
      <c r="K70" t="s">
        <v>936</v>
      </c>
    </row>
    <row r="71" spans="1:11" x14ac:dyDescent="0.25">
      <c r="A71">
        <v>70</v>
      </c>
      <c r="B71" t="s">
        <v>179</v>
      </c>
      <c r="C71" t="s">
        <v>180</v>
      </c>
      <c r="D71" t="s">
        <v>181</v>
      </c>
      <c r="E71" t="s">
        <v>43</v>
      </c>
      <c r="F71" t="s">
        <v>182</v>
      </c>
      <c r="G71" t="s">
        <v>1468</v>
      </c>
      <c r="H71" t="s">
        <v>8</v>
      </c>
      <c r="I71" t="s">
        <v>183</v>
      </c>
      <c r="J71" t="s">
        <v>9</v>
      </c>
      <c r="K71" t="s">
        <v>738</v>
      </c>
    </row>
    <row r="72" spans="1:11" x14ac:dyDescent="0.25">
      <c r="A72">
        <v>71</v>
      </c>
      <c r="B72" t="s">
        <v>467</v>
      </c>
      <c r="C72" t="s">
        <v>468</v>
      </c>
      <c r="D72" t="s">
        <v>0</v>
      </c>
      <c r="E72" t="s">
        <v>1</v>
      </c>
      <c r="F72" t="s">
        <v>477</v>
      </c>
      <c r="G72" t="s">
        <v>1019</v>
      </c>
      <c r="H72" t="s">
        <v>30</v>
      </c>
      <c r="I72" t="s">
        <v>478</v>
      </c>
      <c r="J72" t="s">
        <v>32</v>
      </c>
      <c r="K72" t="s">
        <v>740</v>
      </c>
    </row>
    <row r="73" spans="1:11" x14ac:dyDescent="0.25">
      <c r="A73">
        <v>72</v>
      </c>
      <c r="B73" t="s">
        <v>54</v>
      </c>
      <c r="C73" t="s">
        <v>55</v>
      </c>
      <c r="D73" t="s">
        <v>0</v>
      </c>
      <c r="E73" t="s">
        <v>1</v>
      </c>
      <c r="F73" t="s">
        <v>480</v>
      </c>
      <c r="G73" t="s">
        <v>1050</v>
      </c>
      <c r="H73" t="s">
        <v>473</v>
      </c>
      <c r="I73" t="s">
        <v>481</v>
      </c>
      <c r="J73" t="s">
        <v>475</v>
      </c>
      <c r="K73" t="s">
        <v>744</v>
      </c>
    </row>
    <row r="74" spans="1:11" x14ac:dyDescent="0.25">
      <c r="A74">
        <v>73</v>
      </c>
      <c r="B74" t="s">
        <v>206</v>
      </c>
      <c r="C74" t="s">
        <v>207</v>
      </c>
      <c r="D74" t="s">
        <v>173</v>
      </c>
      <c r="E74" t="s">
        <v>43</v>
      </c>
      <c r="F74" t="s">
        <v>208</v>
      </c>
      <c r="G74" t="s">
        <v>1019</v>
      </c>
      <c r="H74" t="s">
        <v>3</v>
      </c>
      <c r="I74" t="s">
        <v>209</v>
      </c>
      <c r="J74" t="s">
        <v>53</v>
      </c>
      <c r="K74" t="s">
        <v>745</v>
      </c>
    </row>
    <row r="75" spans="1:11" x14ac:dyDescent="0.25">
      <c r="A75">
        <v>74</v>
      </c>
      <c r="B75" t="s">
        <v>224</v>
      </c>
      <c r="C75" t="s">
        <v>225</v>
      </c>
      <c r="D75" t="s">
        <v>0</v>
      </c>
      <c r="E75" t="s">
        <v>1</v>
      </c>
      <c r="F75" t="s">
        <v>226</v>
      </c>
      <c r="G75" t="s">
        <v>1019</v>
      </c>
      <c r="H75" t="s">
        <v>3</v>
      </c>
      <c r="I75" t="s">
        <v>227</v>
      </c>
      <c r="J75" t="s">
        <v>53</v>
      </c>
      <c r="K75" t="s">
        <v>748</v>
      </c>
    </row>
    <row r="76" spans="1:11" x14ac:dyDescent="0.25">
      <c r="A76">
        <v>75</v>
      </c>
      <c r="B76" t="s">
        <v>54</v>
      </c>
      <c r="C76" t="s">
        <v>55</v>
      </c>
      <c r="D76" t="s">
        <v>0</v>
      </c>
      <c r="E76" t="s">
        <v>1</v>
      </c>
      <c r="F76" t="s">
        <v>229</v>
      </c>
      <c r="G76" t="s">
        <v>1019</v>
      </c>
      <c r="H76" t="s">
        <v>3</v>
      </c>
      <c r="I76" t="s">
        <v>230</v>
      </c>
      <c r="J76" t="s">
        <v>53</v>
      </c>
      <c r="K76" t="s">
        <v>749</v>
      </c>
    </row>
    <row r="77" spans="1:11" x14ac:dyDescent="0.25">
      <c r="A77">
        <v>76</v>
      </c>
      <c r="B77" t="s">
        <v>278</v>
      </c>
      <c r="C77" t="s">
        <v>279</v>
      </c>
      <c r="D77" t="s">
        <v>66</v>
      </c>
      <c r="E77" t="s">
        <v>1</v>
      </c>
      <c r="F77" t="s">
        <v>280</v>
      </c>
      <c r="G77" t="s">
        <v>1019</v>
      </c>
      <c r="H77" t="s">
        <v>3</v>
      </c>
      <c r="I77" t="s">
        <v>281</v>
      </c>
      <c r="J77" t="s">
        <v>53</v>
      </c>
      <c r="K77" t="s">
        <v>756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7"/>
  <sheetViews>
    <sheetView workbookViewId="0">
      <selection activeCell="G2" sqref="G2"/>
    </sheetView>
  </sheetViews>
  <sheetFormatPr defaultRowHeight="15" x14ac:dyDescent="0.25"/>
  <cols>
    <col min="1" max="1" bestFit="true" customWidth="true" width="2.140625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9.5703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1490</v>
      </c>
      <c r="C2" t="s">
        <v>97</v>
      </c>
      <c r="D2" t="s">
        <v>0</v>
      </c>
      <c r="E2" t="s">
        <v>1</v>
      </c>
      <c r="F2" t="s">
        <v>1491</v>
      </c>
      <c r="G2" t="s">
        <v>1468</v>
      </c>
      <c r="H2" t="s">
        <v>1013</v>
      </c>
      <c r="I2" t="s">
        <v>1492</v>
      </c>
      <c r="J2" t="s">
        <v>960</v>
      </c>
      <c r="K2" t="s">
        <v>1567</v>
      </c>
    </row>
    <row r="3" spans="1:11" x14ac:dyDescent="0.25">
      <c r="A3">
        <v>2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1468</v>
      </c>
      <c r="H3" t="s">
        <v>5</v>
      </c>
      <c r="I3" t="s">
        <v>19</v>
      </c>
      <c r="J3" t="s">
        <v>6</v>
      </c>
      <c r="K3" t="s">
        <v>1568</v>
      </c>
    </row>
    <row r="4" spans="1:11" x14ac:dyDescent="0.25">
      <c r="A4">
        <v>3</v>
      </c>
      <c r="B4" t="s">
        <v>104</v>
      </c>
      <c r="C4" t="s">
        <v>105</v>
      </c>
      <c r="D4" t="s">
        <v>106</v>
      </c>
      <c r="E4" t="s">
        <v>7</v>
      </c>
      <c r="F4" t="s">
        <v>107</v>
      </c>
      <c r="G4" t="s">
        <v>1468</v>
      </c>
      <c r="H4" t="s">
        <v>5</v>
      </c>
      <c r="I4" t="s">
        <v>108</v>
      </c>
      <c r="J4" t="s">
        <v>6</v>
      </c>
      <c r="K4" t="s">
        <v>1553</v>
      </c>
    </row>
    <row r="5" spans="1:11" x14ac:dyDescent="0.25">
      <c r="A5">
        <v>4</v>
      </c>
      <c r="B5" t="s">
        <v>1554</v>
      </c>
      <c r="C5" t="s">
        <v>1555</v>
      </c>
      <c r="D5" t="s">
        <v>0</v>
      </c>
      <c r="E5" t="s">
        <v>1</v>
      </c>
      <c r="F5" t="s">
        <v>1556</v>
      </c>
      <c r="G5" t="s">
        <v>1468</v>
      </c>
      <c r="H5" t="s">
        <v>1013</v>
      </c>
      <c r="I5" t="s">
        <v>1557</v>
      </c>
      <c r="J5" t="s">
        <v>960</v>
      </c>
      <c r="K5" t="s">
        <v>1558</v>
      </c>
    </row>
    <row r="6" spans="1:11" x14ac:dyDescent="0.25">
      <c r="A6">
        <v>5</v>
      </c>
      <c r="B6" t="s">
        <v>1547</v>
      </c>
      <c r="C6" t="s">
        <v>1548</v>
      </c>
      <c r="D6" t="s">
        <v>1549</v>
      </c>
      <c r="E6" t="s">
        <v>1</v>
      </c>
      <c r="F6" t="s">
        <v>1158</v>
      </c>
      <c r="G6" t="s">
        <v>1468</v>
      </c>
      <c r="H6" t="s">
        <v>1013</v>
      </c>
      <c r="I6" t="s">
        <v>1159</v>
      </c>
      <c r="J6" t="s">
        <v>960</v>
      </c>
      <c r="K6" t="s">
        <v>1550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246</v>
      </c>
      <c r="G7" t="s">
        <v>1019</v>
      </c>
      <c r="H7" t="s">
        <v>3</v>
      </c>
      <c r="I7" t="s">
        <v>247</v>
      </c>
      <c r="J7" t="s">
        <v>125</v>
      </c>
      <c r="K7" t="s">
        <v>1539</v>
      </c>
    </row>
    <row r="8" spans="1:11" x14ac:dyDescent="0.25">
      <c r="A8">
        <v>7</v>
      </c>
      <c r="B8" t="s">
        <v>50</v>
      </c>
      <c r="C8" t="s">
        <v>51</v>
      </c>
      <c r="D8" t="s">
        <v>52</v>
      </c>
      <c r="E8" t="s">
        <v>43</v>
      </c>
      <c r="F8" t="s">
        <v>94</v>
      </c>
      <c r="G8" t="s">
        <v>1468</v>
      </c>
      <c r="H8" t="s">
        <v>5</v>
      </c>
      <c r="I8" t="s">
        <v>95</v>
      </c>
      <c r="J8" t="s">
        <v>6</v>
      </c>
      <c r="K8" t="s">
        <v>1501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>
        <v>13</v>
      </c>
      <c r="B14" t="s">
        <v>1457</v>
      </c>
      <c r="C14" t="s">
        <v>1458</v>
      </c>
      <c r="D14" t="s">
        <v>42</v>
      </c>
      <c r="E14" t="s">
        <v>43</v>
      </c>
      <c r="F14" t="s">
        <v>1459</v>
      </c>
      <c r="G14" t="s">
        <v>1468</v>
      </c>
      <c r="H14" t="s">
        <v>1013</v>
      </c>
      <c r="I14" t="s">
        <v>1460</v>
      </c>
      <c r="J14" t="s">
        <v>960</v>
      </c>
      <c r="K14" t="s">
        <v>1461</v>
      </c>
    </row>
    <row r="15" spans="1:11" x14ac:dyDescent="0.25">
      <c r="A15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369</v>
      </c>
      <c r="G15" t="s">
        <v>1019</v>
      </c>
      <c r="H15" t="s">
        <v>294</v>
      </c>
      <c r="I15" t="s">
        <v>370</v>
      </c>
      <c r="J15" t="s">
        <v>289</v>
      </c>
      <c r="K15" t="s">
        <v>1240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1100</v>
      </c>
      <c r="G16" t="s">
        <v>1468</v>
      </c>
      <c r="H16" t="s">
        <v>1013</v>
      </c>
      <c r="I16" t="s">
        <v>1101</v>
      </c>
      <c r="J16" t="s">
        <v>960</v>
      </c>
      <c r="K16" t="s">
        <v>1258</v>
      </c>
    </row>
    <row r="17" spans="1:11" x14ac:dyDescent="0.25">
      <c r="A17">
        <v>16</v>
      </c>
      <c r="B17" t="s">
        <v>1215</v>
      </c>
      <c r="C17" t="s">
        <v>1216</v>
      </c>
      <c r="D17" t="s">
        <v>0</v>
      </c>
      <c r="E17" t="s">
        <v>1</v>
      </c>
      <c r="F17" t="s">
        <v>1218</v>
      </c>
      <c r="G17" t="s">
        <v>1468</v>
      </c>
      <c r="H17" t="s">
        <v>1013</v>
      </c>
      <c r="I17" t="s">
        <v>1219</v>
      </c>
      <c r="J17" t="s">
        <v>960</v>
      </c>
      <c r="K17" t="s">
        <v>1242</v>
      </c>
    </row>
    <row r="18" spans="1:11" x14ac:dyDescent="0.25">
      <c r="A18">
        <v>17</v>
      </c>
      <c r="B18" t="s">
        <v>1194</v>
      </c>
      <c r="C18" t="s">
        <v>1195</v>
      </c>
      <c r="D18" t="s">
        <v>1196</v>
      </c>
      <c r="E18" t="s">
        <v>28</v>
      </c>
      <c r="F18" t="s">
        <v>1197</v>
      </c>
      <c r="G18" t="s">
        <v>1468</v>
      </c>
      <c r="H18" t="s">
        <v>1013</v>
      </c>
      <c r="I18" t="s">
        <v>1198</v>
      </c>
      <c r="J18" t="s">
        <v>960</v>
      </c>
      <c r="K18" t="s">
        <v>1214</v>
      </c>
    </row>
    <row r="19" spans="1:11" x14ac:dyDescent="0.25">
      <c r="A19">
        <v>18</v>
      </c>
      <c r="B19" t="s">
        <v>117</v>
      </c>
      <c r="C19" t="s">
        <v>1210</v>
      </c>
      <c r="D19" t="s">
        <v>648</v>
      </c>
      <c r="E19" t="s">
        <v>1</v>
      </c>
      <c r="F19" t="s">
        <v>1211</v>
      </c>
      <c r="G19" t="s">
        <v>1019</v>
      </c>
      <c r="H19" t="s">
        <v>3</v>
      </c>
      <c r="I19" t="s">
        <v>1212</v>
      </c>
      <c r="J19" t="s">
        <v>53</v>
      </c>
      <c r="K19" t="s">
        <v>1213</v>
      </c>
    </row>
    <row r="20" spans="1:11" x14ac:dyDescent="0.25">
      <c r="A20">
        <v>19</v>
      </c>
      <c r="B20" t="s">
        <v>116</v>
      </c>
      <c r="C20" t="s">
        <v>117</v>
      </c>
      <c r="D20" t="s">
        <v>648</v>
      </c>
      <c r="E20" t="s">
        <v>1</v>
      </c>
      <c r="F20" t="s">
        <v>118</v>
      </c>
      <c r="G20" t="s">
        <v>1019</v>
      </c>
      <c r="H20" t="s">
        <v>3</v>
      </c>
      <c r="I20" t="s">
        <v>119</v>
      </c>
      <c r="J20" t="s">
        <v>53</v>
      </c>
      <c r="K20" t="s">
        <v>1167</v>
      </c>
    </row>
    <row r="21" spans="1:11" x14ac:dyDescent="0.25">
      <c r="A21">
        <v>20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1468</v>
      </c>
      <c r="H21" t="s">
        <v>1013</v>
      </c>
      <c r="I21" t="s">
        <v>1169</v>
      </c>
      <c r="J21" t="s">
        <v>960</v>
      </c>
      <c r="K21" t="s">
        <v>1170</v>
      </c>
    </row>
    <row r="22" spans="1:11" x14ac:dyDescent="0.25">
      <c r="A22">
        <v>21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1468</v>
      </c>
      <c r="H22" t="s">
        <v>1013</v>
      </c>
      <c r="I22" t="s">
        <v>1179</v>
      </c>
      <c r="J22" t="s">
        <v>960</v>
      </c>
      <c r="K22" t="s">
        <v>1180</v>
      </c>
    </row>
    <row r="23" spans="1:11" x14ac:dyDescent="0.25">
      <c r="A23">
        <v>22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1468</v>
      </c>
      <c r="H23" t="s">
        <v>1013</v>
      </c>
      <c r="I23" t="s">
        <v>1191</v>
      </c>
      <c r="J23" t="s">
        <v>960</v>
      </c>
      <c r="K23" t="s">
        <v>1192</v>
      </c>
    </row>
    <row r="24" spans="1:11" x14ac:dyDescent="0.25">
      <c r="A24">
        <v>23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1468</v>
      </c>
      <c r="H24" t="s">
        <v>1013</v>
      </c>
      <c r="I24" t="s">
        <v>1144</v>
      </c>
      <c r="J24" t="s">
        <v>960</v>
      </c>
      <c r="K24" t="s">
        <v>1145</v>
      </c>
    </row>
    <row r="25" spans="1:11" x14ac:dyDescent="0.25">
      <c r="A25">
        <v>24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1468</v>
      </c>
      <c r="H25" t="s">
        <v>1013</v>
      </c>
      <c r="I25" t="s">
        <v>1149</v>
      </c>
      <c r="J25" t="s">
        <v>960</v>
      </c>
      <c r="K25" t="s">
        <v>1150</v>
      </c>
    </row>
    <row r="26" spans="1:11" x14ac:dyDescent="0.25">
      <c r="A26">
        <v>25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1468</v>
      </c>
      <c r="H26" t="s">
        <v>1013</v>
      </c>
      <c r="I26" t="s">
        <v>1086</v>
      </c>
      <c r="J26" t="s">
        <v>960</v>
      </c>
      <c r="K26" t="s">
        <v>1087</v>
      </c>
    </row>
    <row r="27" spans="1:11" x14ac:dyDescent="0.25">
      <c r="A27">
        <v>26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1468</v>
      </c>
      <c r="H27" t="s">
        <v>1013</v>
      </c>
      <c r="I27" t="s">
        <v>1108</v>
      </c>
      <c r="J27" t="s">
        <v>960</v>
      </c>
      <c r="K27" t="s">
        <v>1109</v>
      </c>
    </row>
    <row r="28" spans="1:11" x14ac:dyDescent="0.25">
      <c r="A28">
        <v>27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1468</v>
      </c>
      <c r="H28" t="s">
        <v>1013</v>
      </c>
      <c r="I28" t="s">
        <v>1113</v>
      </c>
      <c r="J28" t="s">
        <v>960</v>
      </c>
      <c r="K28" t="s">
        <v>1114</v>
      </c>
    </row>
    <row r="29" spans="1:11" x14ac:dyDescent="0.25">
      <c r="A29">
        <v>28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 spans="1:11" x14ac:dyDescent="0.25">
      <c r="A30">
        <v>29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 spans="1:11" x14ac:dyDescent="0.25">
      <c r="A31">
        <v>30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 spans="1:11" x14ac:dyDescent="0.25">
      <c r="A32">
        <v>31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 spans="1:11" x14ac:dyDescent="0.25">
      <c r="A33">
        <v>32</v>
      </c>
      <c r="B33" t="s">
        <v>766</v>
      </c>
      <c r="C33" t="s">
        <v>767</v>
      </c>
      <c r="D33" t="s">
        <v>577</v>
      </c>
      <c r="E33" t="s">
        <v>7</v>
      </c>
      <c r="F33" t="s">
        <v>1040</v>
      </c>
      <c r="G33" t="s">
        <v>1050</v>
      </c>
      <c r="H33" t="s">
        <v>781</v>
      </c>
      <c r="I33" t="s">
        <v>1042</v>
      </c>
      <c r="J33" t="s">
        <v>1043</v>
      </c>
      <c r="K33" t="s">
        <v>1044</v>
      </c>
    </row>
    <row r="34" spans="1:11" x14ac:dyDescent="0.25">
      <c r="A34">
        <v>33</v>
      </c>
      <c r="B34" t="s">
        <v>145</v>
      </c>
      <c r="C34" t="s">
        <v>97</v>
      </c>
      <c r="D34" t="s">
        <v>1046</v>
      </c>
      <c r="E34" t="s">
        <v>1</v>
      </c>
      <c r="F34" t="s">
        <v>147</v>
      </c>
      <c r="G34" t="s">
        <v>1019</v>
      </c>
      <c r="H34" t="s">
        <v>3</v>
      </c>
      <c r="I34" t="s">
        <v>148</v>
      </c>
      <c r="J34" t="s">
        <v>53</v>
      </c>
      <c r="K34" t="s">
        <v>1047</v>
      </c>
    </row>
    <row r="35" spans="1:11" x14ac:dyDescent="0.25">
      <c r="A35">
        <v>34</v>
      </c>
      <c r="B35" t="s">
        <v>803</v>
      </c>
      <c r="C35" t="s">
        <v>804</v>
      </c>
      <c r="D35" t="s">
        <v>17</v>
      </c>
      <c r="E35" t="s">
        <v>7</v>
      </c>
      <c r="F35" t="s">
        <v>805</v>
      </c>
      <c r="G35" t="s">
        <v>1468</v>
      </c>
      <c r="H35" t="s">
        <v>5</v>
      </c>
      <c r="I35" t="s">
        <v>806</v>
      </c>
      <c r="J35" t="s">
        <v>6</v>
      </c>
      <c r="K35" t="s">
        <v>996</v>
      </c>
    </row>
    <row r="36" spans="1:11" x14ac:dyDescent="0.25">
      <c r="A36">
        <v>35</v>
      </c>
      <c r="B36" t="s">
        <v>982</v>
      </c>
      <c r="C36" t="s">
        <v>292</v>
      </c>
      <c r="D36" t="s">
        <v>462</v>
      </c>
      <c r="E36" t="s">
        <v>1</v>
      </c>
      <c r="F36" t="s">
        <v>422</v>
      </c>
      <c r="G36" t="s">
        <v>1019</v>
      </c>
      <c r="H36" t="s">
        <v>3</v>
      </c>
      <c r="I36" t="s">
        <v>423</v>
      </c>
      <c r="J36" t="s">
        <v>2</v>
      </c>
      <c r="K36" t="s">
        <v>983</v>
      </c>
    </row>
    <row r="37" spans="1:11" x14ac:dyDescent="0.25">
      <c r="A37">
        <v>36</v>
      </c>
      <c r="B37" t="s">
        <v>64</v>
      </c>
      <c r="C37" t="s">
        <v>65</v>
      </c>
      <c r="D37" t="s">
        <v>66</v>
      </c>
      <c r="E37" t="s">
        <v>1</v>
      </c>
      <c r="F37" t="s">
        <v>67</v>
      </c>
      <c r="G37" t="s">
        <v>1019</v>
      </c>
      <c r="H37" t="s">
        <v>30</v>
      </c>
      <c r="I37" t="s">
        <v>68</v>
      </c>
      <c r="J37" t="s">
        <v>32</v>
      </c>
      <c r="K37" t="s">
        <v>959</v>
      </c>
    </row>
    <row r="38" spans="1:11" x14ac:dyDescent="0.25">
      <c r="A38">
        <v>37</v>
      </c>
      <c r="B38" t="s">
        <v>242</v>
      </c>
      <c r="C38" t="s">
        <v>243</v>
      </c>
      <c r="D38" t="s">
        <v>957</v>
      </c>
      <c r="E38" t="s">
        <v>43</v>
      </c>
      <c r="F38" t="s">
        <v>244</v>
      </c>
      <c r="G38" t="s">
        <v>1019</v>
      </c>
      <c r="H38" t="s">
        <v>3</v>
      </c>
      <c r="I38" t="s">
        <v>245</v>
      </c>
      <c r="J38" t="s">
        <v>125</v>
      </c>
      <c r="K38" t="s">
        <v>958</v>
      </c>
    </row>
    <row r="39" spans="1:11" x14ac:dyDescent="0.25">
      <c r="A39">
        <v>38</v>
      </c>
      <c r="B39" t="s">
        <v>322</v>
      </c>
      <c r="C39" t="s">
        <v>323</v>
      </c>
      <c r="D39" t="s">
        <v>66</v>
      </c>
      <c r="E39" t="s">
        <v>1</v>
      </c>
      <c r="F39" t="s">
        <v>324</v>
      </c>
      <c r="G39" t="s">
        <v>1019</v>
      </c>
      <c r="H39" t="s">
        <v>287</v>
      </c>
      <c r="I39" t="s">
        <v>325</v>
      </c>
      <c r="J39" t="s">
        <v>289</v>
      </c>
      <c r="K39" t="s">
        <v>956</v>
      </c>
    </row>
    <row r="40" spans="1:11" x14ac:dyDescent="0.25">
      <c r="A40">
        <v>39</v>
      </c>
      <c r="B40" t="s">
        <v>49</v>
      </c>
      <c r="C40" t="s">
        <v>97</v>
      </c>
      <c r="D40" t="s">
        <v>66</v>
      </c>
      <c r="E40" t="s">
        <v>1</v>
      </c>
      <c r="F40" t="s">
        <v>391</v>
      </c>
      <c r="G40" t="s">
        <v>1019</v>
      </c>
      <c r="H40" t="s">
        <v>294</v>
      </c>
      <c r="I40" t="s">
        <v>392</v>
      </c>
      <c r="J40" t="s">
        <v>289</v>
      </c>
      <c r="K40" t="s">
        <v>921</v>
      </c>
    </row>
    <row r="41" spans="1:11" x14ac:dyDescent="0.25">
      <c r="A41">
        <v>40</v>
      </c>
      <c r="B41" t="s">
        <v>361</v>
      </c>
      <c r="C41" t="s">
        <v>362</v>
      </c>
      <c r="D41" t="s">
        <v>0</v>
      </c>
      <c r="E41" t="s">
        <v>1</v>
      </c>
      <c r="F41" t="s">
        <v>886</v>
      </c>
      <c r="G41" t="s">
        <v>1019</v>
      </c>
      <c r="H41" t="s">
        <v>3</v>
      </c>
      <c r="I41" t="s">
        <v>861</v>
      </c>
      <c r="J41" t="s">
        <v>516</v>
      </c>
      <c r="K41" t="s">
        <v>896</v>
      </c>
    </row>
    <row r="42" spans="1:11" x14ac:dyDescent="0.25">
      <c r="A42">
        <v>41</v>
      </c>
      <c r="B42" t="s">
        <v>845</v>
      </c>
      <c r="C42" t="s">
        <v>846</v>
      </c>
      <c r="D42" t="s">
        <v>27</v>
      </c>
      <c r="E42" t="s">
        <v>28</v>
      </c>
      <c r="F42" t="s">
        <v>847</v>
      </c>
      <c r="G42" t="s">
        <v>1019</v>
      </c>
      <c r="H42" t="s">
        <v>294</v>
      </c>
      <c r="I42" t="s">
        <v>848</v>
      </c>
      <c r="J42" t="s">
        <v>289</v>
      </c>
      <c r="K42" t="s">
        <v>849</v>
      </c>
    </row>
    <row r="43" spans="1:11" x14ac:dyDescent="0.25">
      <c r="A43">
        <v>42</v>
      </c>
      <c r="B43" t="s">
        <v>766</v>
      </c>
      <c r="C43" t="s">
        <v>767</v>
      </c>
      <c r="D43" t="s">
        <v>577</v>
      </c>
      <c r="E43" t="s">
        <v>7</v>
      </c>
      <c r="F43" t="s">
        <v>768</v>
      </c>
      <c r="G43" t="s">
        <v>1468</v>
      </c>
      <c r="H43" t="s">
        <v>8</v>
      </c>
      <c r="I43" t="s">
        <v>769</v>
      </c>
      <c r="J43" t="s">
        <v>9</v>
      </c>
      <c r="K43" t="s">
        <v>770</v>
      </c>
    </row>
    <row r="44" spans="1:11" x14ac:dyDescent="0.25">
      <c r="A44">
        <v>43</v>
      </c>
      <c r="B44" t="s">
        <v>530</v>
      </c>
      <c r="C44" t="s">
        <v>531</v>
      </c>
      <c r="D44" t="s">
        <v>36</v>
      </c>
      <c r="E44" t="s">
        <v>1</v>
      </c>
      <c r="F44" t="s">
        <v>532</v>
      </c>
      <c r="G44" t="s">
        <v>1019</v>
      </c>
      <c r="H44" t="s">
        <v>294</v>
      </c>
      <c r="I44" t="s">
        <v>533</v>
      </c>
      <c r="J44" t="s">
        <v>516</v>
      </c>
      <c r="K44" t="s">
        <v>764</v>
      </c>
    </row>
    <row r="45" spans="1:11" x14ac:dyDescent="0.25">
      <c r="A45">
        <v>44</v>
      </c>
      <c r="B45" t="s">
        <v>651</v>
      </c>
      <c r="C45" t="s">
        <v>652</v>
      </c>
      <c r="D45" t="s">
        <v>653</v>
      </c>
      <c r="E45" t="s">
        <v>1</v>
      </c>
      <c r="F45" t="s">
        <v>654</v>
      </c>
      <c r="G45" t="s">
        <v>1019</v>
      </c>
      <c r="H45" t="s">
        <v>294</v>
      </c>
      <c r="I45" t="s">
        <v>655</v>
      </c>
      <c r="J45" t="s">
        <v>289</v>
      </c>
      <c r="K45" t="s">
        <v>656</v>
      </c>
    </row>
    <row r="46" spans="1:11" x14ac:dyDescent="0.25">
      <c r="A46">
        <v>45</v>
      </c>
      <c r="B46" t="s">
        <v>425</v>
      </c>
      <c r="C46" t="s">
        <v>426</v>
      </c>
      <c r="D46" t="s">
        <v>427</v>
      </c>
      <c r="E46" t="s">
        <v>28</v>
      </c>
      <c r="F46" t="s">
        <v>428</v>
      </c>
      <c r="G46" t="s">
        <v>1019</v>
      </c>
      <c r="H46" t="s">
        <v>287</v>
      </c>
      <c r="I46" t="s">
        <v>429</v>
      </c>
      <c r="J46" t="s">
        <v>289</v>
      </c>
      <c r="K46" t="s">
        <v>659</v>
      </c>
    </row>
    <row r="47" spans="1:11" x14ac:dyDescent="0.25">
      <c r="A47">
        <v>46</v>
      </c>
      <c r="B47" t="s">
        <v>608</v>
      </c>
      <c r="C47" t="s">
        <v>378</v>
      </c>
      <c r="D47" t="s">
        <v>27</v>
      </c>
      <c r="E47" t="s">
        <v>28</v>
      </c>
      <c r="F47" t="s">
        <v>609</v>
      </c>
      <c r="G47" t="s">
        <v>1019</v>
      </c>
      <c r="H47" t="s">
        <v>294</v>
      </c>
      <c r="I47" t="s">
        <v>610</v>
      </c>
      <c r="J47" t="s">
        <v>289</v>
      </c>
      <c r="K47" t="s">
        <v>663</v>
      </c>
    </row>
    <row r="48" spans="1:11" x14ac:dyDescent="0.25">
      <c r="A48">
        <v>47</v>
      </c>
      <c r="B48" t="s">
        <v>590</v>
      </c>
      <c r="C48" t="s">
        <v>591</v>
      </c>
      <c r="D48" t="s">
        <v>592</v>
      </c>
      <c r="E48" t="s">
        <v>43</v>
      </c>
      <c r="F48" t="s">
        <v>593</v>
      </c>
      <c r="G48" t="s">
        <v>1131</v>
      </c>
      <c r="H48" t="s">
        <v>30</v>
      </c>
      <c r="I48" t="s">
        <v>594</v>
      </c>
      <c r="J48" t="s">
        <v>32</v>
      </c>
      <c r="K48" t="s">
        <v>669</v>
      </c>
    </row>
    <row r="49" spans="1:11" x14ac:dyDescent="0.25">
      <c r="A49">
        <v>48</v>
      </c>
      <c r="B49" t="s">
        <v>566</v>
      </c>
      <c r="C49" t="s">
        <v>556</v>
      </c>
      <c r="D49" t="s">
        <v>0</v>
      </c>
      <c r="E49" t="s">
        <v>1</v>
      </c>
      <c r="F49" t="s">
        <v>557</v>
      </c>
      <c r="G49" t="s">
        <v>1019</v>
      </c>
      <c r="H49" t="s">
        <v>287</v>
      </c>
      <c r="I49" t="s">
        <v>558</v>
      </c>
      <c r="J49" t="s">
        <v>289</v>
      </c>
      <c r="K49" t="s">
        <v>673</v>
      </c>
    </row>
    <row r="50" spans="1:11" x14ac:dyDescent="0.25">
      <c r="A50">
        <v>49</v>
      </c>
      <c r="B50" t="s">
        <v>1467</v>
      </c>
      <c r="C50" t="s">
        <v>97</v>
      </c>
      <c r="D50" t="s">
        <v>1561</v>
      </c>
      <c r="E50" t="s">
        <v>1484</v>
      </c>
      <c r="F50" t="s">
        <v>540</v>
      </c>
      <c r="G50" t="s">
        <v>1019</v>
      </c>
      <c r="H50" t="s">
        <v>294</v>
      </c>
      <c r="I50" t="s">
        <v>541</v>
      </c>
      <c r="J50" t="s">
        <v>289</v>
      </c>
      <c r="K50" t="s">
        <v>677</v>
      </c>
    </row>
    <row r="51" spans="1:11" x14ac:dyDescent="0.25">
      <c r="A51">
        <v>50</v>
      </c>
      <c r="B51" t="s">
        <v>291</v>
      </c>
      <c r="C51" t="s">
        <v>292</v>
      </c>
      <c r="D51" t="s">
        <v>0</v>
      </c>
      <c r="E51" t="s">
        <v>1</v>
      </c>
      <c r="F51" t="s">
        <v>293</v>
      </c>
      <c r="G51" t="s">
        <v>1019</v>
      </c>
      <c r="H51" t="s">
        <v>294</v>
      </c>
      <c r="I51" t="s">
        <v>295</v>
      </c>
      <c r="J51" t="s">
        <v>289</v>
      </c>
      <c r="K51" t="s">
        <v>679</v>
      </c>
    </row>
    <row r="52" spans="1:11" x14ac:dyDescent="0.25">
      <c r="A52">
        <v>51</v>
      </c>
      <c r="B52" t="s">
        <v>311</v>
      </c>
      <c r="C52" t="s">
        <v>312</v>
      </c>
      <c r="D52" t="s">
        <v>313</v>
      </c>
      <c r="E52" t="s">
        <v>43</v>
      </c>
      <c r="F52" t="s">
        <v>314</v>
      </c>
      <c r="G52" t="s">
        <v>1019</v>
      </c>
      <c r="H52" t="s">
        <v>294</v>
      </c>
      <c r="I52" t="s">
        <v>315</v>
      </c>
      <c r="J52" t="s">
        <v>289</v>
      </c>
      <c r="K52" t="s">
        <v>683</v>
      </c>
    </row>
    <row r="53" spans="1:11" x14ac:dyDescent="0.25">
      <c r="A53">
        <v>52</v>
      </c>
      <c r="B53" t="s">
        <v>317</v>
      </c>
      <c r="C53" t="s">
        <v>279</v>
      </c>
      <c r="D53" t="s">
        <v>318</v>
      </c>
      <c r="E53" t="s">
        <v>28</v>
      </c>
      <c r="F53" t="s">
        <v>319</v>
      </c>
      <c r="G53" t="s">
        <v>1019</v>
      </c>
      <c r="H53" t="s">
        <v>287</v>
      </c>
      <c r="I53" t="s">
        <v>320</v>
      </c>
      <c r="J53" t="s">
        <v>289</v>
      </c>
      <c r="K53" t="s">
        <v>758</v>
      </c>
    </row>
    <row r="54" spans="1:11" x14ac:dyDescent="0.25">
      <c r="A54">
        <v>53</v>
      </c>
      <c r="B54" t="s">
        <v>137</v>
      </c>
      <c r="C54" t="s">
        <v>138</v>
      </c>
      <c r="D54" t="s">
        <v>0</v>
      </c>
      <c r="E54" t="s">
        <v>1</v>
      </c>
      <c r="F54" t="s">
        <v>139</v>
      </c>
      <c r="G54" t="s">
        <v>1019</v>
      </c>
      <c r="H54" t="s">
        <v>3</v>
      </c>
      <c r="I54" t="s">
        <v>140</v>
      </c>
      <c r="J54" t="s">
        <v>53</v>
      </c>
      <c r="K54" t="s">
        <v>699</v>
      </c>
    </row>
    <row r="55" spans="1:11" x14ac:dyDescent="0.25">
      <c r="A55">
        <v>54</v>
      </c>
      <c r="B55" t="s">
        <v>262</v>
      </c>
      <c r="C55" t="s">
        <v>399</v>
      </c>
      <c r="D55" t="s">
        <v>0</v>
      </c>
      <c r="E55" t="s">
        <v>1</v>
      </c>
      <c r="F55" t="s">
        <v>400</v>
      </c>
      <c r="G55" t="s">
        <v>1019</v>
      </c>
      <c r="H55" t="s">
        <v>294</v>
      </c>
      <c r="I55" t="s">
        <v>401</v>
      </c>
      <c r="J55" t="s">
        <v>289</v>
      </c>
      <c r="K55" t="s">
        <v>700</v>
      </c>
    </row>
    <row r="56" spans="1:11" x14ac:dyDescent="0.25">
      <c r="A56">
        <v>55</v>
      </c>
      <c r="B56" t="s">
        <v>403</v>
      </c>
      <c r="C56" t="s">
        <v>60</v>
      </c>
      <c r="D56" t="s">
        <v>27</v>
      </c>
      <c r="E56" t="s">
        <v>28</v>
      </c>
      <c r="F56" t="s">
        <v>404</v>
      </c>
      <c r="G56" t="s">
        <v>1019</v>
      </c>
      <c r="H56" t="s">
        <v>287</v>
      </c>
      <c r="I56" t="s">
        <v>405</v>
      </c>
      <c r="J56" t="s">
        <v>289</v>
      </c>
      <c r="K56" t="s">
        <v>701</v>
      </c>
    </row>
    <row r="57" spans="1:11" x14ac:dyDescent="0.25">
      <c r="A57">
        <v>56</v>
      </c>
      <c r="B57" t="s">
        <v>431</v>
      </c>
      <c r="C57" t="s">
        <v>172</v>
      </c>
      <c r="D57" t="s">
        <v>432</v>
      </c>
      <c r="E57" t="s">
        <v>28</v>
      </c>
      <c r="F57" t="s">
        <v>433</v>
      </c>
      <c r="G57" t="s">
        <v>1019</v>
      </c>
      <c r="H57" t="s">
        <v>294</v>
      </c>
      <c r="I57" t="s">
        <v>434</v>
      </c>
      <c r="J57" t="s">
        <v>289</v>
      </c>
      <c r="K57" t="s">
        <v>704</v>
      </c>
    </row>
    <row r="58" spans="1:11" x14ac:dyDescent="0.25">
      <c r="A58">
        <v>57</v>
      </c>
      <c r="B58" t="s">
        <v>165</v>
      </c>
      <c r="C58" t="s">
        <v>166</v>
      </c>
      <c r="D58" t="s">
        <v>27</v>
      </c>
      <c r="E58" t="s">
        <v>28</v>
      </c>
      <c r="F58" t="s">
        <v>167</v>
      </c>
      <c r="G58" t="s">
        <v>1019</v>
      </c>
      <c r="H58" t="s">
        <v>30</v>
      </c>
      <c r="I58" t="s">
        <v>168</v>
      </c>
      <c r="J58" t="s">
        <v>32</v>
      </c>
      <c r="K58" t="s">
        <v>712</v>
      </c>
    </row>
    <row r="59" spans="1:11" x14ac:dyDescent="0.25">
      <c r="A59">
        <v>58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1019</v>
      </c>
      <c r="H59" t="s">
        <v>30</v>
      </c>
      <c r="I59" t="s">
        <v>31</v>
      </c>
      <c r="J59" t="s">
        <v>32</v>
      </c>
      <c r="K59" t="s">
        <v>714</v>
      </c>
    </row>
    <row r="60" spans="1:11" x14ac:dyDescent="0.25">
      <c r="A60">
        <v>59</v>
      </c>
      <c r="B60" t="s">
        <v>49</v>
      </c>
      <c r="C60" t="s">
        <v>1528</v>
      </c>
      <c r="D60" t="s">
        <v>17</v>
      </c>
      <c r="E60" t="s">
        <v>7</v>
      </c>
      <c r="F60" t="s">
        <v>1445</v>
      </c>
      <c r="G60" t="s">
        <v>788</v>
      </c>
      <c r="H60" t="s">
        <v>5</v>
      </c>
      <c r="I60" t="s">
        <v>1451</v>
      </c>
      <c r="J60" t="s">
        <v>6</v>
      </c>
      <c r="K60" t="s">
        <v>1529</v>
      </c>
    </row>
    <row r="61" spans="1:11" x14ac:dyDescent="0.25">
      <c r="A61">
        <v>60</v>
      </c>
      <c r="B61" t="s">
        <v>54</v>
      </c>
      <c r="C61" t="s">
        <v>55</v>
      </c>
      <c r="D61" t="s">
        <v>0</v>
      </c>
      <c r="E61" t="s">
        <v>1</v>
      </c>
      <c r="F61" t="s">
        <v>56</v>
      </c>
      <c r="G61" t="s">
        <v>1468</v>
      </c>
      <c r="H61" t="s">
        <v>5</v>
      </c>
      <c r="I61" t="s">
        <v>57</v>
      </c>
      <c r="J61" t="s">
        <v>6</v>
      </c>
      <c r="K61" t="s">
        <v>717</v>
      </c>
    </row>
    <row r="62" spans="1:11" x14ac:dyDescent="0.25">
      <c r="A62">
        <v>61</v>
      </c>
      <c r="B62" t="s">
        <v>110</v>
      </c>
      <c r="C62" t="s">
        <v>111</v>
      </c>
      <c r="D62" t="s">
        <v>112</v>
      </c>
      <c r="E62" t="s">
        <v>43</v>
      </c>
      <c r="F62" t="s">
        <v>113</v>
      </c>
      <c r="G62" t="s">
        <v>1019</v>
      </c>
      <c r="H62" t="s">
        <v>3</v>
      </c>
      <c r="I62" t="s">
        <v>114</v>
      </c>
      <c r="J62" t="s">
        <v>53</v>
      </c>
      <c r="K62" t="s">
        <v>727</v>
      </c>
    </row>
    <row r="63" spans="1:11" x14ac:dyDescent="0.25">
      <c r="A63">
        <v>62</v>
      </c>
      <c r="B63" t="s">
        <v>120</v>
      </c>
      <c r="C63" t="s">
        <v>121</v>
      </c>
      <c r="D63" t="s">
        <v>122</v>
      </c>
      <c r="E63" t="s">
        <v>43</v>
      </c>
      <c r="F63" t="s">
        <v>123</v>
      </c>
      <c r="G63" t="s">
        <v>1019</v>
      </c>
      <c r="H63" t="s">
        <v>3</v>
      </c>
      <c r="I63" t="s">
        <v>124</v>
      </c>
      <c r="J63" t="s">
        <v>125</v>
      </c>
      <c r="K63" t="s">
        <v>728</v>
      </c>
    </row>
    <row r="64" spans="1:11" x14ac:dyDescent="0.25">
      <c r="A64">
        <v>63</v>
      </c>
      <c r="B64" t="s">
        <v>925</v>
      </c>
      <c r="C64" t="s">
        <v>926</v>
      </c>
      <c r="D64" t="s">
        <v>821</v>
      </c>
      <c r="E64" t="s">
        <v>822</v>
      </c>
      <c r="F64" t="s">
        <v>927</v>
      </c>
      <c r="G64" t="s">
        <v>1468</v>
      </c>
      <c r="H64" t="s">
        <v>8</v>
      </c>
      <c r="I64" t="s">
        <v>928</v>
      </c>
      <c r="J64" t="s">
        <v>9</v>
      </c>
      <c r="K64" t="s">
        <v>929</v>
      </c>
    </row>
    <row r="65" spans="1:11" x14ac:dyDescent="0.25">
      <c r="A65">
        <v>64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1468</v>
      </c>
      <c r="H65" t="s">
        <v>8</v>
      </c>
      <c r="I65" t="s">
        <v>817</v>
      </c>
      <c r="J65" t="s">
        <v>9</v>
      </c>
      <c r="K65" t="s">
        <v>818</v>
      </c>
    </row>
    <row r="66" spans="1:11" x14ac:dyDescent="0.25">
      <c r="A66">
        <v>65</v>
      </c>
      <c r="B66" t="s">
        <v>869</v>
      </c>
      <c r="C66" t="s">
        <v>870</v>
      </c>
      <c r="D66" t="s">
        <v>871</v>
      </c>
      <c r="E66" t="s">
        <v>198</v>
      </c>
      <c r="F66" t="s">
        <v>872</v>
      </c>
      <c r="G66" t="s">
        <v>1468</v>
      </c>
      <c r="H66" t="s">
        <v>8</v>
      </c>
      <c r="I66" t="s">
        <v>873</v>
      </c>
      <c r="J66" t="s">
        <v>9</v>
      </c>
      <c r="K66" t="s">
        <v>874</v>
      </c>
    </row>
    <row r="67" spans="1:11" x14ac:dyDescent="0.25">
      <c r="A67">
        <v>66</v>
      </c>
      <c r="B67" t="s">
        <v>819</v>
      </c>
      <c r="C67" t="s">
        <v>820</v>
      </c>
      <c r="D67" t="s">
        <v>821</v>
      </c>
      <c r="E67" t="s">
        <v>822</v>
      </c>
      <c r="F67" t="s">
        <v>823</v>
      </c>
      <c r="G67" t="s">
        <v>1468</v>
      </c>
      <c r="H67" t="s">
        <v>8</v>
      </c>
      <c r="I67" t="s">
        <v>824</v>
      </c>
      <c r="J67" t="s">
        <v>9</v>
      </c>
      <c r="K67" t="s">
        <v>825</v>
      </c>
    </row>
    <row r="68" spans="1:11" x14ac:dyDescent="0.25">
      <c r="A68">
        <v>67</v>
      </c>
      <c r="B68" t="s">
        <v>875</v>
      </c>
      <c r="C68" t="s">
        <v>876</v>
      </c>
      <c r="D68" t="s">
        <v>877</v>
      </c>
      <c r="E68" t="s">
        <v>878</v>
      </c>
      <c r="F68" t="s">
        <v>879</v>
      </c>
      <c r="G68" t="s">
        <v>1468</v>
      </c>
      <c r="H68" t="s">
        <v>8</v>
      </c>
      <c r="I68" t="s">
        <v>880</v>
      </c>
      <c r="J68" t="s">
        <v>9</v>
      </c>
      <c r="K68" t="s">
        <v>881</v>
      </c>
    </row>
    <row r="69" spans="1:11" x14ac:dyDescent="0.25">
      <c r="A69">
        <v>68</v>
      </c>
      <c r="B69" t="s">
        <v>797</v>
      </c>
      <c r="C69" t="s">
        <v>798</v>
      </c>
      <c r="D69" t="s">
        <v>799</v>
      </c>
      <c r="E69" t="s">
        <v>1</v>
      </c>
      <c r="F69" t="s">
        <v>800</v>
      </c>
      <c r="G69" t="s">
        <v>1468</v>
      </c>
      <c r="H69" t="s">
        <v>8</v>
      </c>
      <c r="I69" t="s">
        <v>801</v>
      </c>
      <c r="J69" t="s">
        <v>9</v>
      </c>
      <c r="K69" t="s">
        <v>802</v>
      </c>
    </row>
    <row r="70" spans="1:11" x14ac:dyDescent="0.25">
      <c r="A70">
        <v>69</v>
      </c>
      <c r="B70" t="s">
        <v>930</v>
      </c>
      <c r="C70" t="s">
        <v>931</v>
      </c>
      <c r="D70" t="s">
        <v>932</v>
      </c>
      <c r="E70" t="s">
        <v>933</v>
      </c>
      <c r="F70" t="s">
        <v>934</v>
      </c>
      <c r="G70" t="s">
        <v>1468</v>
      </c>
      <c r="H70" t="s">
        <v>8</v>
      </c>
      <c r="I70" t="s">
        <v>935</v>
      </c>
      <c r="J70" t="s">
        <v>9</v>
      </c>
      <c r="K70" t="s">
        <v>936</v>
      </c>
    </row>
    <row r="71" spans="1:11" x14ac:dyDescent="0.25">
      <c r="A71">
        <v>70</v>
      </c>
      <c r="B71" t="s">
        <v>179</v>
      </c>
      <c r="C71" t="s">
        <v>180</v>
      </c>
      <c r="D71" t="s">
        <v>181</v>
      </c>
      <c r="E71" t="s">
        <v>43</v>
      </c>
      <c r="F71" t="s">
        <v>182</v>
      </c>
      <c r="G71" t="s">
        <v>1468</v>
      </c>
      <c r="H71" t="s">
        <v>8</v>
      </c>
      <c r="I71" t="s">
        <v>183</v>
      </c>
      <c r="J71" t="s">
        <v>9</v>
      </c>
      <c r="K71" t="s">
        <v>738</v>
      </c>
    </row>
    <row r="72" spans="1:11" x14ac:dyDescent="0.25">
      <c r="A72">
        <v>71</v>
      </c>
      <c r="B72" t="s">
        <v>467</v>
      </c>
      <c r="C72" t="s">
        <v>468</v>
      </c>
      <c r="D72" t="s">
        <v>0</v>
      </c>
      <c r="E72" t="s">
        <v>1</v>
      </c>
      <c r="F72" t="s">
        <v>477</v>
      </c>
      <c r="G72" t="s">
        <v>1019</v>
      </c>
      <c r="H72" t="s">
        <v>30</v>
      </c>
      <c r="I72" t="s">
        <v>478</v>
      </c>
      <c r="J72" t="s">
        <v>32</v>
      </c>
      <c r="K72" t="s">
        <v>740</v>
      </c>
    </row>
    <row r="73" spans="1:11" x14ac:dyDescent="0.25">
      <c r="A73">
        <v>72</v>
      </c>
      <c r="B73" t="s">
        <v>54</v>
      </c>
      <c r="C73" t="s">
        <v>55</v>
      </c>
      <c r="D73" t="s">
        <v>0</v>
      </c>
      <c r="E73" t="s">
        <v>1</v>
      </c>
      <c r="F73" t="s">
        <v>480</v>
      </c>
      <c r="G73" t="s">
        <v>1050</v>
      </c>
      <c r="H73" t="s">
        <v>473</v>
      </c>
      <c r="I73" t="s">
        <v>481</v>
      </c>
      <c r="J73" t="s">
        <v>475</v>
      </c>
      <c r="K73" t="s">
        <v>744</v>
      </c>
    </row>
    <row r="74" spans="1:11" x14ac:dyDescent="0.25">
      <c r="A74">
        <v>73</v>
      </c>
      <c r="B74" t="s">
        <v>206</v>
      </c>
      <c r="C74" t="s">
        <v>207</v>
      </c>
      <c r="D74" t="s">
        <v>173</v>
      </c>
      <c r="E74" t="s">
        <v>43</v>
      </c>
      <c r="F74" t="s">
        <v>208</v>
      </c>
      <c r="G74" t="s">
        <v>1019</v>
      </c>
      <c r="H74" t="s">
        <v>3</v>
      </c>
      <c r="I74" t="s">
        <v>209</v>
      </c>
      <c r="J74" t="s">
        <v>53</v>
      </c>
      <c r="K74" t="s">
        <v>745</v>
      </c>
    </row>
    <row r="75" spans="1:11" x14ac:dyDescent="0.25">
      <c r="A75">
        <v>74</v>
      </c>
      <c r="B75" t="s">
        <v>224</v>
      </c>
      <c r="C75" t="s">
        <v>225</v>
      </c>
      <c r="D75" t="s">
        <v>0</v>
      </c>
      <c r="E75" t="s">
        <v>1</v>
      </c>
      <c r="F75" t="s">
        <v>226</v>
      </c>
      <c r="G75" t="s">
        <v>1019</v>
      </c>
      <c r="H75" t="s">
        <v>3</v>
      </c>
      <c r="I75" t="s">
        <v>227</v>
      </c>
      <c r="J75" t="s">
        <v>53</v>
      </c>
      <c r="K75" t="s">
        <v>748</v>
      </c>
    </row>
    <row r="76" spans="1:11" x14ac:dyDescent="0.25">
      <c r="A76">
        <v>75</v>
      </c>
      <c r="B76" t="s">
        <v>54</v>
      </c>
      <c r="C76" t="s">
        <v>55</v>
      </c>
      <c r="D76" t="s">
        <v>0</v>
      </c>
      <c r="E76" t="s">
        <v>1</v>
      </c>
      <c r="F76" t="s">
        <v>229</v>
      </c>
      <c r="G76" t="s">
        <v>1019</v>
      </c>
      <c r="H76" t="s">
        <v>3</v>
      </c>
      <c r="I76" t="s">
        <v>230</v>
      </c>
      <c r="J76" t="s">
        <v>53</v>
      </c>
      <c r="K76" t="s">
        <v>749</v>
      </c>
    </row>
    <row r="77" spans="1:11" x14ac:dyDescent="0.25">
      <c r="A77">
        <v>76</v>
      </c>
      <c r="B77" t="s">
        <v>278</v>
      </c>
      <c r="C77" t="s">
        <v>279</v>
      </c>
      <c r="D77" t="s">
        <v>66</v>
      </c>
      <c r="E77" t="s">
        <v>1</v>
      </c>
      <c r="F77" t="s">
        <v>280</v>
      </c>
      <c r="G77" t="s">
        <v>1019</v>
      </c>
      <c r="H77" t="s">
        <v>3</v>
      </c>
      <c r="I77" t="s">
        <v>281</v>
      </c>
      <c r="J77" t="s">
        <v>53</v>
      </c>
      <c r="K77" t="s">
        <v>756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"/>
  <dimension ref="A1:L76"/>
  <sheetViews>
    <sheetView topLeftCell="A42" workbookViewId="0">
      <selection activeCell="A2" sqref="A2:A76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9.5703125" collapsed="false"/>
    <col min="8" max="8" bestFit="true" customWidth="true" width="15.71093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1468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1468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1468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 s="242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 s="242">
        <v>5</v>
      </c>
      <c r="B6" t="s">
        <v>50</v>
      </c>
      <c r="C6" t="s">
        <v>51</v>
      </c>
      <c r="D6" t="s">
        <v>52</v>
      </c>
      <c r="E6" t="s">
        <v>43</v>
      </c>
      <c r="F6" t="s">
        <v>94</v>
      </c>
      <c r="G6" t="s">
        <v>1468</v>
      </c>
      <c r="H6" t="s">
        <v>5</v>
      </c>
      <c r="I6" t="s">
        <v>95</v>
      </c>
      <c r="J6" t="s">
        <v>6</v>
      </c>
      <c r="K6" t="s">
        <v>1501</v>
      </c>
    </row>
    <row r="7" spans="1:11" x14ac:dyDescent="0.25">
      <c r="A7" s="242">
        <v>6</v>
      </c>
      <c r="B7" t="s">
        <v>15</v>
      </c>
      <c r="C7" t="s">
        <v>16</v>
      </c>
      <c r="D7" t="s">
        <v>17</v>
      </c>
      <c r="E7" t="s">
        <v>7</v>
      </c>
      <c r="F7" t="s">
        <v>18</v>
      </c>
      <c r="G7" t="s">
        <v>1468</v>
      </c>
      <c r="H7" t="s">
        <v>5</v>
      </c>
      <c r="I7" t="s">
        <v>19</v>
      </c>
      <c r="J7" t="s">
        <v>6</v>
      </c>
      <c r="K7" t="s">
        <v>1494</v>
      </c>
    </row>
    <row r="8" spans="1:11" x14ac:dyDescent="0.25">
      <c r="A8" s="242">
        <v>7</v>
      </c>
      <c r="B8" t="s">
        <v>366</v>
      </c>
      <c r="C8" t="s">
        <v>367</v>
      </c>
      <c r="D8" t="s">
        <v>368</v>
      </c>
      <c r="E8" t="s">
        <v>43</v>
      </c>
      <c r="F8" t="s">
        <v>395</v>
      </c>
      <c r="G8" t="s">
        <v>1468</v>
      </c>
      <c r="H8" t="s">
        <v>5</v>
      </c>
      <c r="I8" t="s">
        <v>396</v>
      </c>
      <c r="J8" t="s">
        <v>6</v>
      </c>
      <c r="K8" t="s">
        <v>1495</v>
      </c>
    </row>
    <row r="9" spans="1:11" x14ac:dyDescent="0.25">
      <c r="A9" s="242">
        <v>8</v>
      </c>
      <c r="B9" t="s">
        <v>174</v>
      </c>
      <c r="C9" t="s">
        <v>175</v>
      </c>
      <c r="D9" t="s">
        <v>0</v>
      </c>
      <c r="E9" t="s">
        <v>1</v>
      </c>
      <c r="F9" t="s">
        <v>472</v>
      </c>
      <c r="G9" t="s">
        <v>1050</v>
      </c>
      <c r="H9" t="s">
        <v>473</v>
      </c>
      <c r="I9" t="s">
        <v>474</v>
      </c>
      <c r="J9" t="s">
        <v>475</v>
      </c>
      <c r="K9" t="s">
        <v>1475</v>
      </c>
    </row>
    <row r="10" spans="1:11" x14ac:dyDescent="0.25">
      <c r="A10" s="242">
        <v>9</v>
      </c>
      <c r="B10" t="s">
        <v>174</v>
      </c>
      <c r="C10" t="s">
        <v>175</v>
      </c>
      <c r="D10" t="s">
        <v>0</v>
      </c>
      <c r="E10" t="s">
        <v>1</v>
      </c>
      <c r="F10" t="s">
        <v>176</v>
      </c>
      <c r="G10" t="s">
        <v>1468</v>
      </c>
      <c r="H10" t="s">
        <v>8</v>
      </c>
      <c r="I10" t="s">
        <v>177</v>
      </c>
      <c r="J10" t="s">
        <v>9</v>
      </c>
      <c r="K10" t="s">
        <v>1476</v>
      </c>
    </row>
    <row r="11" spans="1:11" x14ac:dyDescent="0.25">
      <c r="A11" s="242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1232</v>
      </c>
      <c r="G11" t="s">
        <v>1468</v>
      </c>
      <c r="H11" t="s">
        <v>1013</v>
      </c>
      <c r="I11" t="s">
        <v>1234</v>
      </c>
      <c r="J11" t="s">
        <v>960</v>
      </c>
      <c r="K11" t="s">
        <v>1477</v>
      </c>
    </row>
    <row r="12" spans="1:11" x14ac:dyDescent="0.25">
      <c r="A12" s="242">
        <v>11</v>
      </c>
      <c r="B12" t="s">
        <v>268</v>
      </c>
      <c r="C12" t="s">
        <v>269</v>
      </c>
      <c r="D12" t="s">
        <v>66</v>
      </c>
      <c r="E12" t="s">
        <v>1</v>
      </c>
      <c r="F12" t="s">
        <v>270</v>
      </c>
      <c r="G12" t="s">
        <v>1019</v>
      </c>
      <c r="H12" t="s">
        <v>3</v>
      </c>
      <c r="I12" t="s">
        <v>271</v>
      </c>
      <c r="J12" t="s">
        <v>53</v>
      </c>
      <c r="K12" t="s">
        <v>1465</v>
      </c>
    </row>
    <row r="13" spans="1:11" x14ac:dyDescent="0.25">
      <c r="A13" s="242">
        <v>12</v>
      </c>
      <c r="B13" t="s">
        <v>1457</v>
      </c>
      <c r="C13" t="s">
        <v>1458</v>
      </c>
      <c r="D13" t="s">
        <v>42</v>
      </c>
      <c r="E13" t="s">
        <v>43</v>
      </c>
      <c r="F13" t="s">
        <v>1459</v>
      </c>
      <c r="G13" t="s">
        <v>1468</v>
      </c>
      <c r="H13" t="s">
        <v>1013</v>
      </c>
      <c r="I13" t="s">
        <v>1460</v>
      </c>
      <c r="J13" t="s">
        <v>960</v>
      </c>
      <c r="K13" t="s">
        <v>1461</v>
      </c>
    </row>
    <row r="14" spans="1:11" x14ac:dyDescent="0.25">
      <c r="A14" s="242">
        <v>13</v>
      </c>
      <c r="B14" t="s">
        <v>366</v>
      </c>
      <c r="C14" t="s">
        <v>367</v>
      </c>
      <c r="D14" t="s">
        <v>368</v>
      </c>
      <c r="E14" t="s">
        <v>43</v>
      </c>
      <c r="F14" t="s">
        <v>369</v>
      </c>
      <c r="G14" t="s">
        <v>1019</v>
      </c>
      <c r="H14" t="s">
        <v>294</v>
      </c>
      <c r="I14" t="s">
        <v>370</v>
      </c>
      <c r="J14" t="s">
        <v>289</v>
      </c>
      <c r="K14" t="s">
        <v>1240</v>
      </c>
    </row>
    <row r="15" spans="1:11" x14ac:dyDescent="0.25">
      <c r="A15" s="242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1100</v>
      </c>
      <c r="G15" t="s">
        <v>1468</v>
      </c>
      <c r="H15" t="s">
        <v>1013</v>
      </c>
      <c r="I15" t="s">
        <v>1101</v>
      </c>
      <c r="J15" t="s">
        <v>960</v>
      </c>
      <c r="K15" t="s">
        <v>1258</v>
      </c>
    </row>
    <row r="16" spans="1:11" x14ac:dyDescent="0.25">
      <c r="A16" s="242">
        <v>15</v>
      </c>
      <c r="B16" t="s">
        <v>1215</v>
      </c>
      <c r="C16" t="s">
        <v>1216</v>
      </c>
      <c r="D16" t="s">
        <v>0</v>
      </c>
      <c r="E16" t="s">
        <v>1</v>
      </c>
      <c r="F16" t="s">
        <v>1218</v>
      </c>
      <c r="G16" t="s">
        <v>1468</v>
      </c>
      <c r="H16" t="s">
        <v>1013</v>
      </c>
      <c r="I16" t="s">
        <v>1219</v>
      </c>
      <c r="J16" t="s">
        <v>960</v>
      </c>
      <c r="K16" t="s">
        <v>1242</v>
      </c>
    </row>
    <row r="17" spans="1:11" x14ac:dyDescent="0.25">
      <c r="A17" s="242">
        <v>16</v>
      </c>
      <c r="B17" t="s">
        <v>1194</v>
      </c>
      <c r="C17" t="s">
        <v>1195</v>
      </c>
      <c r="D17" t="s">
        <v>1196</v>
      </c>
      <c r="E17" t="s">
        <v>28</v>
      </c>
      <c r="F17" t="s">
        <v>1197</v>
      </c>
      <c r="G17" t="s">
        <v>1468</v>
      </c>
      <c r="H17" t="s">
        <v>1013</v>
      </c>
      <c r="I17" t="s">
        <v>1198</v>
      </c>
      <c r="J17" t="s">
        <v>960</v>
      </c>
      <c r="K17" t="s">
        <v>1214</v>
      </c>
    </row>
    <row r="18" spans="1:11" x14ac:dyDescent="0.25">
      <c r="A18" s="242">
        <v>17</v>
      </c>
      <c r="B18" t="s">
        <v>117</v>
      </c>
      <c r="C18" t="s">
        <v>1210</v>
      </c>
      <c r="D18" t="s">
        <v>648</v>
      </c>
      <c r="E18" t="s">
        <v>1</v>
      </c>
      <c r="F18" t="s">
        <v>1211</v>
      </c>
      <c r="G18" t="s">
        <v>1019</v>
      </c>
      <c r="H18" t="s">
        <v>3</v>
      </c>
      <c r="I18" t="s">
        <v>1212</v>
      </c>
      <c r="J18" t="s">
        <v>53</v>
      </c>
      <c r="K18" t="s">
        <v>1213</v>
      </c>
    </row>
    <row r="19" spans="1:11" x14ac:dyDescent="0.25">
      <c r="A19" s="242">
        <v>18</v>
      </c>
      <c r="B19" t="s">
        <v>116</v>
      </c>
      <c r="C19" t="s">
        <v>117</v>
      </c>
      <c r="D19" t="s">
        <v>648</v>
      </c>
      <c r="E19" t="s">
        <v>1</v>
      </c>
      <c r="F19" t="s">
        <v>118</v>
      </c>
      <c r="G19" t="s">
        <v>1019</v>
      </c>
      <c r="H19" t="s">
        <v>3</v>
      </c>
      <c r="I19" t="s">
        <v>119</v>
      </c>
      <c r="J19" t="s">
        <v>53</v>
      </c>
      <c r="K19" t="s">
        <v>1167</v>
      </c>
    </row>
    <row r="20" spans="1:11" x14ac:dyDescent="0.25">
      <c r="A20" s="242">
        <v>19</v>
      </c>
      <c r="B20" t="s">
        <v>196</v>
      </c>
      <c r="C20" t="s">
        <v>104</v>
      </c>
      <c r="D20" t="s">
        <v>197</v>
      </c>
      <c r="E20" t="s">
        <v>198</v>
      </c>
      <c r="F20" t="s">
        <v>1168</v>
      </c>
      <c r="G20" t="s">
        <v>1468</v>
      </c>
      <c r="H20" t="s">
        <v>1013</v>
      </c>
      <c r="I20" t="s">
        <v>1169</v>
      </c>
      <c r="J20" t="s">
        <v>960</v>
      </c>
      <c r="K20" t="s">
        <v>1170</v>
      </c>
    </row>
    <row r="21" spans="1:11" x14ac:dyDescent="0.25">
      <c r="A21" s="242">
        <v>20</v>
      </c>
      <c r="B21" t="s">
        <v>1176</v>
      </c>
      <c r="C21" t="s">
        <v>1177</v>
      </c>
      <c r="D21" t="s">
        <v>173</v>
      </c>
      <c r="E21" t="s">
        <v>43</v>
      </c>
      <c r="F21" t="s">
        <v>1178</v>
      </c>
      <c r="G21" t="s">
        <v>1468</v>
      </c>
      <c r="H21" t="s">
        <v>1013</v>
      </c>
      <c r="I21" t="s">
        <v>1179</v>
      </c>
      <c r="J21" t="s">
        <v>960</v>
      </c>
      <c r="K21" t="s">
        <v>1180</v>
      </c>
    </row>
    <row r="22" spans="1:11" x14ac:dyDescent="0.25">
      <c r="A22" s="242">
        <v>21</v>
      </c>
      <c r="B22" t="s">
        <v>1187</v>
      </c>
      <c r="C22" t="s">
        <v>1188</v>
      </c>
      <c r="D22" t="s">
        <v>1189</v>
      </c>
      <c r="E22" t="s">
        <v>43</v>
      </c>
      <c r="F22" t="s">
        <v>1190</v>
      </c>
      <c r="G22" t="s">
        <v>1468</v>
      </c>
      <c r="H22" t="s">
        <v>1013</v>
      </c>
      <c r="I22" t="s">
        <v>1191</v>
      </c>
      <c r="J22" t="s">
        <v>960</v>
      </c>
      <c r="K22" t="s">
        <v>1192</v>
      </c>
    </row>
    <row r="23" spans="1:11" x14ac:dyDescent="0.25">
      <c r="A23" s="242">
        <v>22</v>
      </c>
      <c r="B23" t="s">
        <v>262</v>
      </c>
      <c r="C23" t="s">
        <v>1141</v>
      </c>
      <c r="D23" t="s">
        <v>1142</v>
      </c>
      <c r="E23" t="s">
        <v>1</v>
      </c>
      <c r="F23" t="s">
        <v>1143</v>
      </c>
      <c r="G23" t="s">
        <v>1468</v>
      </c>
      <c r="H23" t="s">
        <v>1013</v>
      </c>
      <c r="I23" t="s">
        <v>1144</v>
      </c>
      <c r="J23" t="s">
        <v>960</v>
      </c>
      <c r="K23" t="s">
        <v>1145</v>
      </c>
    </row>
    <row r="24" spans="1:11" x14ac:dyDescent="0.25">
      <c r="A24" s="242">
        <v>23</v>
      </c>
      <c r="B24" t="s">
        <v>1146</v>
      </c>
      <c r="C24" t="s">
        <v>1147</v>
      </c>
      <c r="D24" t="s">
        <v>1142</v>
      </c>
      <c r="E24" t="s">
        <v>1</v>
      </c>
      <c r="F24" t="s">
        <v>1148</v>
      </c>
      <c r="G24" t="s">
        <v>1468</v>
      </c>
      <c r="H24" t="s">
        <v>1013</v>
      </c>
      <c r="I24" t="s">
        <v>1149</v>
      </c>
      <c r="J24" t="s">
        <v>960</v>
      </c>
      <c r="K24" t="s">
        <v>1150</v>
      </c>
    </row>
    <row r="25" spans="1:11" x14ac:dyDescent="0.25">
      <c r="A25" s="242">
        <v>24</v>
      </c>
      <c r="B25" t="s">
        <v>50</v>
      </c>
      <c r="C25" t="s">
        <v>51</v>
      </c>
      <c r="D25" t="s">
        <v>52</v>
      </c>
      <c r="E25" t="s">
        <v>43</v>
      </c>
      <c r="F25" t="s">
        <v>1085</v>
      </c>
      <c r="G25" t="s">
        <v>1468</v>
      </c>
      <c r="H25" t="s">
        <v>1013</v>
      </c>
      <c r="I25" t="s">
        <v>1086</v>
      </c>
      <c r="J25" t="s">
        <v>960</v>
      </c>
      <c r="K25" t="s">
        <v>1087</v>
      </c>
    </row>
    <row r="26" spans="1:11" x14ac:dyDescent="0.25">
      <c r="A26" s="242">
        <v>25</v>
      </c>
      <c r="B26" t="s">
        <v>196</v>
      </c>
      <c r="C26" t="s">
        <v>104</v>
      </c>
      <c r="D26" t="s">
        <v>197</v>
      </c>
      <c r="E26" t="s">
        <v>198</v>
      </c>
      <c r="F26" t="s">
        <v>1107</v>
      </c>
      <c r="G26" t="s">
        <v>1468</v>
      </c>
      <c r="H26" t="s">
        <v>1013</v>
      </c>
      <c r="I26" t="s">
        <v>1108</v>
      </c>
      <c r="J26" t="s">
        <v>960</v>
      </c>
      <c r="K26" t="s">
        <v>1109</v>
      </c>
    </row>
    <row r="27" spans="1:11" x14ac:dyDescent="0.25">
      <c r="A27" s="242">
        <v>26</v>
      </c>
      <c r="B27" t="s">
        <v>1110</v>
      </c>
      <c r="C27" t="s">
        <v>408</v>
      </c>
      <c r="D27" t="s">
        <v>1111</v>
      </c>
      <c r="E27" t="s">
        <v>912</v>
      </c>
      <c r="F27" t="s">
        <v>1112</v>
      </c>
      <c r="G27" t="s">
        <v>1468</v>
      </c>
      <c r="H27" t="s">
        <v>1013</v>
      </c>
      <c r="I27" t="s">
        <v>1113</v>
      </c>
      <c r="J27" t="s">
        <v>960</v>
      </c>
      <c r="K27" t="s">
        <v>1114</v>
      </c>
    </row>
    <row r="28" spans="1:11" x14ac:dyDescent="0.25">
      <c r="A28" s="242">
        <v>27</v>
      </c>
      <c r="B28" t="s">
        <v>1072</v>
      </c>
      <c r="C28" t="s">
        <v>1073</v>
      </c>
      <c r="D28" t="s">
        <v>122</v>
      </c>
      <c r="E28" t="s">
        <v>43</v>
      </c>
      <c r="F28" t="s">
        <v>221</v>
      </c>
      <c r="G28" t="s">
        <v>1131</v>
      </c>
      <c r="H28" t="s">
        <v>3</v>
      </c>
      <c r="I28" t="s">
        <v>222</v>
      </c>
      <c r="J28" t="s">
        <v>53</v>
      </c>
      <c r="K28" t="s">
        <v>1074</v>
      </c>
    </row>
    <row r="29" spans="1:11" x14ac:dyDescent="0.25">
      <c r="A29" s="242">
        <v>28</v>
      </c>
      <c r="B29" t="s">
        <v>190</v>
      </c>
      <c r="C29" t="s">
        <v>191</v>
      </c>
      <c r="D29" t="s">
        <v>192</v>
      </c>
      <c r="E29" t="s">
        <v>28</v>
      </c>
      <c r="F29" t="s">
        <v>193</v>
      </c>
      <c r="G29" t="s">
        <v>1019</v>
      </c>
      <c r="H29" t="s">
        <v>30</v>
      </c>
      <c r="I29" t="s">
        <v>194</v>
      </c>
      <c r="J29" t="s">
        <v>32</v>
      </c>
      <c r="K29" t="s">
        <v>1081</v>
      </c>
    </row>
    <row r="30" spans="1:11" x14ac:dyDescent="0.25">
      <c r="A30" s="242">
        <v>29</v>
      </c>
      <c r="B30" t="s">
        <v>71</v>
      </c>
      <c r="C30" t="s">
        <v>72</v>
      </c>
      <c r="D30" t="s">
        <v>73</v>
      </c>
      <c r="E30" t="s">
        <v>28</v>
      </c>
      <c r="F30" t="s">
        <v>74</v>
      </c>
      <c r="G30" t="s">
        <v>1019</v>
      </c>
      <c r="H30" t="s">
        <v>30</v>
      </c>
      <c r="I30" t="s">
        <v>75</v>
      </c>
      <c r="J30" t="s">
        <v>32</v>
      </c>
      <c r="K30" t="s">
        <v>1058</v>
      </c>
    </row>
    <row r="31" spans="1:11" x14ac:dyDescent="0.25">
      <c r="A31" s="242">
        <v>30</v>
      </c>
      <c r="B31" t="s">
        <v>273</v>
      </c>
      <c r="C31" t="s">
        <v>274</v>
      </c>
      <c r="D31" t="s">
        <v>0</v>
      </c>
      <c r="E31" t="s">
        <v>1</v>
      </c>
      <c r="F31" t="s">
        <v>275</v>
      </c>
      <c r="G31" t="s">
        <v>1019</v>
      </c>
      <c r="H31" t="s">
        <v>3</v>
      </c>
      <c r="I31" t="s">
        <v>276</v>
      </c>
      <c r="J31" t="s">
        <v>53</v>
      </c>
      <c r="K31" t="s">
        <v>1069</v>
      </c>
    </row>
    <row r="32" spans="1:11" x14ac:dyDescent="0.25">
      <c r="A32" s="242">
        <v>31</v>
      </c>
      <c r="B32" t="s">
        <v>766</v>
      </c>
      <c r="C32" t="s">
        <v>767</v>
      </c>
      <c r="D32" t="s">
        <v>577</v>
      </c>
      <c r="E32" t="s">
        <v>7</v>
      </c>
      <c r="F32" t="s">
        <v>1040</v>
      </c>
      <c r="G32" t="s">
        <v>1050</v>
      </c>
      <c r="H32" t="s">
        <v>781</v>
      </c>
      <c r="I32" t="s">
        <v>1042</v>
      </c>
      <c r="J32" t="s">
        <v>1043</v>
      </c>
      <c r="K32" t="s">
        <v>1044</v>
      </c>
    </row>
    <row r="33" spans="1:11" x14ac:dyDescent="0.25">
      <c r="A33" s="242">
        <v>32</v>
      </c>
      <c r="B33" t="s">
        <v>145</v>
      </c>
      <c r="C33" t="s">
        <v>97</v>
      </c>
      <c r="D33" t="s">
        <v>1046</v>
      </c>
      <c r="E33" t="s">
        <v>1</v>
      </c>
      <c r="F33" t="s">
        <v>147</v>
      </c>
      <c r="G33" t="s">
        <v>1019</v>
      </c>
      <c r="H33" t="s">
        <v>3</v>
      </c>
      <c r="I33" t="s">
        <v>148</v>
      </c>
      <c r="J33" t="s">
        <v>53</v>
      </c>
      <c r="K33" t="s">
        <v>1047</v>
      </c>
    </row>
    <row r="34" spans="1:11" x14ac:dyDescent="0.25">
      <c r="A34" s="242">
        <v>33</v>
      </c>
      <c r="B34" t="s">
        <v>803</v>
      </c>
      <c r="C34" t="s">
        <v>804</v>
      </c>
      <c r="D34" t="s">
        <v>17</v>
      </c>
      <c r="E34" t="s">
        <v>7</v>
      </c>
      <c r="F34" t="s">
        <v>805</v>
      </c>
      <c r="G34" t="s">
        <v>1468</v>
      </c>
      <c r="H34" t="s">
        <v>5</v>
      </c>
      <c r="I34" t="s">
        <v>806</v>
      </c>
      <c r="J34" t="s">
        <v>6</v>
      </c>
      <c r="K34" t="s">
        <v>996</v>
      </c>
    </row>
    <row r="35" spans="1:11" x14ac:dyDescent="0.25">
      <c r="A35" s="242">
        <v>34</v>
      </c>
      <c r="B35" t="s">
        <v>982</v>
      </c>
      <c r="C35" t="s">
        <v>292</v>
      </c>
      <c r="D35" t="s">
        <v>462</v>
      </c>
      <c r="E35" t="s">
        <v>1</v>
      </c>
      <c r="F35" t="s">
        <v>422</v>
      </c>
      <c r="G35" t="s">
        <v>1019</v>
      </c>
      <c r="H35" t="s">
        <v>3</v>
      </c>
      <c r="I35" t="s">
        <v>423</v>
      </c>
      <c r="J35" t="s">
        <v>2</v>
      </c>
      <c r="K35" t="s">
        <v>983</v>
      </c>
    </row>
    <row r="36" spans="1:11" x14ac:dyDescent="0.25">
      <c r="A36" s="242">
        <v>35</v>
      </c>
      <c r="B36" t="s">
        <v>64</v>
      </c>
      <c r="C36" t="s">
        <v>65</v>
      </c>
      <c r="D36" t="s">
        <v>66</v>
      </c>
      <c r="E36" t="s">
        <v>1</v>
      </c>
      <c r="F36" t="s">
        <v>67</v>
      </c>
      <c r="G36" t="s">
        <v>1019</v>
      </c>
      <c r="H36" t="s">
        <v>30</v>
      </c>
      <c r="I36" t="s">
        <v>68</v>
      </c>
      <c r="J36" t="s">
        <v>32</v>
      </c>
      <c r="K36" t="s">
        <v>959</v>
      </c>
    </row>
    <row r="37" spans="1:11" x14ac:dyDescent="0.25">
      <c r="A37" s="242">
        <v>36</v>
      </c>
      <c r="B37" t="s">
        <v>242</v>
      </c>
      <c r="C37" t="s">
        <v>243</v>
      </c>
      <c r="D37" t="s">
        <v>957</v>
      </c>
      <c r="E37" t="s">
        <v>43</v>
      </c>
      <c r="F37" t="s">
        <v>244</v>
      </c>
      <c r="G37" t="s">
        <v>1019</v>
      </c>
      <c r="H37" t="s">
        <v>3</v>
      </c>
      <c r="I37" t="s">
        <v>245</v>
      </c>
      <c r="J37" t="s">
        <v>125</v>
      </c>
      <c r="K37" t="s">
        <v>958</v>
      </c>
    </row>
    <row r="38" spans="1:11" x14ac:dyDescent="0.25">
      <c r="A38" s="242">
        <v>37</v>
      </c>
      <c r="B38" t="s">
        <v>322</v>
      </c>
      <c r="C38" t="s">
        <v>323</v>
      </c>
      <c r="D38" t="s">
        <v>66</v>
      </c>
      <c r="E38" t="s">
        <v>1</v>
      </c>
      <c r="F38" t="s">
        <v>324</v>
      </c>
      <c r="G38" t="s">
        <v>1019</v>
      </c>
      <c r="H38" t="s">
        <v>287</v>
      </c>
      <c r="I38" t="s">
        <v>325</v>
      </c>
      <c r="J38" t="s">
        <v>289</v>
      </c>
      <c r="K38" t="s">
        <v>956</v>
      </c>
    </row>
    <row r="39" spans="1:11" x14ac:dyDescent="0.25">
      <c r="A39" s="242">
        <v>38</v>
      </c>
      <c r="B39" t="s">
        <v>49</v>
      </c>
      <c r="C39" t="s">
        <v>97</v>
      </c>
      <c r="D39" t="s">
        <v>66</v>
      </c>
      <c r="E39" t="s">
        <v>1</v>
      </c>
      <c r="F39" t="s">
        <v>391</v>
      </c>
      <c r="G39" t="s">
        <v>1019</v>
      </c>
      <c r="H39" t="s">
        <v>294</v>
      </c>
      <c r="I39" t="s">
        <v>392</v>
      </c>
      <c r="J39" t="s">
        <v>289</v>
      </c>
      <c r="K39" t="s">
        <v>921</v>
      </c>
    </row>
    <row r="40" spans="1:11" x14ac:dyDescent="0.25">
      <c r="A40" s="242">
        <v>39</v>
      </c>
      <c r="B40" t="s">
        <v>361</v>
      </c>
      <c r="C40" t="s">
        <v>362</v>
      </c>
      <c r="D40" t="s">
        <v>0</v>
      </c>
      <c r="E40" t="s">
        <v>1</v>
      </c>
      <c r="F40" t="s">
        <v>886</v>
      </c>
      <c r="G40" t="s">
        <v>1019</v>
      </c>
      <c r="H40" t="s">
        <v>3</v>
      </c>
      <c r="I40" t="s">
        <v>861</v>
      </c>
      <c r="J40" t="s">
        <v>516</v>
      </c>
      <c r="K40" t="s">
        <v>896</v>
      </c>
    </row>
    <row r="41" spans="1:11" x14ac:dyDescent="0.25">
      <c r="A41" s="242">
        <v>40</v>
      </c>
      <c r="B41" t="s">
        <v>845</v>
      </c>
      <c r="C41" t="s">
        <v>846</v>
      </c>
      <c r="D41" t="s">
        <v>27</v>
      </c>
      <c r="E41" t="s">
        <v>28</v>
      </c>
      <c r="F41" t="s">
        <v>847</v>
      </c>
      <c r="G41" t="s">
        <v>1019</v>
      </c>
      <c r="H41" t="s">
        <v>294</v>
      </c>
      <c r="I41" t="s">
        <v>848</v>
      </c>
      <c r="J41" t="s">
        <v>289</v>
      </c>
      <c r="K41" t="s">
        <v>849</v>
      </c>
    </row>
    <row r="42" spans="1:11" x14ac:dyDescent="0.25">
      <c r="A42" s="242">
        <v>41</v>
      </c>
      <c r="B42" t="s">
        <v>766</v>
      </c>
      <c r="C42" t="s">
        <v>767</v>
      </c>
      <c r="D42" t="s">
        <v>577</v>
      </c>
      <c r="E42" t="s">
        <v>7</v>
      </c>
      <c r="F42" t="s">
        <v>768</v>
      </c>
      <c r="G42" t="s">
        <v>1468</v>
      </c>
      <c r="H42" t="s">
        <v>8</v>
      </c>
      <c r="I42" t="s">
        <v>769</v>
      </c>
      <c r="J42" t="s">
        <v>9</v>
      </c>
      <c r="K42" t="s">
        <v>770</v>
      </c>
    </row>
    <row r="43" spans="1:11" x14ac:dyDescent="0.25">
      <c r="A43" s="242">
        <v>42</v>
      </c>
      <c r="B43" t="s">
        <v>530</v>
      </c>
      <c r="C43" t="s">
        <v>531</v>
      </c>
      <c r="D43" t="s">
        <v>36</v>
      </c>
      <c r="E43" t="s">
        <v>1</v>
      </c>
      <c r="F43" t="s">
        <v>532</v>
      </c>
      <c r="G43" t="s">
        <v>1019</v>
      </c>
      <c r="H43" t="s">
        <v>294</v>
      </c>
      <c r="I43" t="s">
        <v>533</v>
      </c>
      <c r="J43" t="s">
        <v>516</v>
      </c>
      <c r="K43" t="s">
        <v>764</v>
      </c>
    </row>
    <row r="44" spans="1:11" x14ac:dyDescent="0.25">
      <c r="A44" s="242">
        <v>43</v>
      </c>
      <c r="B44" t="s">
        <v>651</v>
      </c>
      <c r="C44" t="s">
        <v>652</v>
      </c>
      <c r="D44" t="s">
        <v>653</v>
      </c>
      <c r="E44" t="s">
        <v>1</v>
      </c>
      <c r="F44" t="s">
        <v>654</v>
      </c>
      <c r="G44" t="s">
        <v>1019</v>
      </c>
      <c r="H44" t="s">
        <v>294</v>
      </c>
      <c r="I44" t="s">
        <v>655</v>
      </c>
      <c r="J44" t="s">
        <v>289</v>
      </c>
      <c r="K44" t="s">
        <v>656</v>
      </c>
    </row>
    <row r="45" spans="1:11" x14ac:dyDescent="0.25">
      <c r="A45" s="242">
        <v>44</v>
      </c>
      <c r="B45" t="s">
        <v>425</v>
      </c>
      <c r="C45" t="s">
        <v>426</v>
      </c>
      <c r="D45" t="s">
        <v>427</v>
      </c>
      <c r="E45" t="s">
        <v>28</v>
      </c>
      <c r="F45" t="s">
        <v>428</v>
      </c>
      <c r="G45" t="s">
        <v>1019</v>
      </c>
      <c r="H45" t="s">
        <v>287</v>
      </c>
      <c r="I45" t="s">
        <v>429</v>
      </c>
      <c r="J45" t="s">
        <v>289</v>
      </c>
      <c r="K45" t="s">
        <v>659</v>
      </c>
    </row>
    <row r="46" spans="1:11" x14ac:dyDescent="0.25">
      <c r="A46" s="242">
        <v>45</v>
      </c>
      <c r="B46" t="s">
        <v>608</v>
      </c>
      <c r="C46" t="s">
        <v>378</v>
      </c>
      <c r="D46" t="s">
        <v>27</v>
      </c>
      <c r="E46" t="s">
        <v>28</v>
      </c>
      <c r="F46" t="s">
        <v>609</v>
      </c>
      <c r="G46" t="s">
        <v>1019</v>
      </c>
      <c r="H46" t="s">
        <v>294</v>
      </c>
      <c r="I46" t="s">
        <v>610</v>
      </c>
      <c r="J46" t="s">
        <v>289</v>
      </c>
      <c r="K46" t="s">
        <v>663</v>
      </c>
    </row>
    <row r="47" spans="1:11" x14ac:dyDescent="0.25">
      <c r="A47" s="242">
        <v>46</v>
      </c>
      <c r="B47" t="s">
        <v>590</v>
      </c>
      <c r="C47" t="s">
        <v>591</v>
      </c>
      <c r="D47" t="s">
        <v>592</v>
      </c>
      <c r="E47" t="s">
        <v>43</v>
      </c>
      <c r="F47" t="s">
        <v>593</v>
      </c>
      <c r="G47" t="s">
        <v>1131</v>
      </c>
      <c r="H47" t="s">
        <v>30</v>
      </c>
      <c r="I47" t="s">
        <v>594</v>
      </c>
      <c r="J47" t="s">
        <v>32</v>
      </c>
      <c r="K47" t="s">
        <v>669</v>
      </c>
    </row>
    <row r="48" spans="1:11" x14ac:dyDescent="0.25">
      <c r="A48" s="242">
        <v>47</v>
      </c>
      <c r="B48" t="s">
        <v>566</v>
      </c>
      <c r="C48" t="s">
        <v>556</v>
      </c>
      <c r="D48" t="s">
        <v>0</v>
      </c>
      <c r="E48" t="s">
        <v>1</v>
      </c>
      <c r="F48" t="s">
        <v>557</v>
      </c>
      <c r="G48" t="s">
        <v>1019</v>
      </c>
      <c r="H48" t="s">
        <v>287</v>
      </c>
      <c r="I48" t="s">
        <v>558</v>
      </c>
      <c r="J48" t="s">
        <v>289</v>
      </c>
      <c r="K48" t="s">
        <v>673</v>
      </c>
    </row>
    <row r="49" spans="1:11" x14ac:dyDescent="0.25">
      <c r="A49" s="242">
        <v>48</v>
      </c>
      <c r="B49" t="s">
        <v>1467</v>
      </c>
      <c r="C49" t="s">
        <v>97</v>
      </c>
      <c r="D49" t="s">
        <v>1561</v>
      </c>
      <c r="E49" t="s">
        <v>1561</v>
      </c>
      <c r="F49" t="s">
        <v>540</v>
      </c>
      <c r="G49" t="s">
        <v>1019</v>
      </c>
      <c r="H49" t="s">
        <v>294</v>
      </c>
      <c r="I49" t="s">
        <v>541</v>
      </c>
      <c r="J49" t="s">
        <v>289</v>
      </c>
      <c r="K49" t="s">
        <v>677</v>
      </c>
    </row>
    <row r="50" spans="1:11" x14ac:dyDescent="0.25">
      <c r="A50" s="242">
        <v>49</v>
      </c>
      <c r="B50" t="s">
        <v>291</v>
      </c>
      <c r="C50" t="s">
        <v>292</v>
      </c>
      <c r="D50" t="s">
        <v>0</v>
      </c>
      <c r="E50" t="s">
        <v>1</v>
      </c>
      <c r="F50" t="s">
        <v>293</v>
      </c>
      <c r="G50" t="s">
        <v>1019</v>
      </c>
      <c r="H50" t="s">
        <v>294</v>
      </c>
      <c r="I50" t="s">
        <v>295</v>
      </c>
      <c r="J50" t="s">
        <v>289</v>
      </c>
      <c r="K50" t="s">
        <v>679</v>
      </c>
    </row>
    <row r="51" spans="1:11" x14ac:dyDescent="0.25">
      <c r="A51" s="242">
        <v>50</v>
      </c>
      <c r="B51" t="s">
        <v>311</v>
      </c>
      <c r="C51" t="s">
        <v>312</v>
      </c>
      <c r="D51" t="s">
        <v>313</v>
      </c>
      <c r="E51" t="s">
        <v>43</v>
      </c>
      <c r="F51" t="s">
        <v>314</v>
      </c>
      <c r="G51" t="s">
        <v>1019</v>
      </c>
      <c r="H51" t="s">
        <v>294</v>
      </c>
      <c r="I51" t="s">
        <v>315</v>
      </c>
      <c r="J51" t="s">
        <v>289</v>
      </c>
      <c r="K51" t="s">
        <v>683</v>
      </c>
    </row>
    <row r="52" spans="1:11" x14ac:dyDescent="0.25">
      <c r="A52" s="242">
        <v>51</v>
      </c>
      <c r="B52" t="s">
        <v>317</v>
      </c>
      <c r="C52" t="s">
        <v>279</v>
      </c>
      <c r="D52" t="s">
        <v>318</v>
      </c>
      <c r="E52" t="s">
        <v>28</v>
      </c>
      <c r="F52" t="s">
        <v>319</v>
      </c>
      <c r="G52" t="s">
        <v>1019</v>
      </c>
      <c r="H52" t="s">
        <v>287</v>
      </c>
      <c r="I52" t="s">
        <v>320</v>
      </c>
      <c r="J52" t="s">
        <v>289</v>
      </c>
      <c r="K52" t="s">
        <v>758</v>
      </c>
    </row>
    <row r="53" spans="1:11" x14ac:dyDescent="0.25">
      <c r="A53" s="242">
        <v>52</v>
      </c>
      <c r="B53" t="s">
        <v>137</v>
      </c>
      <c r="C53" t="s">
        <v>138</v>
      </c>
      <c r="D53" t="s">
        <v>0</v>
      </c>
      <c r="E53" t="s">
        <v>1</v>
      </c>
      <c r="F53" t="s">
        <v>139</v>
      </c>
      <c r="G53" t="s">
        <v>1019</v>
      </c>
      <c r="H53" t="s">
        <v>3</v>
      </c>
      <c r="I53" t="s">
        <v>140</v>
      </c>
      <c r="J53" t="s">
        <v>53</v>
      </c>
      <c r="K53" t="s">
        <v>699</v>
      </c>
    </row>
    <row r="54" spans="1:11" x14ac:dyDescent="0.25">
      <c r="A54" s="242">
        <v>53</v>
      </c>
      <c r="B54" t="s">
        <v>262</v>
      </c>
      <c r="C54" t="s">
        <v>399</v>
      </c>
      <c r="D54" t="s">
        <v>0</v>
      </c>
      <c r="E54" t="s">
        <v>1</v>
      </c>
      <c r="F54" t="s">
        <v>400</v>
      </c>
      <c r="G54" t="s">
        <v>1019</v>
      </c>
      <c r="H54" t="s">
        <v>294</v>
      </c>
      <c r="I54" t="s">
        <v>401</v>
      </c>
      <c r="J54" t="s">
        <v>289</v>
      </c>
      <c r="K54" t="s">
        <v>700</v>
      </c>
    </row>
    <row r="55" spans="1:11" x14ac:dyDescent="0.25">
      <c r="A55" s="242">
        <v>54</v>
      </c>
      <c r="B55" t="s">
        <v>403</v>
      </c>
      <c r="C55" t="s">
        <v>60</v>
      </c>
      <c r="D55" t="s">
        <v>27</v>
      </c>
      <c r="E55" t="s">
        <v>28</v>
      </c>
      <c r="F55" t="s">
        <v>404</v>
      </c>
      <c r="G55" t="s">
        <v>1019</v>
      </c>
      <c r="H55" t="s">
        <v>287</v>
      </c>
      <c r="I55" t="s">
        <v>405</v>
      </c>
      <c r="J55" t="s">
        <v>289</v>
      </c>
      <c r="K55" t="s">
        <v>701</v>
      </c>
    </row>
    <row r="56" spans="1:11" x14ac:dyDescent="0.25">
      <c r="A56" s="242">
        <v>55</v>
      </c>
      <c r="B56" t="s">
        <v>431</v>
      </c>
      <c r="C56" t="s">
        <v>172</v>
      </c>
      <c r="D56" t="s">
        <v>432</v>
      </c>
      <c r="E56" t="s">
        <v>28</v>
      </c>
      <c r="F56" t="s">
        <v>433</v>
      </c>
      <c r="G56" t="s">
        <v>1019</v>
      </c>
      <c r="H56" t="s">
        <v>294</v>
      </c>
      <c r="I56" t="s">
        <v>434</v>
      </c>
      <c r="J56" t="s">
        <v>289</v>
      </c>
      <c r="K56" t="s">
        <v>704</v>
      </c>
    </row>
    <row r="57" spans="1:11" x14ac:dyDescent="0.25">
      <c r="A57" s="242">
        <v>56</v>
      </c>
      <c r="B57" t="s">
        <v>165</v>
      </c>
      <c r="C57" t="s">
        <v>166</v>
      </c>
      <c r="D57" t="s">
        <v>27</v>
      </c>
      <c r="E57" t="s">
        <v>28</v>
      </c>
      <c r="F57" t="s">
        <v>167</v>
      </c>
      <c r="G57" t="s">
        <v>1019</v>
      </c>
      <c r="H57" t="s">
        <v>30</v>
      </c>
      <c r="I57" t="s">
        <v>168</v>
      </c>
      <c r="J57" t="s">
        <v>32</v>
      </c>
      <c r="K57" t="s">
        <v>712</v>
      </c>
    </row>
    <row r="58" spans="1:11" x14ac:dyDescent="0.25">
      <c r="A58" s="242">
        <v>57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1019</v>
      </c>
      <c r="H58" t="s">
        <v>30</v>
      </c>
      <c r="I58" t="s">
        <v>31</v>
      </c>
      <c r="J58" t="s">
        <v>32</v>
      </c>
      <c r="K58" t="s">
        <v>714</v>
      </c>
    </row>
    <row r="59" spans="1:11" x14ac:dyDescent="0.25">
      <c r="A59" s="242">
        <v>58</v>
      </c>
      <c r="B59" t="s">
        <v>49</v>
      </c>
      <c r="C59" t="s">
        <v>1528</v>
      </c>
      <c r="D59" t="s">
        <v>17</v>
      </c>
      <c r="E59" t="s">
        <v>7</v>
      </c>
      <c r="F59" t="s">
        <v>1445</v>
      </c>
      <c r="G59" t="s">
        <v>788</v>
      </c>
      <c r="H59" t="s">
        <v>5</v>
      </c>
      <c r="I59" t="s">
        <v>1451</v>
      </c>
      <c r="J59" t="s">
        <v>6</v>
      </c>
      <c r="K59" t="s">
        <v>1529</v>
      </c>
    </row>
    <row r="60" spans="1:11" x14ac:dyDescent="0.25">
      <c r="A60" s="242">
        <v>59</v>
      </c>
      <c r="B60" t="s">
        <v>54</v>
      </c>
      <c r="C60" t="s">
        <v>55</v>
      </c>
      <c r="D60" t="s">
        <v>0</v>
      </c>
      <c r="E60" t="s">
        <v>1</v>
      </c>
      <c r="F60" t="s">
        <v>56</v>
      </c>
      <c r="G60" t="s">
        <v>1468</v>
      </c>
      <c r="H60" t="s">
        <v>5</v>
      </c>
      <c r="I60" t="s">
        <v>57</v>
      </c>
      <c r="J60" t="s">
        <v>6</v>
      </c>
      <c r="K60" t="s">
        <v>717</v>
      </c>
    </row>
    <row r="61" spans="1:11" x14ac:dyDescent="0.25">
      <c r="A61" s="242">
        <v>60</v>
      </c>
      <c r="B61" t="s">
        <v>110</v>
      </c>
      <c r="C61" t="s">
        <v>111</v>
      </c>
      <c r="D61" t="s">
        <v>112</v>
      </c>
      <c r="E61" t="s">
        <v>43</v>
      </c>
      <c r="F61" t="s">
        <v>113</v>
      </c>
      <c r="G61" t="s">
        <v>1019</v>
      </c>
      <c r="H61" t="s">
        <v>3</v>
      </c>
      <c r="I61" t="s">
        <v>114</v>
      </c>
      <c r="J61" t="s">
        <v>53</v>
      </c>
      <c r="K61" t="s">
        <v>727</v>
      </c>
    </row>
    <row r="62" spans="1:11" x14ac:dyDescent="0.25">
      <c r="A62" s="242">
        <v>61</v>
      </c>
      <c r="B62" t="s">
        <v>120</v>
      </c>
      <c r="C62" t="s">
        <v>121</v>
      </c>
      <c r="D62" t="s">
        <v>122</v>
      </c>
      <c r="E62" t="s">
        <v>43</v>
      </c>
      <c r="F62" t="s">
        <v>123</v>
      </c>
      <c r="G62" t="s">
        <v>1019</v>
      </c>
      <c r="H62" t="s">
        <v>3</v>
      </c>
      <c r="I62" t="s">
        <v>124</v>
      </c>
      <c r="J62" t="s">
        <v>125</v>
      </c>
      <c r="K62" t="s">
        <v>728</v>
      </c>
    </row>
    <row r="63" spans="1:11" x14ac:dyDescent="0.25">
      <c r="A63" s="242">
        <v>62</v>
      </c>
      <c r="B63" t="s">
        <v>925</v>
      </c>
      <c r="C63" t="s">
        <v>926</v>
      </c>
      <c r="D63" t="s">
        <v>821</v>
      </c>
      <c r="E63" t="s">
        <v>822</v>
      </c>
      <c r="F63" t="s">
        <v>927</v>
      </c>
      <c r="G63" t="s">
        <v>1468</v>
      </c>
      <c r="H63" t="s">
        <v>8</v>
      </c>
      <c r="I63" t="s">
        <v>928</v>
      </c>
      <c r="J63" t="s">
        <v>9</v>
      </c>
      <c r="K63" t="s">
        <v>929</v>
      </c>
    </row>
    <row r="64" spans="1:11" x14ac:dyDescent="0.25">
      <c r="A64" s="242">
        <v>63</v>
      </c>
      <c r="B64" t="s">
        <v>811</v>
      </c>
      <c r="C64" t="s">
        <v>812</v>
      </c>
      <c r="D64" t="s">
        <v>813</v>
      </c>
      <c r="E64" t="s">
        <v>814</v>
      </c>
      <c r="F64" t="s">
        <v>815</v>
      </c>
      <c r="G64" t="s">
        <v>1468</v>
      </c>
      <c r="H64" t="s">
        <v>8</v>
      </c>
      <c r="I64" t="s">
        <v>817</v>
      </c>
      <c r="J64" t="s">
        <v>9</v>
      </c>
      <c r="K64" t="s">
        <v>818</v>
      </c>
    </row>
    <row r="65" spans="1:11" x14ac:dyDescent="0.25">
      <c r="A65" s="242">
        <v>64</v>
      </c>
      <c r="B65" t="s">
        <v>869</v>
      </c>
      <c r="C65" t="s">
        <v>870</v>
      </c>
      <c r="D65" t="s">
        <v>871</v>
      </c>
      <c r="E65" t="s">
        <v>198</v>
      </c>
      <c r="F65" t="s">
        <v>872</v>
      </c>
      <c r="G65" t="s">
        <v>1468</v>
      </c>
      <c r="H65" t="s">
        <v>8</v>
      </c>
      <c r="I65" t="s">
        <v>873</v>
      </c>
      <c r="J65" t="s">
        <v>9</v>
      </c>
      <c r="K65" t="s">
        <v>874</v>
      </c>
    </row>
    <row r="66" spans="1:11" x14ac:dyDescent="0.25">
      <c r="A66" s="242">
        <v>65</v>
      </c>
      <c r="B66" t="s">
        <v>819</v>
      </c>
      <c r="C66" t="s">
        <v>820</v>
      </c>
      <c r="D66" t="s">
        <v>821</v>
      </c>
      <c r="E66" t="s">
        <v>822</v>
      </c>
      <c r="F66" t="s">
        <v>823</v>
      </c>
      <c r="G66" t="s">
        <v>1468</v>
      </c>
      <c r="H66" t="s">
        <v>8</v>
      </c>
      <c r="I66" t="s">
        <v>824</v>
      </c>
      <c r="J66" t="s">
        <v>9</v>
      </c>
      <c r="K66" t="s">
        <v>825</v>
      </c>
    </row>
    <row r="67" spans="1:11" x14ac:dyDescent="0.25">
      <c r="A67" s="242">
        <v>66</v>
      </c>
      <c r="B67" t="s">
        <v>875</v>
      </c>
      <c r="C67" t="s">
        <v>876</v>
      </c>
      <c r="D67" t="s">
        <v>877</v>
      </c>
      <c r="E67" t="s">
        <v>878</v>
      </c>
      <c r="F67" t="s">
        <v>879</v>
      </c>
      <c r="G67" t="s">
        <v>1468</v>
      </c>
      <c r="H67" t="s">
        <v>8</v>
      </c>
      <c r="I67" t="s">
        <v>880</v>
      </c>
      <c r="J67" t="s">
        <v>9</v>
      </c>
      <c r="K67" t="s">
        <v>881</v>
      </c>
    </row>
    <row r="68" spans="1:11" x14ac:dyDescent="0.25">
      <c r="A68" s="242">
        <v>67</v>
      </c>
      <c r="B68" t="s">
        <v>797</v>
      </c>
      <c r="C68" t="s">
        <v>798</v>
      </c>
      <c r="D68" t="s">
        <v>799</v>
      </c>
      <c r="E68" t="s">
        <v>1</v>
      </c>
      <c r="F68" t="s">
        <v>800</v>
      </c>
      <c r="G68" t="s">
        <v>1468</v>
      </c>
      <c r="H68" t="s">
        <v>8</v>
      </c>
      <c r="I68" t="s">
        <v>801</v>
      </c>
      <c r="J68" t="s">
        <v>9</v>
      </c>
      <c r="K68" t="s">
        <v>802</v>
      </c>
    </row>
    <row r="69" spans="1:11" x14ac:dyDescent="0.25">
      <c r="A69" s="242">
        <v>68</v>
      </c>
      <c r="B69" t="s">
        <v>930</v>
      </c>
      <c r="C69" t="s">
        <v>931</v>
      </c>
      <c r="D69" t="s">
        <v>932</v>
      </c>
      <c r="E69" t="s">
        <v>933</v>
      </c>
      <c r="F69" t="s">
        <v>934</v>
      </c>
      <c r="G69" t="s">
        <v>1468</v>
      </c>
      <c r="H69" t="s">
        <v>8</v>
      </c>
      <c r="I69" t="s">
        <v>935</v>
      </c>
      <c r="J69" t="s">
        <v>9</v>
      </c>
      <c r="K69" t="s">
        <v>936</v>
      </c>
    </row>
    <row r="70" spans="1:11" x14ac:dyDescent="0.25">
      <c r="A70" s="242">
        <v>69</v>
      </c>
      <c r="B70" t="s">
        <v>179</v>
      </c>
      <c r="C70" t="s">
        <v>180</v>
      </c>
      <c r="D70" t="s">
        <v>181</v>
      </c>
      <c r="E70" t="s">
        <v>43</v>
      </c>
      <c r="F70" t="s">
        <v>182</v>
      </c>
      <c r="G70" t="s">
        <v>1468</v>
      </c>
      <c r="H70" t="s">
        <v>8</v>
      </c>
      <c r="I70" t="s">
        <v>183</v>
      </c>
      <c r="J70" t="s">
        <v>9</v>
      </c>
      <c r="K70" t="s">
        <v>738</v>
      </c>
    </row>
    <row r="71" spans="1:11" x14ac:dyDescent="0.25">
      <c r="A71" s="242">
        <v>70</v>
      </c>
      <c r="B71" t="s">
        <v>467</v>
      </c>
      <c r="C71" t="s">
        <v>468</v>
      </c>
      <c r="D71" t="s">
        <v>0</v>
      </c>
      <c r="E71" t="s">
        <v>1</v>
      </c>
      <c r="F71" t="s">
        <v>477</v>
      </c>
      <c r="G71" t="s">
        <v>1019</v>
      </c>
      <c r="H71" t="s">
        <v>30</v>
      </c>
      <c r="I71" t="s">
        <v>478</v>
      </c>
      <c r="J71" t="s">
        <v>32</v>
      </c>
      <c r="K71" t="s">
        <v>740</v>
      </c>
    </row>
    <row r="72" spans="1:11" x14ac:dyDescent="0.25">
      <c r="A72" s="242">
        <v>71</v>
      </c>
      <c r="B72" t="s">
        <v>54</v>
      </c>
      <c r="C72" t="s">
        <v>55</v>
      </c>
      <c r="D72" t="s">
        <v>0</v>
      </c>
      <c r="E72" t="s">
        <v>1</v>
      </c>
      <c r="F72" t="s">
        <v>480</v>
      </c>
      <c r="G72" t="s">
        <v>1050</v>
      </c>
      <c r="H72" t="s">
        <v>473</v>
      </c>
      <c r="I72" t="s">
        <v>481</v>
      </c>
      <c r="J72" t="s">
        <v>475</v>
      </c>
      <c r="K72" t="s">
        <v>744</v>
      </c>
    </row>
    <row r="73" spans="1:11" x14ac:dyDescent="0.25">
      <c r="A73" s="242">
        <v>72</v>
      </c>
      <c r="B73" t="s">
        <v>206</v>
      </c>
      <c r="C73" t="s">
        <v>207</v>
      </c>
      <c r="D73" t="s">
        <v>173</v>
      </c>
      <c r="E73" t="s">
        <v>43</v>
      </c>
      <c r="F73" t="s">
        <v>208</v>
      </c>
      <c r="G73" t="s">
        <v>1019</v>
      </c>
      <c r="H73" t="s">
        <v>3</v>
      </c>
      <c r="I73" t="s">
        <v>209</v>
      </c>
      <c r="J73" t="s">
        <v>53</v>
      </c>
      <c r="K73" t="s">
        <v>745</v>
      </c>
    </row>
    <row r="74" spans="1:11" x14ac:dyDescent="0.25">
      <c r="A74" s="242">
        <v>73</v>
      </c>
      <c r="B74" t="s">
        <v>224</v>
      </c>
      <c r="C74" t="s">
        <v>225</v>
      </c>
      <c r="D74" t="s">
        <v>0</v>
      </c>
      <c r="E74" t="s">
        <v>1</v>
      </c>
      <c r="F74" t="s">
        <v>226</v>
      </c>
      <c r="G74" t="s">
        <v>1019</v>
      </c>
      <c r="H74" t="s">
        <v>3</v>
      </c>
      <c r="I74" t="s">
        <v>227</v>
      </c>
      <c r="J74" t="s">
        <v>53</v>
      </c>
      <c r="K74" t="s">
        <v>748</v>
      </c>
    </row>
    <row r="75" spans="1:11" x14ac:dyDescent="0.25">
      <c r="A75" s="242">
        <v>74</v>
      </c>
      <c r="B75" t="s">
        <v>54</v>
      </c>
      <c r="C75" t="s">
        <v>55</v>
      </c>
      <c r="D75" t="s">
        <v>0</v>
      </c>
      <c r="E75" t="s">
        <v>1</v>
      </c>
      <c r="F75" t="s">
        <v>229</v>
      </c>
      <c r="G75" t="s">
        <v>1019</v>
      </c>
      <c r="H75" t="s">
        <v>3</v>
      </c>
      <c r="I75" t="s">
        <v>230</v>
      </c>
      <c r="J75" t="s">
        <v>53</v>
      </c>
      <c r="K75" t="s">
        <v>749</v>
      </c>
    </row>
    <row r="76" spans="1:11" x14ac:dyDescent="0.25">
      <c r="A76" s="242">
        <v>75</v>
      </c>
      <c r="B76" t="s">
        <v>278</v>
      </c>
      <c r="C76" t="s">
        <v>279</v>
      </c>
      <c r="D76" t="s">
        <v>66</v>
      </c>
      <c r="E76" t="s">
        <v>1</v>
      </c>
      <c r="F76" t="s">
        <v>280</v>
      </c>
      <c r="G76" t="s">
        <v>1019</v>
      </c>
      <c r="H76" t="s">
        <v>3</v>
      </c>
      <c r="I76" t="s">
        <v>281</v>
      </c>
      <c r="J76" t="s">
        <v>53</v>
      </c>
      <c r="K76" t="s">
        <v>756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"/>
  <dimension ref="A1:L78"/>
  <sheetViews>
    <sheetView topLeftCell="A46" workbookViewId="0"/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5.42578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1468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1468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1468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1468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1468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>
        <v>13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1468</v>
      </c>
      <c r="H14" t="s">
        <v>1013</v>
      </c>
      <c r="I14" t="s">
        <v>1122</v>
      </c>
      <c r="J14" t="s">
        <v>960</v>
      </c>
      <c r="K14" t="s">
        <v>1464</v>
      </c>
    </row>
    <row r="15" spans="1:11" x14ac:dyDescent="0.25">
      <c r="A15">
        <v>14</v>
      </c>
      <c r="B15" t="s">
        <v>1457</v>
      </c>
      <c r="C15" t="s">
        <v>1458</v>
      </c>
      <c r="D15" t="s">
        <v>42</v>
      </c>
      <c r="E15" t="s">
        <v>43</v>
      </c>
      <c r="F15" t="s">
        <v>1459</v>
      </c>
      <c r="G15" t="s">
        <v>1468</v>
      </c>
      <c r="H15" t="s">
        <v>1013</v>
      </c>
      <c r="I15" t="s">
        <v>1460</v>
      </c>
      <c r="J15" t="s">
        <v>960</v>
      </c>
      <c r="K15" t="s">
        <v>1461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369</v>
      </c>
      <c r="G16" t="s">
        <v>1019</v>
      </c>
      <c r="H16" t="s">
        <v>294</v>
      </c>
      <c r="I16" t="s">
        <v>370</v>
      </c>
      <c r="J16" t="s">
        <v>289</v>
      </c>
      <c r="K16" t="s">
        <v>1240</v>
      </c>
    </row>
    <row r="17" spans="1:11" x14ac:dyDescent="0.25">
      <c r="A17">
        <v>16</v>
      </c>
      <c r="B17" t="s">
        <v>366</v>
      </c>
      <c r="C17" t="s">
        <v>367</v>
      </c>
      <c r="D17" t="s">
        <v>368</v>
      </c>
      <c r="E17" t="s">
        <v>43</v>
      </c>
      <c r="F17" t="s">
        <v>1100</v>
      </c>
      <c r="G17" t="s">
        <v>1468</v>
      </c>
      <c r="H17" t="s">
        <v>1013</v>
      </c>
      <c r="I17" t="s">
        <v>1101</v>
      </c>
      <c r="J17" t="s">
        <v>960</v>
      </c>
      <c r="K17" t="s">
        <v>1258</v>
      </c>
    </row>
    <row r="18" spans="1:11" x14ac:dyDescent="0.25">
      <c r="A18">
        <v>17</v>
      </c>
      <c r="B18" t="s">
        <v>1215</v>
      </c>
      <c r="C18" t="s">
        <v>1216</v>
      </c>
      <c r="D18" t="s">
        <v>0</v>
      </c>
      <c r="E18" t="s">
        <v>1</v>
      </c>
      <c r="F18" t="s">
        <v>1218</v>
      </c>
      <c r="G18" t="s">
        <v>1468</v>
      </c>
      <c r="H18" t="s">
        <v>1013</v>
      </c>
      <c r="I18" t="s">
        <v>1219</v>
      </c>
      <c r="J18" t="s">
        <v>960</v>
      </c>
      <c r="K18" t="s">
        <v>1242</v>
      </c>
    </row>
    <row r="19" spans="1:11" x14ac:dyDescent="0.25">
      <c r="A19">
        <v>18</v>
      </c>
      <c r="B19" t="s">
        <v>1194</v>
      </c>
      <c r="C19" t="s">
        <v>1195</v>
      </c>
      <c r="D19" t="s">
        <v>1196</v>
      </c>
      <c r="E19" t="s">
        <v>28</v>
      </c>
      <c r="F19" t="s">
        <v>1197</v>
      </c>
      <c r="G19" t="s">
        <v>1468</v>
      </c>
      <c r="H19" t="s">
        <v>1013</v>
      </c>
      <c r="I19" t="s">
        <v>1198</v>
      </c>
      <c r="J19" t="s">
        <v>960</v>
      </c>
      <c r="K19" t="s">
        <v>1214</v>
      </c>
    </row>
    <row r="20" spans="1:11" x14ac:dyDescent="0.25">
      <c r="A20">
        <v>19</v>
      </c>
      <c r="B20" t="s">
        <v>117</v>
      </c>
      <c r="C20" t="s">
        <v>1210</v>
      </c>
      <c r="D20" t="s">
        <v>648</v>
      </c>
      <c r="E20" t="s">
        <v>1</v>
      </c>
      <c r="F20" t="s">
        <v>1211</v>
      </c>
      <c r="G20" t="s">
        <v>1019</v>
      </c>
      <c r="H20" t="s">
        <v>3</v>
      </c>
      <c r="I20" t="s">
        <v>1212</v>
      </c>
      <c r="J20" t="s">
        <v>53</v>
      </c>
      <c r="K20" t="s">
        <v>1213</v>
      </c>
    </row>
    <row r="21" spans="1:11" x14ac:dyDescent="0.25">
      <c r="A21">
        <v>20</v>
      </c>
      <c r="B21" t="s">
        <v>116</v>
      </c>
      <c r="C21" t="s">
        <v>117</v>
      </c>
      <c r="D21" t="s">
        <v>648</v>
      </c>
      <c r="E21" t="s">
        <v>1</v>
      </c>
      <c r="F21" t="s">
        <v>118</v>
      </c>
      <c r="G21" t="s">
        <v>1019</v>
      </c>
      <c r="H21" t="s">
        <v>3</v>
      </c>
      <c r="I21" t="s">
        <v>119</v>
      </c>
      <c r="J21" t="s">
        <v>53</v>
      </c>
      <c r="K21" t="s">
        <v>1167</v>
      </c>
    </row>
    <row r="22" spans="1:11" x14ac:dyDescent="0.25">
      <c r="A22">
        <v>21</v>
      </c>
      <c r="B22" t="s">
        <v>196</v>
      </c>
      <c r="C22" t="s">
        <v>104</v>
      </c>
      <c r="D22" t="s">
        <v>197</v>
      </c>
      <c r="E22" t="s">
        <v>198</v>
      </c>
      <c r="F22" t="s">
        <v>1168</v>
      </c>
      <c r="G22" t="s">
        <v>1468</v>
      </c>
      <c r="H22" t="s">
        <v>1013</v>
      </c>
      <c r="I22" t="s">
        <v>1169</v>
      </c>
      <c r="J22" t="s">
        <v>960</v>
      </c>
      <c r="K22" t="s">
        <v>1170</v>
      </c>
    </row>
    <row r="23" spans="1:11" x14ac:dyDescent="0.25">
      <c r="A23">
        <v>22</v>
      </c>
      <c r="B23" t="s">
        <v>1176</v>
      </c>
      <c r="C23" t="s">
        <v>1177</v>
      </c>
      <c r="D23" t="s">
        <v>173</v>
      </c>
      <c r="E23" t="s">
        <v>43</v>
      </c>
      <c r="F23" t="s">
        <v>1178</v>
      </c>
      <c r="G23" t="s">
        <v>1468</v>
      </c>
      <c r="H23" t="s">
        <v>1013</v>
      </c>
      <c r="I23" t="s">
        <v>1179</v>
      </c>
      <c r="J23" t="s">
        <v>960</v>
      </c>
      <c r="K23" t="s">
        <v>1180</v>
      </c>
    </row>
    <row r="24" spans="1:11" x14ac:dyDescent="0.25">
      <c r="A24">
        <v>23</v>
      </c>
      <c r="B24" t="s">
        <v>1187</v>
      </c>
      <c r="C24" t="s">
        <v>1188</v>
      </c>
      <c r="D24" t="s">
        <v>1189</v>
      </c>
      <c r="E24" t="s">
        <v>43</v>
      </c>
      <c r="F24" t="s">
        <v>1190</v>
      </c>
      <c r="G24" t="s">
        <v>1468</v>
      </c>
      <c r="H24" t="s">
        <v>1013</v>
      </c>
      <c r="I24" t="s">
        <v>1191</v>
      </c>
      <c r="J24" t="s">
        <v>960</v>
      </c>
      <c r="K24" t="s">
        <v>1192</v>
      </c>
    </row>
    <row r="25" spans="1:11" x14ac:dyDescent="0.25">
      <c r="A25">
        <v>24</v>
      </c>
      <c r="B25" t="s">
        <v>262</v>
      </c>
      <c r="C25" t="s">
        <v>1141</v>
      </c>
      <c r="D25" t="s">
        <v>1142</v>
      </c>
      <c r="E25" t="s">
        <v>1</v>
      </c>
      <c r="F25" t="s">
        <v>1143</v>
      </c>
      <c r="G25" t="s">
        <v>1468</v>
      </c>
      <c r="H25" t="s">
        <v>1013</v>
      </c>
      <c r="I25" t="s">
        <v>1144</v>
      </c>
      <c r="J25" t="s">
        <v>960</v>
      </c>
      <c r="K25" t="s">
        <v>1145</v>
      </c>
    </row>
    <row r="26" spans="1:11" x14ac:dyDescent="0.25">
      <c r="A26">
        <v>25</v>
      </c>
      <c r="B26" t="s">
        <v>1146</v>
      </c>
      <c r="C26" t="s">
        <v>1147</v>
      </c>
      <c r="D26" t="s">
        <v>1142</v>
      </c>
      <c r="E26" t="s">
        <v>1</v>
      </c>
      <c r="F26" t="s">
        <v>1148</v>
      </c>
      <c r="G26" t="s">
        <v>1468</v>
      </c>
      <c r="H26" t="s">
        <v>1013</v>
      </c>
      <c r="I26" t="s">
        <v>1149</v>
      </c>
      <c r="J26" t="s">
        <v>960</v>
      </c>
      <c r="K26" t="s">
        <v>1150</v>
      </c>
    </row>
    <row r="27" spans="1:11" x14ac:dyDescent="0.25">
      <c r="A27">
        <v>26</v>
      </c>
      <c r="B27" t="s">
        <v>50</v>
      </c>
      <c r="C27" t="s">
        <v>51</v>
      </c>
      <c r="D27" t="s">
        <v>52</v>
      </c>
      <c r="E27" t="s">
        <v>43</v>
      </c>
      <c r="F27" t="s">
        <v>1085</v>
      </c>
      <c r="G27" t="s">
        <v>1468</v>
      </c>
      <c r="H27" t="s">
        <v>1013</v>
      </c>
      <c r="I27" t="s">
        <v>1086</v>
      </c>
      <c r="J27" t="s">
        <v>960</v>
      </c>
      <c r="K27" t="s">
        <v>1087</v>
      </c>
    </row>
    <row r="28" spans="1:11" x14ac:dyDescent="0.25">
      <c r="A28">
        <v>27</v>
      </c>
      <c r="B28" t="s">
        <v>196</v>
      </c>
      <c r="C28" t="s">
        <v>104</v>
      </c>
      <c r="D28" t="s">
        <v>197</v>
      </c>
      <c r="E28" t="s">
        <v>198</v>
      </c>
      <c r="F28" t="s">
        <v>1107</v>
      </c>
      <c r="G28" t="s">
        <v>1468</v>
      </c>
      <c r="H28" t="s">
        <v>1013</v>
      </c>
      <c r="I28" t="s">
        <v>1108</v>
      </c>
      <c r="J28" t="s">
        <v>960</v>
      </c>
      <c r="K28" t="s">
        <v>1109</v>
      </c>
    </row>
    <row r="29" spans="1:11" x14ac:dyDescent="0.25">
      <c r="A29">
        <v>28</v>
      </c>
      <c r="B29" t="s">
        <v>1110</v>
      </c>
      <c r="C29" t="s">
        <v>408</v>
      </c>
      <c r="D29" t="s">
        <v>1111</v>
      </c>
      <c r="E29" t="s">
        <v>912</v>
      </c>
      <c r="F29" t="s">
        <v>1112</v>
      </c>
      <c r="G29" t="s">
        <v>1468</v>
      </c>
      <c r="H29" t="s">
        <v>1013</v>
      </c>
      <c r="I29" t="s">
        <v>1113</v>
      </c>
      <c r="J29" t="s">
        <v>960</v>
      </c>
      <c r="K29" t="s">
        <v>1114</v>
      </c>
    </row>
    <row r="30" spans="1:11" x14ac:dyDescent="0.25">
      <c r="A30">
        <v>29</v>
      </c>
      <c r="B30" t="s">
        <v>1072</v>
      </c>
      <c r="C30" t="s">
        <v>1073</v>
      </c>
      <c r="D30" t="s">
        <v>122</v>
      </c>
      <c r="E30" t="s">
        <v>43</v>
      </c>
      <c r="F30" t="s">
        <v>221</v>
      </c>
      <c r="G30" t="s">
        <v>1131</v>
      </c>
      <c r="H30" t="s">
        <v>3</v>
      </c>
      <c r="I30" t="s">
        <v>222</v>
      </c>
      <c r="J30" t="s">
        <v>53</v>
      </c>
      <c r="K30" t="s">
        <v>1074</v>
      </c>
    </row>
    <row r="31" spans="1:11" x14ac:dyDescent="0.25">
      <c r="A31">
        <v>30</v>
      </c>
      <c r="B31" t="s">
        <v>190</v>
      </c>
      <c r="C31" t="s">
        <v>191</v>
      </c>
      <c r="D31" t="s">
        <v>192</v>
      </c>
      <c r="E31" t="s">
        <v>28</v>
      </c>
      <c r="F31" t="s">
        <v>193</v>
      </c>
      <c r="G31" t="s">
        <v>1019</v>
      </c>
      <c r="H31" t="s">
        <v>30</v>
      </c>
      <c r="I31" t="s">
        <v>194</v>
      </c>
      <c r="J31" t="s">
        <v>32</v>
      </c>
      <c r="K31" t="s">
        <v>1081</v>
      </c>
    </row>
    <row r="32" spans="1:11" x14ac:dyDescent="0.25">
      <c r="A32">
        <v>31</v>
      </c>
      <c r="B32" t="s">
        <v>71</v>
      </c>
      <c r="C32" t="s">
        <v>72</v>
      </c>
      <c r="D32" t="s">
        <v>73</v>
      </c>
      <c r="E32" t="s">
        <v>28</v>
      </c>
      <c r="F32" t="s">
        <v>74</v>
      </c>
      <c r="G32" t="s">
        <v>1019</v>
      </c>
      <c r="H32" t="s">
        <v>30</v>
      </c>
      <c r="I32" t="s">
        <v>75</v>
      </c>
      <c r="J32" t="s">
        <v>32</v>
      </c>
      <c r="K32" t="s">
        <v>1058</v>
      </c>
    </row>
    <row r="33" spans="1:11" x14ac:dyDescent="0.25">
      <c r="A33">
        <v>32</v>
      </c>
      <c r="B33" t="s">
        <v>273</v>
      </c>
      <c r="C33" t="s">
        <v>274</v>
      </c>
      <c r="D33" t="s">
        <v>0</v>
      </c>
      <c r="E33" t="s">
        <v>1</v>
      </c>
      <c r="F33" t="s">
        <v>275</v>
      </c>
      <c r="G33" t="s">
        <v>1019</v>
      </c>
      <c r="H33" t="s">
        <v>3</v>
      </c>
      <c r="I33" t="s">
        <v>276</v>
      </c>
      <c r="J33" t="s">
        <v>53</v>
      </c>
      <c r="K33" t="s">
        <v>1069</v>
      </c>
    </row>
    <row r="34" spans="1:11" x14ac:dyDescent="0.25">
      <c r="A34">
        <v>33</v>
      </c>
      <c r="B34" t="s">
        <v>766</v>
      </c>
      <c r="C34" t="s">
        <v>767</v>
      </c>
      <c r="D34" t="s">
        <v>577</v>
      </c>
      <c r="E34" t="s">
        <v>7</v>
      </c>
      <c r="F34" t="s">
        <v>1040</v>
      </c>
      <c r="G34" t="s">
        <v>1050</v>
      </c>
      <c r="H34" t="s">
        <v>781</v>
      </c>
      <c r="I34" t="s">
        <v>1042</v>
      </c>
      <c r="J34" t="s">
        <v>1043</v>
      </c>
      <c r="K34" t="s">
        <v>1044</v>
      </c>
    </row>
    <row r="35" spans="1:11" x14ac:dyDescent="0.25">
      <c r="A35">
        <v>34</v>
      </c>
      <c r="B35" t="s">
        <v>145</v>
      </c>
      <c r="C35" t="s">
        <v>97</v>
      </c>
      <c r="D35" t="s">
        <v>1046</v>
      </c>
      <c r="E35" t="s">
        <v>1</v>
      </c>
      <c r="F35" t="s">
        <v>147</v>
      </c>
      <c r="G35" t="s">
        <v>1019</v>
      </c>
      <c r="H35" t="s">
        <v>3</v>
      </c>
      <c r="I35" t="s">
        <v>148</v>
      </c>
      <c r="J35" t="s">
        <v>53</v>
      </c>
      <c r="K35" t="s">
        <v>1047</v>
      </c>
    </row>
    <row r="36" spans="1:11" x14ac:dyDescent="0.25">
      <c r="A36">
        <v>35</v>
      </c>
      <c r="B36" t="s">
        <v>803</v>
      </c>
      <c r="C36" t="s">
        <v>804</v>
      </c>
      <c r="D36" t="s">
        <v>17</v>
      </c>
      <c r="E36" t="s">
        <v>7</v>
      </c>
      <c r="F36" t="s">
        <v>805</v>
      </c>
      <c r="G36" t="s">
        <v>1468</v>
      </c>
      <c r="H36" t="s">
        <v>5</v>
      </c>
      <c r="I36" t="s">
        <v>806</v>
      </c>
      <c r="J36" t="s">
        <v>6</v>
      </c>
      <c r="K36" t="s">
        <v>996</v>
      </c>
    </row>
    <row r="37" spans="1:11" x14ac:dyDescent="0.25">
      <c r="A37">
        <v>36</v>
      </c>
      <c r="B37" t="s">
        <v>982</v>
      </c>
      <c r="C37" t="s">
        <v>292</v>
      </c>
      <c r="D37" t="s">
        <v>462</v>
      </c>
      <c r="E37" t="s">
        <v>1</v>
      </c>
      <c r="F37" t="s">
        <v>422</v>
      </c>
      <c r="G37" t="s">
        <v>1019</v>
      </c>
      <c r="H37" t="s">
        <v>3</v>
      </c>
      <c r="I37" t="s">
        <v>423</v>
      </c>
      <c r="J37" t="s">
        <v>2</v>
      </c>
      <c r="K37" t="s">
        <v>983</v>
      </c>
    </row>
    <row r="38" spans="1:11" x14ac:dyDescent="0.25">
      <c r="A38">
        <v>37</v>
      </c>
      <c r="B38" t="s">
        <v>64</v>
      </c>
      <c r="C38" t="s">
        <v>65</v>
      </c>
      <c r="D38" t="s">
        <v>66</v>
      </c>
      <c r="E38" t="s">
        <v>1</v>
      </c>
      <c r="F38" t="s">
        <v>67</v>
      </c>
      <c r="G38" t="s">
        <v>1019</v>
      </c>
      <c r="H38" t="s">
        <v>30</v>
      </c>
      <c r="I38" t="s">
        <v>68</v>
      </c>
      <c r="J38" t="s">
        <v>32</v>
      </c>
      <c r="K38" t="s">
        <v>959</v>
      </c>
    </row>
    <row r="39" spans="1:11" x14ac:dyDescent="0.25">
      <c r="A39">
        <v>38</v>
      </c>
      <c r="B39" t="s">
        <v>242</v>
      </c>
      <c r="C39" t="s">
        <v>243</v>
      </c>
      <c r="D39" t="s">
        <v>957</v>
      </c>
      <c r="E39" t="s">
        <v>43</v>
      </c>
      <c r="F39" t="s">
        <v>244</v>
      </c>
      <c r="G39" t="s">
        <v>1019</v>
      </c>
      <c r="H39" t="s">
        <v>3</v>
      </c>
      <c r="I39" t="s">
        <v>245</v>
      </c>
      <c r="J39" t="s">
        <v>125</v>
      </c>
      <c r="K39" t="s">
        <v>958</v>
      </c>
    </row>
    <row r="40" spans="1:11" x14ac:dyDescent="0.25">
      <c r="A40">
        <v>39</v>
      </c>
      <c r="B40" t="s">
        <v>322</v>
      </c>
      <c r="C40" t="s">
        <v>323</v>
      </c>
      <c r="D40" t="s">
        <v>66</v>
      </c>
      <c r="E40" t="s">
        <v>1</v>
      </c>
      <c r="F40" t="s">
        <v>324</v>
      </c>
      <c r="G40" t="s">
        <v>1019</v>
      </c>
      <c r="H40" t="s">
        <v>287</v>
      </c>
      <c r="I40" t="s">
        <v>325</v>
      </c>
      <c r="J40" t="s">
        <v>289</v>
      </c>
      <c r="K40" t="s">
        <v>956</v>
      </c>
    </row>
    <row r="41" spans="1:11" x14ac:dyDescent="0.25">
      <c r="A41">
        <v>40</v>
      </c>
      <c r="B41" t="s">
        <v>49</v>
      </c>
      <c r="C41" t="s">
        <v>97</v>
      </c>
      <c r="D41" t="s">
        <v>66</v>
      </c>
      <c r="E41" t="s">
        <v>1</v>
      </c>
      <c r="F41" t="s">
        <v>391</v>
      </c>
      <c r="G41" t="s">
        <v>1019</v>
      </c>
      <c r="H41" t="s">
        <v>294</v>
      </c>
      <c r="I41" t="s">
        <v>392</v>
      </c>
      <c r="J41" t="s">
        <v>289</v>
      </c>
      <c r="K41" t="s">
        <v>921</v>
      </c>
    </row>
    <row r="42" spans="1:11" x14ac:dyDescent="0.25">
      <c r="A42">
        <v>41</v>
      </c>
      <c r="B42" t="s">
        <v>361</v>
      </c>
      <c r="C42" t="s">
        <v>362</v>
      </c>
      <c r="D42" t="s">
        <v>0</v>
      </c>
      <c r="E42" t="s">
        <v>1</v>
      </c>
      <c r="F42" t="s">
        <v>886</v>
      </c>
      <c r="G42" t="s">
        <v>1019</v>
      </c>
      <c r="H42" t="s">
        <v>3</v>
      </c>
      <c r="I42" t="s">
        <v>861</v>
      </c>
      <c r="J42" t="s">
        <v>516</v>
      </c>
      <c r="K42" t="s">
        <v>896</v>
      </c>
    </row>
    <row r="43" spans="1:11" x14ac:dyDescent="0.25">
      <c r="A43">
        <v>42</v>
      </c>
      <c r="B43" t="s">
        <v>845</v>
      </c>
      <c r="C43" t="s">
        <v>846</v>
      </c>
      <c r="D43" t="s">
        <v>27</v>
      </c>
      <c r="E43" t="s">
        <v>28</v>
      </c>
      <c r="F43" t="s">
        <v>847</v>
      </c>
      <c r="G43" t="s">
        <v>1019</v>
      </c>
      <c r="H43" t="s">
        <v>294</v>
      </c>
      <c r="I43" t="s">
        <v>848</v>
      </c>
      <c r="J43" t="s">
        <v>289</v>
      </c>
      <c r="K43" t="s">
        <v>849</v>
      </c>
    </row>
    <row r="44" spans="1:11" x14ac:dyDescent="0.25">
      <c r="A44">
        <v>43</v>
      </c>
      <c r="B44" t="s">
        <v>766</v>
      </c>
      <c r="C44" t="s">
        <v>767</v>
      </c>
      <c r="D44" t="s">
        <v>577</v>
      </c>
      <c r="E44" t="s">
        <v>7</v>
      </c>
      <c r="F44" t="s">
        <v>768</v>
      </c>
      <c r="G44" t="s">
        <v>1468</v>
      </c>
      <c r="H44" t="s">
        <v>8</v>
      </c>
      <c r="I44" t="s">
        <v>769</v>
      </c>
      <c r="J44" t="s">
        <v>9</v>
      </c>
      <c r="K44" t="s">
        <v>770</v>
      </c>
    </row>
    <row r="45" spans="1:11" x14ac:dyDescent="0.25">
      <c r="A45">
        <v>44</v>
      </c>
      <c r="B45" t="s">
        <v>530</v>
      </c>
      <c r="C45" t="s">
        <v>531</v>
      </c>
      <c r="D45" t="s">
        <v>36</v>
      </c>
      <c r="E45" t="s">
        <v>1</v>
      </c>
      <c r="F45" t="s">
        <v>532</v>
      </c>
      <c r="G45" t="s">
        <v>1019</v>
      </c>
      <c r="H45" t="s">
        <v>294</v>
      </c>
      <c r="I45" t="s">
        <v>533</v>
      </c>
      <c r="J45" t="s">
        <v>516</v>
      </c>
      <c r="K45" t="s">
        <v>764</v>
      </c>
    </row>
    <row r="46" spans="1:11" x14ac:dyDescent="0.25">
      <c r="A46">
        <v>45</v>
      </c>
      <c r="B46" t="s">
        <v>651</v>
      </c>
      <c r="C46" t="s">
        <v>652</v>
      </c>
      <c r="D46" t="s">
        <v>653</v>
      </c>
      <c r="E46" t="s">
        <v>1</v>
      </c>
      <c r="F46" t="s">
        <v>654</v>
      </c>
      <c r="G46" t="s">
        <v>1019</v>
      </c>
      <c r="H46" t="s">
        <v>294</v>
      </c>
      <c r="I46" t="s">
        <v>655</v>
      </c>
      <c r="J46" t="s">
        <v>289</v>
      </c>
      <c r="K46" t="s">
        <v>656</v>
      </c>
    </row>
    <row r="47" spans="1:11" x14ac:dyDescent="0.25">
      <c r="A47">
        <v>46</v>
      </c>
      <c r="B47" t="s">
        <v>425</v>
      </c>
      <c r="C47" t="s">
        <v>426</v>
      </c>
      <c r="D47" t="s">
        <v>427</v>
      </c>
      <c r="E47" t="s">
        <v>28</v>
      </c>
      <c r="F47" t="s">
        <v>428</v>
      </c>
      <c r="G47" t="s">
        <v>1019</v>
      </c>
      <c r="H47" t="s">
        <v>287</v>
      </c>
      <c r="I47" t="s">
        <v>429</v>
      </c>
      <c r="J47" t="s">
        <v>289</v>
      </c>
      <c r="K47" t="s">
        <v>659</v>
      </c>
    </row>
    <row r="48" spans="1:11" x14ac:dyDescent="0.25">
      <c r="A48">
        <v>47</v>
      </c>
      <c r="B48" t="s">
        <v>608</v>
      </c>
      <c r="C48" t="s">
        <v>378</v>
      </c>
      <c r="D48" t="s">
        <v>27</v>
      </c>
      <c r="E48" t="s">
        <v>28</v>
      </c>
      <c r="F48" t="s">
        <v>609</v>
      </c>
      <c r="G48" t="s">
        <v>1019</v>
      </c>
      <c r="H48" t="s">
        <v>294</v>
      </c>
      <c r="I48" t="s">
        <v>610</v>
      </c>
      <c r="J48" t="s">
        <v>289</v>
      </c>
      <c r="K48" t="s">
        <v>663</v>
      </c>
    </row>
    <row r="49" spans="1:11" x14ac:dyDescent="0.25">
      <c r="A49">
        <v>48</v>
      </c>
      <c r="B49" t="s">
        <v>1466</v>
      </c>
      <c r="C49" t="s">
        <v>378</v>
      </c>
      <c r="D49" t="s">
        <v>1561</v>
      </c>
      <c r="E49" t="s">
        <v>1561</v>
      </c>
      <c r="F49" t="s">
        <v>572</v>
      </c>
      <c r="G49" t="s">
        <v>1019</v>
      </c>
      <c r="H49" t="s">
        <v>287</v>
      </c>
      <c r="I49" t="s">
        <v>573</v>
      </c>
      <c r="J49" t="s">
        <v>289</v>
      </c>
      <c r="K49" t="s">
        <v>665</v>
      </c>
    </row>
    <row r="50" spans="1:11" x14ac:dyDescent="0.25">
      <c r="A50">
        <v>49</v>
      </c>
      <c r="B50" t="s">
        <v>590</v>
      </c>
      <c r="C50" t="s">
        <v>591</v>
      </c>
      <c r="D50" t="s">
        <v>592</v>
      </c>
      <c r="E50" t="s">
        <v>43</v>
      </c>
      <c r="F50" t="s">
        <v>593</v>
      </c>
      <c r="G50" t="s">
        <v>1131</v>
      </c>
      <c r="H50" t="s">
        <v>30</v>
      </c>
      <c r="I50" t="s">
        <v>594</v>
      </c>
      <c r="J50" t="s">
        <v>32</v>
      </c>
      <c r="K50" t="s">
        <v>669</v>
      </c>
    </row>
    <row r="51" spans="1:11" x14ac:dyDescent="0.25">
      <c r="A51">
        <v>50</v>
      </c>
      <c r="B51" t="s">
        <v>566</v>
      </c>
      <c r="C51" t="s">
        <v>556</v>
      </c>
      <c r="D51" t="s">
        <v>0</v>
      </c>
      <c r="E51" t="s">
        <v>1</v>
      </c>
      <c r="F51" t="s">
        <v>557</v>
      </c>
      <c r="G51" t="s">
        <v>1019</v>
      </c>
      <c r="H51" t="s">
        <v>287</v>
      </c>
      <c r="I51" t="s">
        <v>558</v>
      </c>
      <c r="J51" t="s">
        <v>289</v>
      </c>
      <c r="K51" t="s">
        <v>673</v>
      </c>
    </row>
    <row r="52" spans="1:11" x14ac:dyDescent="0.25">
      <c r="A52">
        <v>51</v>
      </c>
      <c r="B52" t="s">
        <v>1467</v>
      </c>
      <c r="C52" t="s">
        <v>97</v>
      </c>
      <c r="D52" t="s">
        <v>1561</v>
      </c>
      <c r="E52" t="s">
        <v>1561</v>
      </c>
      <c r="F52" t="s">
        <v>540</v>
      </c>
      <c r="G52" t="s">
        <v>1019</v>
      </c>
      <c r="H52" t="s">
        <v>294</v>
      </c>
      <c r="I52" t="s">
        <v>541</v>
      </c>
      <c r="J52" t="s">
        <v>289</v>
      </c>
      <c r="K52" t="s">
        <v>677</v>
      </c>
    </row>
    <row r="53" spans="1:11" x14ac:dyDescent="0.25">
      <c r="A53">
        <v>52</v>
      </c>
      <c r="B53" t="s">
        <v>291</v>
      </c>
      <c r="C53" t="s">
        <v>292</v>
      </c>
      <c r="D53" t="s">
        <v>0</v>
      </c>
      <c r="E53" t="s">
        <v>1</v>
      </c>
      <c r="F53" t="s">
        <v>293</v>
      </c>
      <c r="G53" t="s">
        <v>1019</v>
      </c>
      <c r="H53" t="s">
        <v>294</v>
      </c>
      <c r="I53" t="s">
        <v>295</v>
      </c>
      <c r="J53" t="s">
        <v>289</v>
      </c>
      <c r="K53" t="s">
        <v>679</v>
      </c>
    </row>
    <row r="54" spans="1:11" x14ac:dyDescent="0.25">
      <c r="A54">
        <v>53</v>
      </c>
      <c r="B54" t="s">
        <v>311</v>
      </c>
      <c r="C54" t="s">
        <v>312</v>
      </c>
      <c r="D54" t="s">
        <v>313</v>
      </c>
      <c r="E54" t="s">
        <v>43</v>
      </c>
      <c r="F54" t="s">
        <v>314</v>
      </c>
      <c r="G54" t="s">
        <v>1019</v>
      </c>
      <c r="H54" t="s">
        <v>294</v>
      </c>
      <c r="I54" t="s">
        <v>315</v>
      </c>
      <c r="J54" t="s">
        <v>289</v>
      </c>
      <c r="K54" t="s">
        <v>683</v>
      </c>
    </row>
    <row r="55" spans="1:11" x14ac:dyDescent="0.25">
      <c r="A55">
        <v>54</v>
      </c>
      <c r="B55" t="s">
        <v>317</v>
      </c>
      <c r="C55" t="s">
        <v>279</v>
      </c>
      <c r="D55" t="s">
        <v>318</v>
      </c>
      <c r="E55" t="s">
        <v>28</v>
      </c>
      <c r="F55" t="s">
        <v>319</v>
      </c>
      <c r="G55" t="s">
        <v>1019</v>
      </c>
      <c r="H55" t="s">
        <v>287</v>
      </c>
      <c r="I55" t="s">
        <v>320</v>
      </c>
      <c r="J55" t="s">
        <v>289</v>
      </c>
      <c r="K55" t="s">
        <v>758</v>
      </c>
    </row>
    <row r="56" spans="1:11" x14ac:dyDescent="0.25">
      <c r="A56">
        <v>55</v>
      </c>
      <c r="B56" t="s">
        <v>137</v>
      </c>
      <c r="C56" t="s">
        <v>138</v>
      </c>
      <c r="D56" t="s">
        <v>0</v>
      </c>
      <c r="E56" t="s">
        <v>1</v>
      </c>
      <c r="F56" t="s">
        <v>139</v>
      </c>
      <c r="G56" t="s">
        <v>1019</v>
      </c>
      <c r="H56" t="s">
        <v>3</v>
      </c>
      <c r="I56" t="s">
        <v>140</v>
      </c>
      <c r="J56" t="s">
        <v>53</v>
      </c>
      <c r="K56" t="s">
        <v>699</v>
      </c>
    </row>
    <row r="57" spans="1:11" x14ac:dyDescent="0.25">
      <c r="A57">
        <v>56</v>
      </c>
      <c r="B57" t="s">
        <v>262</v>
      </c>
      <c r="C57" t="s">
        <v>399</v>
      </c>
      <c r="D57" t="s">
        <v>0</v>
      </c>
      <c r="E57" t="s">
        <v>1</v>
      </c>
      <c r="F57" t="s">
        <v>400</v>
      </c>
      <c r="G57" t="s">
        <v>1019</v>
      </c>
      <c r="H57" t="s">
        <v>294</v>
      </c>
      <c r="I57" t="s">
        <v>401</v>
      </c>
      <c r="J57" t="s">
        <v>289</v>
      </c>
      <c r="K57" t="s">
        <v>700</v>
      </c>
    </row>
    <row r="58" spans="1:11" x14ac:dyDescent="0.25">
      <c r="A58">
        <v>57</v>
      </c>
      <c r="B58" t="s">
        <v>403</v>
      </c>
      <c r="C58" t="s">
        <v>60</v>
      </c>
      <c r="D58" t="s">
        <v>27</v>
      </c>
      <c r="E58" t="s">
        <v>28</v>
      </c>
      <c r="F58" t="s">
        <v>404</v>
      </c>
      <c r="G58" t="s">
        <v>1019</v>
      </c>
      <c r="H58" t="s">
        <v>287</v>
      </c>
      <c r="I58" t="s">
        <v>405</v>
      </c>
      <c r="J58" t="s">
        <v>289</v>
      </c>
      <c r="K58" t="s">
        <v>701</v>
      </c>
    </row>
    <row r="59" spans="1:11" x14ac:dyDescent="0.25">
      <c r="A59">
        <v>58</v>
      </c>
      <c r="B59" t="s">
        <v>431</v>
      </c>
      <c r="C59" t="s">
        <v>172</v>
      </c>
      <c r="D59" t="s">
        <v>432</v>
      </c>
      <c r="E59" t="s">
        <v>28</v>
      </c>
      <c r="F59" t="s">
        <v>433</v>
      </c>
      <c r="G59" t="s">
        <v>1019</v>
      </c>
      <c r="H59" t="s">
        <v>294</v>
      </c>
      <c r="I59" t="s">
        <v>434</v>
      </c>
      <c r="J59" t="s">
        <v>289</v>
      </c>
      <c r="K59" t="s">
        <v>704</v>
      </c>
    </row>
    <row r="60" spans="1:11" x14ac:dyDescent="0.25">
      <c r="A60">
        <v>59</v>
      </c>
      <c r="B60" t="s">
        <v>165</v>
      </c>
      <c r="C60" t="s">
        <v>166</v>
      </c>
      <c r="D60" t="s">
        <v>27</v>
      </c>
      <c r="E60" t="s">
        <v>28</v>
      </c>
      <c r="F60" t="s">
        <v>167</v>
      </c>
      <c r="G60" t="s">
        <v>1019</v>
      </c>
      <c r="H60" t="s">
        <v>30</v>
      </c>
      <c r="I60" t="s">
        <v>168</v>
      </c>
      <c r="J60" t="s">
        <v>32</v>
      </c>
      <c r="K60" t="s">
        <v>712</v>
      </c>
    </row>
    <row r="61" spans="1:11" x14ac:dyDescent="0.25">
      <c r="A61">
        <v>60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1019</v>
      </c>
      <c r="H61" t="s">
        <v>30</v>
      </c>
      <c r="I61" t="s">
        <v>31</v>
      </c>
      <c r="J61" t="s">
        <v>32</v>
      </c>
      <c r="K61" t="s">
        <v>714</v>
      </c>
    </row>
    <row r="62" spans="1:11" x14ac:dyDescent="0.25">
      <c r="A62">
        <v>61</v>
      </c>
      <c r="B62" t="s">
        <v>54</v>
      </c>
      <c r="C62" t="s">
        <v>55</v>
      </c>
      <c r="D62" t="s">
        <v>0</v>
      </c>
      <c r="E62" t="s">
        <v>1</v>
      </c>
      <c r="F62" t="s">
        <v>56</v>
      </c>
      <c r="G62" t="s">
        <v>1468</v>
      </c>
      <c r="H62" t="s">
        <v>5</v>
      </c>
      <c r="I62" t="s">
        <v>57</v>
      </c>
      <c r="J62" t="s">
        <v>6</v>
      </c>
      <c r="K62" t="s">
        <v>717</v>
      </c>
    </row>
    <row r="63" spans="1:11" x14ac:dyDescent="0.25">
      <c r="A63">
        <v>62</v>
      </c>
      <c r="B63" t="s">
        <v>110</v>
      </c>
      <c r="C63" t="s">
        <v>111</v>
      </c>
      <c r="D63" t="s">
        <v>112</v>
      </c>
      <c r="E63" t="s">
        <v>43</v>
      </c>
      <c r="F63" t="s">
        <v>113</v>
      </c>
      <c r="G63" t="s">
        <v>1019</v>
      </c>
      <c r="H63" t="s">
        <v>3</v>
      </c>
      <c r="I63" t="s">
        <v>114</v>
      </c>
      <c r="J63" t="s">
        <v>53</v>
      </c>
      <c r="K63" t="s">
        <v>727</v>
      </c>
    </row>
    <row r="64" spans="1:11" x14ac:dyDescent="0.25">
      <c r="A64">
        <v>63</v>
      </c>
      <c r="B64" t="s">
        <v>120</v>
      </c>
      <c r="C64" t="s">
        <v>121</v>
      </c>
      <c r="D64" t="s">
        <v>122</v>
      </c>
      <c r="E64" t="s">
        <v>43</v>
      </c>
      <c r="F64" t="s">
        <v>123</v>
      </c>
      <c r="G64" t="s">
        <v>1019</v>
      </c>
      <c r="H64" t="s">
        <v>3</v>
      </c>
      <c r="I64" t="s">
        <v>124</v>
      </c>
      <c r="J64" t="s">
        <v>125</v>
      </c>
      <c r="K64" t="s">
        <v>728</v>
      </c>
    </row>
    <row r="65" spans="1:11" x14ac:dyDescent="0.25">
      <c r="A65">
        <v>64</v>
      </c>
      <c r="B65" t="s">
        <v>925</v>
      </c>
      <c r="C65" t="s">
        <v>926</v>
      </c>
      <c r="D65" t="s">
        <v>821</v>
      </c>
      <c r="E65" t="s">
        <v>822</v>
      </c>
      <c r="F65" t="s">
        <v>927</v>
      </c>
      <c r="G65" t="s">
        <v>1468</v>
      </c>
      <c r="H65" t="s">
        <v>8</v>
      </c>
      <c r="I65" t="s">
        <v>928</v>
      </c>
      <c r="J65" t="s">
        <v>9</v>
      </c>
      <c r="K65" t="s">
        <v>929</v>
      </c>
    </row>
    <row r="66" spans="1:11" x14ac:dyDescent="0.25">
      <c r="A66">
        <v>65</v>
      </c>
      <c r="B66" t="s">
        <v>811</v>
      </c>
      <c r="C66" t="s">
        <v>812</v>
      </c>
      <c r="D66" t="s">
        <v>813</v>
      </c>
      <c r="E66" t="s">
        <v>814</v>
      </c>
      <c r="F66" t="s">
        <v>815</v>
      </c>
      <c r="G66" t="s">
        <v>1468</v>
      </c>
      <c r="H66" t="s">
        <v>8</v>
      </c>
      <c r="I66" t="s">
        <v>817</v>
      </c>
      <c r="J66" t="s">
        <v>9</v>
      </c>
      <c r="K66" t="s">
        <v>818</v>
      </c>
    </row>
    <row r="67" spans="1:11" x14ac:dyDescent="0.25">
      <c r="A67">
        <v>66</v>
      </c>
      <c r="B67" t="s">
        <v>869</v>
      </c>
      <c r="C67" t="s">
        <v>870</v>
      </c>
      <c r="D67" t="s">
        <v>871</v>
      </c>
      <c r="E67" t="s">
        <v>198</v>
      </c>
      <c r="F67" t="s">
        <v>872</v>
      </c>
      <c r="G67" t="s">
        <v>1468</v>
      </c>
      <c r="H67" t="s">
        <v>8</v>
      </c>
      <c r="I67" t="s">
        <v>873</v>
      </c>
      <c r="J67" t="s">
        <v>9</v>
      </c>
      <c r="K67" t="s">
        <v>874</v>
      </c>
    </row>
    <row r="68" spans="1:11" x14ac:dyDescent="0.25">
      <c r="A68">
        <v>67</v>
      </c>
      <c r="B68" t="s">
        <v>819</v>
      </c>
      <c r="C68" t="s">
        <v>820</v>
      </c>
      <c r="D68" t="s">
        <v>821</v>
      </c>
      <c r="E68" t="s">
        <v>822</v>
      </c>
      <c r="F68" t="s">
        <v>823</v>
      </c>
      <c r="G68" t="s">
        <v>1468</v>
      </c>
      <c r="H68" t="s">
        <v>8</v>
      </c>
      <c r="I68" t="s">
        <v>824</v>
      </c>
      <c r="J68" t="s">
        <v>9</v>
      </c>
      <c r="K68" t="s">
        <v>825</v>
      </c>
    </row>
    <row r="69" spans="1:11" x14ac:dyDescent="0.25">
      <c r="A69">
        <v>68</v>
      </c>
      <c r="B69" t="s">
        <v>875</v>
      </c>
      <c r="C69" t="s">
        <v>876</v>
      </c>
      <c r="D69" t="s">
        <v>877</v>
      </c>
      <c r="E69" t="s">
        <v>878</v>
      </c>
      <c r="F69" t="s">
        <v>879</v>
      </c>
      <c r="G69" t="s">
        <v>1468</v>
      </c>
      <c r="H69" t="s">
        <v>8</v>
      </c>
      <c r="I69" t="s">
        <v>880</v>
      </c>
      <c r="J69" t="s">
        <v>9</v>
      </c>
      <c r="K69" t="s">
        <v>881</v>
      </c>
    </row>
    <row r="70" spans="1:11" x14ac:dyDescent="0.25">
      <c r="A70">
        <v>69</v>
      </c>
      <c r="B70" t="s">
        <v>797</v>
      </c>
      <c r="C70" t="s">
        <v>798</v>
      </c>
      <c r="D70" t="s">
        <v>799</v>
      </c>
      <c r="E70" t="s">
        <v>1</v>
      </c>
      <c r="F70" t="s">
        <v>800</v>
      </c>
      <c r="G70" t="s">
        <v>1468</v>
      </c>
      <c r="H70" t="s">
        <v>8</v>
      </c>
      <c r="I70" t="s">
        <v>801</v>
      </c>
      <c r="J70" t="s">
        <v>9</v>
      </c>
      <c r="K70" t="s">
        <v>802</v>
      </c>
    </row>
    <row r="71" spans="1:11" x14ac:dyDescent="0.25">
      <c r="A71">
        <v>70</v>
      </c>
      <c r="B71" t="s">
        <v>930</v>
      </c>
      <c r="C71" t="s">
        <v>931</v>
      </c>
      <c r="D71" t="s">
        <v>932</v>
      </c>
      <c r="E71" t="s">
        <v>933</v>
      </c>
      <c r="F71" t="s">
        <v>934</v>
      </c>
      <c r="G71" t="s">
        <v>1468</v>
      </c>
      <c r="H71" t="s">
        <v>8</v>
      </c>
      <c r="I71" t="s">
        <v>935</v>
      </c>
      <c r="J71" t="s">
        <v>9</v>
      </c>
      <c r="K71" t="s">
        <v>936</v>
      </c>
    </row>
    <row r="72" spans="1:11" x14ac:dyDescent="0.25">
      <c r="A72">
        <v>71</v>
      </c>
      <c r="B72" t="s">
        <v>179</v>
      </c>
      <c r="C72" t="s">
        <v>180</v>
      </c>
      <c r="D72" t="s">
        <v>181</v>
      </c>
      <c r="E72" t="s">
        <v>43</v>
      </c>
      <c r="F72" t="s">
        <v>182</v>
      </c>
      <c r="G72" t="s">
        <v>1468</v>
      </c>
      <c r="H72" t="s">
        <v>8</v>
      </c>
      <c r="I72" t="s">
        <v>183</v>
      </c>
      <c r="J72" t="s">
        <v>9</v>
      </c>
      <c r="K72" t="s">
        <v>738</v>
      </c>
    </row>
    <row r="73" spans="1:11" x14ac:dyDescent="0.25">
      <c r="A73">
        <v>72</v>
      </c>
      <c r="B73" t="s">
        <v>467</v>
      </c>
      <c r="C73" t="s">
        <v>468</v>
      </c>
      <c r="D73" t="s">
        <v>0</v>
      </c>
      <c r="E73" t="s">
        <v>1</v>
      </c>
      <c r="F73" t="s">
        <v>477</v>
      </c>
      <c r="G73" t="s">
        <v>1019</v>
      </c>
      <c r="H73" t="s">
        <v>30</v>
      </c>
      <c r="I73" t="s">
        <v>478</v>
      </c>
      <c r="J73" t="s">
        <v>32</v>
      </c>
      <c r="K73" t="s">
        <v>740</v>
      </c>
    </row>
    <row r="74" spans="1:11" x14ac:dyDescent="0.25">
      <c r="A74">
        <v>73</v>
      </c>
      <c r="B74" t="s">
        <v>54</v>
      </c>
      <c r="C74" t="s">
        <v>55</v>
      </c>
      <c r="D74" t="s">
        <v>0</v>
      </c>
      <c r="E74" t="s">
        <v>1</v>
      </c>
      <c r="F74" t="s">
        <v>480</v>
      </c>
      <c r="G74" t="s">
        <v>1050</v>
      </c>
      <c r="H74" t="s">
        <v>473</v>
      </c>
      <c r="I74" t="s">
        <v>481</v>
      </c>
      <c r="J74" t="s">
        <v>475</v>
      </c>
      <c r="K74" t="s">
        <v>744</v>
      </c>
    </row>
    <row r="75" spans="1:11" x14ac:dyDescent="0.25">
      <c r="A75">
        <v>74</v>
      </c>
      <c r="B75" t="s">
        <v>206</v>
      </c>
      <c r="C75" t="s">
        <v>207</v>
      </c>
      <c r="D75" t="s">
        <v>173</v>
      </c>
      <c r="E75" t="s">
        <v>43</v>
      </c>
      <c r="F75" t="s">
        <v>208</v>
      </c>
      <c r="G75" t="s">
        <v>1019</v>
      </c>
      <c r="H75" t="s">
        <v>3</v>
      </c>
      <c r="I75" t="s">
        <v>209</v>
      </c>
      <c r="J75" t="s">
        <v>53</v>
      </c>
      <c r="K75" t="s">
        <v>745</v>
      </c>
    </row>
    <row r="76" spans="1:11" x14ac:dyDescent="0.25">
      <c r="A76">
        <v>75</v>
      </c>
      <c r="B76" t="s">
        <v>224</v>
      </c>
      <c r="C76" t="s">
        <v>225</v>
      </c>
      <c r="D76" t="s">
        <v>0</v>
      </c>
      <c r="E76" t="s">
        <v>1</v>
      </c>
      <c r="F76" t="s">
        <v>226</v>
      </c>
      <c r="G76" t="s">
        <v>1019</v>
      </c>
      <c r="H76" t="s">
        <v>3</v>
      </c>
      <c r="I76" t="s">
        <v>227</v>
      </c>
      <c r="J76" t="s">
        <v>53</v>
      </c>
      <c r="K76" t="s">
        <v>748</v>
      </c>
    </row>
    <row r="77" spans="1:11" x14ac:dyDescent="0.25">
      <c r="A77">
        <v>76</v>
      </c>
      <c r="B77" t="s">
        <v>54</v>
      </c>
      <c r="C77" t="s">
        <v>55</v>
      </c>
      <c r="D77" t="s">
        <v>0</v>
      </c>
      <c r="E77" t="s">
        <v>1</v>
      </c>
      <c r="F77" t="s">
        <v>229</v>
      </c>
      <c r="G77" t="s">
        <v>1019</v>
      </c>
      <c r="H77" t="s">
        <v>3</v>
      </c>
      <c r="I77" t="s">
        <v>230</v>
      </c>
      <c r="J77" t="s">
        <v>53</v>
      </c>
      <c r="K77" t="s">
        <v>749</v>
      </c>
    </row>
    <row r="78" spans="1:11" x14ac:dyDescent="0.25">
      <c r="A78">
        <v>77</v>
      </c>
      <c r="B78" t="s">
        <v>278</v>
      </c>
      <c r="C78" t="s">
        <v>279</v>
      </c>
      <c r="D78" t="s">
        <v>66</v>
      </c>
      <c r="E78" t="s">
        <v>1</v>
      </c>
      <c r="F78" t="s">
        <v>280</v>
      </c>
      <c r="G78" t="s">
        <v>1019</v>
      </c>
      <c r="H78" t="s">
        <v>3</v>
      </c>
      <c r="I78" t="s">
        <v>281</v>
      </c>
      <c r="J78" t="s">
        <v>53</v>
      </c>
      <c r="K78" t="s">
        <v>756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L78"/>
  <sheetViews>
    <sheetView topLeftCell="A45" workbookViewId="0">
      <selection activeCell="F55" sqref="F55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5.42578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960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1468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1468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1468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1468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>
        <v>13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1468</v>
      </c>
      <c r="H14" t="s">
        <v>1013</v>
      </c>
      <c r="I14" t="s">
        <v>1122</v>
      </c>
      <c r="J14" t="s">
        <v>960</v>
      </c>
      <c r="K14" t="s">
        <v>1464</v>
      </c>
    </row>
    <row r="15" spans="1:11" x14ac:dyDescent="0.25">
      <c r="A15">
        <v>14</v>
      </c>
      <c r="B15" t="s">
        <v>1457</v>
      </c>
      <c r="C15" t="s">
        <v>1458</v>
      </c>
      <c r="D15" t="s">
        <v>42</v>
      </c>
      <c r="E15" t="s">
        <v>43</v>
      </c>
      <c r="F15" t="s">
        <v>1459</v>
      </c>
      <c r="G15" t="s">
        <v>1468</v>
      </c>
      <c r="H15" t="s">
        <v>1013</v>
      </c>
      <c r="I15" t="s">
        <v>1460</v>
      </c>
      <c r="J15" t="s">
        <v>960</v>
      </c>
      <c r="K15" t="s">
        <v>1461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369</v>
      </c>
      <c r="G16" t="s">
        <v>1019</v>
      </c>
      <c r="H16" t="s">
        <v>294</v>
      </c>
      <c r="I16" t="s">
        <v>370</v>
      </c>
      <c r="J16" t="s">
        <v>289</v>
      </c>
      <c r="K16" t="s">
        <v>1240</v>
      </c>
    </row>
    <row r="17" spans="1:11" x14ac:dyDescent="0.25">
      <c r="A17">
        <v>16</v>
      </c>
      <c r="B17" t="s">
        <v>366</v>
      </c>
      <c r="C17" t="s">
        <v>367</v>
      </c>
      <c r="D17" t="s">
        <v>368</v>
      </c>
      <c r="E17" t="s">
        <v>43</v>
      </c>
      <c r="F17" t="s">
        <v>1100</v>
      </c>
      <c r="G17" t="s">
        <v>1468</v>
      </c>
      <c r="H17" t="s">
        <v>1013</v>
      </c>
      <c r="I17" t="s">
        <v>1101</v>
      </c>
      <c r="J17" t="s">
        <v>960</v>
      </c>
      <c r="K17" t="s">
        <v>1258</v>
      </c>
    </row>
    <row r="18" spans="1:11" x14ac:dyDescent="0.25">
      <c r="A18">
        <v>17</v>
      </c>
      <c r="B18" t="s">
        <v>1215</v>
      </c>
      <c r="C18" t="s">
        <v>1216</v>
      </c>
      <c r="D18" t="s">
        <v>0</v>
      </c>
      <c r="E18" t="s">
        <v>1</v>
      </c>
      <c r="F18" t="s">
        <v>1218</v>
      </c>
      <c r="G18" t="s">
        <v>1468</v>
      </c>
      <c r="H18" t="s">
        <v>1013</v>
      </c>
      <c r="I18" t="s">
        <v>1219</v>
      </c>
      <c r="J18" t="s">
        <v>960</v>
      </c>
      <c r="K18" t="s">
        <v>1242</v>
      </c>
    </row>
    <row r="19" spans="1:11" x14ac:dyDescent="0.25">
      <c r="A19">
        <v>18</v>
      </c>
      <c r="B19" t="s">
        <v>1194</v>
      </c>
      <c r="C19" t="s">
        <v>1195</v>
      </c>
      <c r="D19" t="s">
        <v>1196</v>
      </c>
      <c r="E19" t="s">
        <v>28</v>
      </c>
      <c r="F19" t="s">
        <v>1197</v>
      </c>
      <c r="G19" t="s">
        <v>1468</v>
      </c>
      <c r="H19" t="s">
        <v>1013</v>
      </c>
      <c r="I19" t="s">
        <v>1198</v>
      </c>
      <c r="J19" t="s">
        <v>960</v>
      </c>
      <c r="K19" t="s">
        <v>1214</v>
      </c>
    </row>
    <row r="20" spans="1:11" x14ac:dyDescent="0.25">
      <c r="A20">
        <v>19</v>
      </c>
      <c r="B20" t="s">
        <v>117</v>
      </c>
      <c r="C20" t="s">
        <v>1210</v>
      </c>
      <c r="D20" t="s">
        <v>648</v>
      </c>
      <c r="E20" t="s">
        <v>1</v>
      </c>
      <c r="F20" t="s">
        <v>1211</v>
      </c>
      <c r="G20" t="s">
        <v>1019</v>
      </c>
      <c r="H20" t="s">
        <v>3</v>
      </c>
      <c r="I20" t="s">
        <v>1212</v>
      </c>
      <c r="J20" t="s">
        <v>53</v>
      </c>
      <c r="K20" t="s">
        <v>1213</v>
      </c>
    </row>
    <row r="21" spans="1:11" x14ac:dyDescent="0.25">
      <c r="A21">
        <v>20</v>
      </c>
      <c r="B21" t="s">
        <v>116</v>
      </c>
      <c r="C21" t="s">
        <v>117</v>
      </c>
      <c r="D21" t="s">
        <v>648</v>
      </c>
      <c r="E21" t="s">
        <v>1</v>
      </c>
      <c r="F21" t="s">
        <v>118</v>
      </c>
      <c r="G21" t="s">
        <v>1019</v>
      </c>
      <c r="H21" t="s">
        <v>3</v>
      </c>
      <c r="I21" t="s">
        <v>119</v>
      </c>
      <c r="J21" t="s">
        <v>53</v>
      </c>
      <c r="K21" t="s">
        <v>1167</v>
      </c>
    </row>
    <row r="22" spans="1:11" x14ac:dyDescent="0.25">
      <c r="A22">
        <v>21</v>
      </c>
      <c r="B22" t="s">
        <v>196</v>
      </c>
      <c r="C22" t="s">
        <v>104</v>
      </c>
      <c r="D22" t="s">
        <v>197</v>
      </c>
      <c r="E22" t="s">
        <v>198</v>
      </c>
      <c r="F22" t="s">
        <v>1168</v>
      </c>
      <c r="G22" t="s">
        <v>1468</v>
      </c>
      <c r="H22" t="s">
        <v>1013</v>
      </c>
      <c r="I22" t="s">
        <v>1169</v>
      </c>
      <c r="J22" t="s">
        <v>960</v>
      </c>
      <c r="K22" t="s">
        <v>1170</v>
      </c>
    </row>
    <row r="23" spans="1:11" x14ac:dyDescent="0.25">
      <c r="A23">
        <v>22</v>
      </c>
      <c r="B23" t="s">
        <v>1176</v>
      </c>
      <c r="C23" t="s">
        <v>1177</v>
      </c>
      <c r="D23" t="s">
        <v>173</v>
      </c>
      <c r="E23" t="s">
        <v>43</v>
      </c>
      <c r="F23" t="s">
        <v>1178</v>
      </c>
      <c r="G23" t="s">
        <v>1468</v>
      </c>
      <c r="H23" t="s">
        <v>1013</v>
      </c>
      <c r="I23" t="s">
        <v>1179</v>
      </c>
      <c r="J23" t="s">
        <v>960</v>
      </c>
      <c r="K23" t="s">
        <v>1180</v>
      </c>
    </row>
    <row r="24" spans="1:11" x14ac:dyDescent="0.25">
      <c r="A24">
        <v>23</v>
      </c>
      <c r="B24" t="s">
        <v>1187</v>
      </c>
      <c r="C24" t="s">
        <v>1188</v>
      </c>
      <c r="D24" t="s">
        <v>1189</v>
      </c>
      <c r="E24" t="s">
        <v>43</v>
      </c>
      <c r="F24" t="s">
        <v>1190</v>
      </c>
      <c r="G24" t="s">
        <v>1468</v>
      </c>
      <c r="H24" t="s">
        <v>1013</v>
      </c>
      <c r="I24" t="s">
        <v>1191</v>
      </c>
      <c r="J24" t="s">
        <v>960</v>
      </c>
      <c r="K24" t="s">
        <v>1192</v>
      </c>
    </row>
    <row r="25" spans="1:11" x14ac:dyDescent="0.25">
      <c r="A25">
        <v>24</v>
      </c>
      <c r="B25" t="s">
        <v>262</v>
      </c>
      <c r="C25" t="s">
        <v>1141</v>
      </c>
      <c r="D25" t="s">
        <v>1142</v>
      </c>
      <c r="E25" t="s">
        <v>1</v>
      </c>
      <c r="F25" t="s">
        <v>1143</v>
      </c>
      <c r="G25" t="s">
        <v>1468</v>
      </c>
      <c r="H25" t="s">
        <v>1013</v>
      </c>
      <c r="I25" t="s">
        <v>1144</v>
      </c>
      <c r="J25" t="s">
        <v>960</v>
      </c>
      <c r="K25" t="s">
        <v>1145</v>
      </c>
    </row>
    <row r="26" spans="1:11" x14ac:dyDescent="0.25">
      <c r="A26">
        <v>25</v>
      </c>
      <c r="B26" t="s">
        <v>1146</v>
      </c>
      <c r="C26" t="s">
        <v>1147</v>
      </c>
      <c r="D26" t="s">
        <v>1142</v>
      </c>
      <c r="E26" t="s">
        <v>1</v>
      </c>
      <c r="F26" t="s">
        <v>1148</v>
      </c>
      <c r="G26" t="s">
        <v>1468</v>
      </c>
      <c r="H26" t="s">
        <v>1013</v>
      </c>
      <c r="I26" t="s">
        <v>1149</v>
      </c>
      <c r="J26" t="s">
        <v>960</v>
      </c>
      <c r="K26" t="s">
        <v>1150</v>
      </c>
    </row>
    <row r="27" spans="1:11" x14ac:dyDescent="0.25">
      <c r="A27">
        <v>26</v>
      </c>
      <c r="B27" t="s">
        <v>50</v>
      </c>
      <c r="C27" t="s">
        <v>51</v>
      </c>
      <c r="D27" t="s">
        <v>52</v>
      </c>
      <c r="E27" t="s">
        <v>43</v>
      </c>
      <c r="F27" t="s">
        <v>1085</v>
      </c>
      <c r="G27" t="s">
        <v>1468</v>
      </c>
      <c r="H27" t="s">
        <v>1013</v>
      </c>
      <c r="I27" t="s">
        <v>1086</v>
      </c>
      <c r="J27" t="s">
        <v>960</v>
      </c>
      <c r="K27" t="s">
        <v>1087</v>
      </c>
    </row>
    <row r="28" spans="1:11" x14ac:dyDescent="0.25">
      <c r="A28">
        <v>27</v>
      </c>
      <c r="B28" t="s">
        <v>196</v>
      </c>
      <c r="C28" t="s">
        <v>104</v>
      </c>
      <c r="D28" t="s">
        <v>197</v>
      </c>
      <c r="E28" t="s">
        <v>198</v>
      </c>
      <c r="F28" t="s">
        <v>1107</v>
      </c>
      <c r="G28" t="s">
        <v>1468</v>
      </c>
      <c r="H28" t="s">
        <v>1013</v>
      </c>
      <c r="I28" t="s">
        <v>1108</v>
      </c>
      <c r="J28" t="s">
        <v>960</v>
      </c>
      <c r="K28" t="s">
        <v>1109</v>
      </c>
    </row>
    <row r="29" spans="1:11" x14ac:dyDescent="0.25">
      <c r="A29">
        <v>28</v>
      </c>
      <c r="B29" t="s">
        <v>1110</v>
      </c>
      <c r="C29" t="s">
        <v>408</v>
      </c>
      <c r="D29" t="s">
        <v>1111</v>
      </c>
      <c r="E29" t="s">
        <v>912</v>
      </c>
      <c r="F29" t="s">
        <v>1112</v>
      </c>
      <c r="G29" t="s">
        <v>1468</v>
      </c>
      <c r="H29" t="s">
        <v>1013</v>
      </c>
      <c r="I29" t="s">
        <v>1113</v>
      </c>
      <c r="J29" t="s">
        <v>960</v>
      </c>
      <c r="K29" t="s">
        <v>1114</v>
      </c>
    </row>
    <row r="30" spans="1:11" x14ac:dyDescent="0.25">
      <c r="A30">
        <v>29</v>
      </c>
      <c r="B30" t="s">
        <v>1072</v>
      </c>
      <c r="C30" t="s">
        <v>1073</v>
      </c>
      <c r="D30" t="s">
        <v>122</v>
      </c>
      <c r="E30" t="s">
        <v>43</v>
      </c>
      <c r="F30" t="s">
        <v>221</v>
      </c>
      <c r="G30" t="s">
        <v>1131</v>
      </c>
      <c r="H30" t="s">
        <v>3</v>
      </c>
      <c r="I30" t="s">
        <v>222</v>
      </c>
      <c r="J30" t="s">
        <v>53</v>
      </c>
      <c r="K30" t="s">
        <v>1074</v>
      </c>
    </row>
    <row r="31" spans="1:11" x14ac:dyDescent="0.25">
      <c r="A31">
        <v>30</v>
      </c>
      <c r="B31" t="s">
        <v>190</v>
      </c>
      <c r="C31" t="s">
        <v>191</v>
      </c>
      <c r="D31" t="s">
        <v>192</v>
      </c>
      <c r="E31" t="s">
        <v>28</v>
      </c>
      <c r="F31" t="s">
        <v>193</v>
      </c>
      <c r="G31" t="s">
        <v>1019</v>
      </c>
      <c r="H31" t="s">
        <v>30</v>
      </c>
      <c r="I31" t="s">
        <v>194</v>
      </c>
      <c r="J31" t="s">
        <v>32</v>
      </c>
      <c r="K31" t="s">
        <v>1081</v>
      </c>
    </row>
    <row r="32" spans="1:11" x14ac:dyDescent="0.25">
      <c r="A32">
        <v>31</v>
      </c>
      <c r="B32" t="s">
        <v>71</v>
      </c>
      <c r="C32" t="s">
        <v>72</v>
      </c>
      <c r="D32" t="s">
        <v>73</v>
      </c>
      <c r="E32" t="s">
        <v>28</v>
      </c>
      <c r="F32" t="s">
        <v>74</v>
      </c>
      <c r="G32" t="s">
        <v>1019</v>
      </c>
      <c r="H32" t="s">
        <v>30</v>
      </c>
      <c r="I32" t="s">
        <v>75</v>
      </c>
      <c r="J32" t="s">
        <v>32</v>
      </c>
      <c r="K32" t="s">
        <v>1058</v>
      </c>
    </row>
    <row r="33" spans="1:11" x14ac:dyDescent="0.25">
      <c r="A33">
        <v>32</v>
      </c>
      <c r="B33" t="s">
        <v>273</v>
      </c>
      <c r="C33" t="s">
        <v>274</v>
      </c>
      <c r="D33" t="s">
        <v>0</v>
      </c>
      <c r="E33" t="s">
        <v>1</v>
      </c>
      <c r="F33" t="s">
        <v>275</v>
      </c>
      <c r="G33" t="s">
        <v>1019</v>
      </c>
      <c r="H33" t="s">
        <v>3</v>
      </c>
      <c r="I33" t="s">
        <v>276</v>
      </c>
      <c r="J33" t="s">
        <v>53</v>
      </c>
      <c r="K33" t="s">
        <v>1069</v>
      </c>
    </row>
    <row r="34" spans="1:11" x14ac:dyDescent="0.25">
      <c r="A34">
        <v>33</v>
      </c>
      <c r="B34" t="s">
        <v>145</v>
      </c>
      <c r="C34" t="s">
        <v>97</v>
      </c>
      <c r="D34" t="s">
        <v>1046</v>
      </c>
      <c r="E34" t="s">
        <v>1</v>
      </c>
      <c r="F34" t="s">
        <v>147</v>
      </c>
      <c r="G34" t="s">
        <v>1019</v>
      </c>
      <c r="H34" t="s">
        <v>3</v>
      </c>
      <c r="I34" t="s">
        <v>148</v>
      </c>
      <c r="J34" t="s">
        <v>53</v>
      </c>
      <c r="K34" t="s">
        <v>1047</v>
      </c>
    </row>
    <row r="35" spans="1:11" x14ac:dyDescent="0.25">
      <c r="A35">
        <v>34</v>
      </c>
      <c r="B35" t="s">
        <v>803</v>
      </c>
      <c r="C35" t="s">
        <v>804</v>
      </c>
      <c r="D35" t="s">
        <v>17</v>
      </c>
      <c r="E35" t="s">
        <v>7</v>
      </c>
      <c r="F35" t="s">
        <v>805</v>
      </c>
      <c r="G35" t="s">
        <v>1468</v>
      </c>
      <c r="H35" t="s">
        <v>5</v>
      </c>
      <c r="I35" t="s">
        <v>806</v>
      </c>
      <c r="J35" t="s">
        <v>6</v>
      </c>
      <c r="K35" t="s">
        <v>996</v>
      </c>
    </row>
    <row r="36" spans="1:11" x14ac:dyDescent="0.25">
      <c r="A36">
        <v>35</v>
      </c>
      <c r="B36" t="s">
        <v>982</v>
      </c>
      <c r="C36" t="s">
        <v>292</v>
      </c>
      <c r="D36" t="s">
        <v>462</v>
      </c>
      <c r="E36" t="s">
        <v>1</v>
      </c>
      <c r="F36" t="s">
        <v>422</v>
      </c>
      <c r="G36" t="s">
        <v>1019</v>
      </c>
      <c r="H36" t="s">
        <v>3</v>
      </c>
      <c r="I36" t="s">
        <v>423</v>
      </c>
      <c r="J36" t="s">
        <v>2</v>
      </c>
      <c r="K36" t="s">
        <v>983</v>
      </c>
    </row>
    <row r="37" spans="1:11" x14ac:dyDescent="0.25">
      <c r="A37">
        <v>36</v>
      </c>
      <c r="B37" t="s">
        <v>64</v>
      </c>
      <c r="C37" t="s">
        <v>65</v>
      </c>
      <c r="D37" t="s">
        <v>66</v>
      </c>
      <c r="E37" t="s">
        <v>1</v>
      </c>
      <c r="F37" t="s">
        <v>67</v>
      </c>
      <c r="G37" t="s">
        <v>1019</v>
      </c>
      <c r="H37" t="s">
        <v>30</v>
      </c>
      <c r="I37" t="s">
        <v>68</v>
      </c>
      <c r="J37" t="s">
        <v>32</v>
      </c>
      <c r="K37" t="s">
        <v>959</v>
      </c>
    </row>
    <row r="38" spans="1:11" x14ac:dyDescent="0.25">
      <c r="A38">
        <v>37</v>
      </c>
      <c r="B38" t="s">
        <v>242</v>
      </c>
      <c r="C38" t="s">
        <v>243</v>
      </c>
      <c r="D38" t="s">
        <v>957</v>
      </c>
      <c r="E38" t="s">
        <v>43</v>
      </c>
      <c r="F38" t="s">
        <v>244</v>
      </c>
      <c r="G38" t="s">
        <v>1019</v>
      </c>
      <c r="H38" t="s">
        <v>3</v>
      </c>
      <c r="I38" t="s">
        <v>245</v>
      </c>
      <c r="J38" t="s">
        <v>125</v>
      </c>
      <c r="K38" t="s">
        <v>958</v>
      </c>
    </row>
    <row r="39" spans="1:11" x14ac:dyDescent="0.25">
      <c r="A39">
        <v>38</v>
      </c>
      <c r="B39" t="s">
        <v>322</v>
      </c>
      <c r="C39" t="s">
        <v>323</v>
      </c>
      <c r="D39" t="s">
        <v>66</v>
      </c>
      <c r="E39" t="s">
        <v>1</v>
      </c>
      <c r="F39" t="s">
        <v>324</v>
      </c>
      <c r="G39" t="s">
        <v>1019</v>
      </c>
      <c r="H39" t="s">
        <v>287</v>
      </c>
      <c r="I39" t="s">
        <v>325</v>
      </c>
      <c r="J39" t="s">
        <v>289</v>
      </c>
      <c r="K39" t="s">
        <v>956</v>
      </c>
    </row>
    <row r="40" spans="1:11" x14ac:dyDescent="0.25">
      <c r="A40">
        <v>39</v>
      </c>
      <c r="B40" t="s">
        <v>49</v>
      </c>
      <c r="C40" t="s">
        <v>97</v>
      </c>
      <c r="D40" t="s">
        <v>66</v>
      </c>
      <c r="E40" t="s">
        <v>1</v>
      </c>
      <c r="F40" t="s">
        <v>391</v>
      </c>
      <c r="G40" t="s">
        <v>1019</v>
      </c>
      <c r="H40" t="s">
        <v>294</v>
      </c>
      <c r="I40" t="s">
        <v>392</v>
      </c>
      <c r="J40" t="s">
        <v>289</v>
      </c>
      <c r="K40" t="s">
        <v>921</v>
      </c>
    </row>
    <row r="41" spans="1:11" x14ac:dyDescent="0.25">
      <c r="A41">
        <v>40</v>
      </c>
      <c r="B41" t="s">
        <v>361</v>
      </c>
      <c r="C41" t="s">
        <v>362</v>
      </c>
      <c r="D41" t="s">
        <v>0</v>
      </c>
      <c r="E41" t="s">
        <v>1</v>
      </c>
      <c r="F41" t="s">
        <v>886</v>
      </c>
      <c r="G41" t="s">
        <v>1019</v>
      </c>
      <c r="H41" t="s">
        <v>3</v>
      </c>
      <c r="I41" t="s">
        <v>861</v>
      </c>
      <c r="J41" t="s">
        <v>516</v>
      </c>
      <c r="K41" t="s">
        <v>896</v>
      </c>
    </row>
    <row r="42" spans="1:11" x14ac:dyDescent="0.25">
      <c r="A42">
        <v>41</v>
      </c>
      <c r="B42" t="s">
        <v>845</v>
      </c>
      <c r="C42" t="s">
        <v>846</v>
      </c>
      <c r="D42" t="s">
        <v>27</v>
      </c>
      <c r="E42" t="s">
        <v>28</v>
      </c>
      <c r="F42" t="s">
        <v>847</v>
      </c>
      <c r="G42" t="s">
        <v>1019</v>
      </c>
      <c r="H42" t="s">
        <v>294</v>
      </c>
      <c r="I42" t="s">
        <v>848</v>
      </c>
      <c r="J42" t="s">
        <v>289</v>
      </c>
      <c r="K42" t="s">
        <v>849</v>
      </c>
    </row>
    <row r="43" spans="1:11" x14ac:dyDescent="0.25">
      <c r="A43">
        <v>42</v>
      </c>
      <c r="B43" t="s">
        <v>766</v>
      </c>
      <c r="C43" t="s">
        <v>767</v>
      </c>
      <c r="D43" t="s">
        <v>577</v>
      </c>
      <c r="E43" t="s">
        <v>7</v>
      </c>
      <c r="F43" t="s">
        <v>768</v>
      </c>
      <c r="G43" t="s">
        <v>1468</v>
      </c>
      <c r="H43" t="s">
        <v>8</v>
      </c>
      <c r="I43" t="s">
        <v>769</v>
      </c>
      <c r="J43" t="s">
        <v>9</v>
      </c>
      <c r="K43" t="s">
        <v>770</v>
      </c>
    </row>
    <row r="44" spans="1:11" x14ac:dyDescent="0.25">
      <c r="A44">
        <v>43</v>
      </c>
      <c r="B44" t="s">
        <v>530</v>
      </c>
      <c r="C44" t="s">
        <v>531</v>
      </c>
      <c r="D44" t="s">
        <v>36</v>
      </c>
      <c r="E44" t="s">
        <v>1</v>
      </c>
      <c r="F44" t="s">
        <v>532</v>
      </c>
      <c r="G44" t="s">
        <v>1019</v>
      </c>
      <c r="H44" t="s">
        <v>294</v>
      </c>
      <c r="I44" t="s">
        <v>533</v>
      </c>
      <c r="J44" t="s">
        <v>516</v>
      </c>
      <c r="K44" t="s">
        <v>764</v>
      </c>
    </row>
    <row r="45" spans="1:11" x14ac:dyDescent="0.25">
      <c r="A45">
        <v>44</v>
      </c>
      <c r="B45" t="s">
        <v>651</v>
      </c>
      <c r="C45" t="s">
        <v>652</v>
      </c>
      <c r="D45" t="s">
        <v>653</v>
      </c>
      <c r="E45" t="s">
        <v>1</v>
      </c>
      <c r="F45" t="s">
        <v>654</v>
      </c>
      <c r="G45" t="s">
        <v>1019</v>
      </c>
      <c r="H45" t="s">
        <v>294</v>
      </c>
      <c r="I45" t="s">
        <v>655</v>
      </c>
      <c r="J45" t="s">
        <v>289</v>
      </c>
      <c r="K45" t="s">
        <v>656</v>
      </c>
    </row>
    <row r="46" spans="1:11" x14ac:dyDescent="0.25">
      <c r="A46">
        <v>45</v>
      </c>
      <c r="B46" t="s">
        <v>425</v>
      </c>
      <c r="C46" t="s">
        <v>426</v>
      </c>
      <c r="D46" t="s">
        <v>427</v>
      </c>
      <c r="E46" t="s">
        <v>28</v>
      </c>
      <c r="F46" t="s">
        <v>428</v>
      </c>
      <c r="G46" t="s">
        <v>1019</v>
      </c>
      <c r="H46" t="s">
        <v>287</v>
      </c>
      <c r="I46" t="s">
        <v>429</v>
      </c>
      <c r="J46" t="s">
        <v>289</v>
      </c>
      <c r="K46" t="s">
        <v>659</v>
      </c>
    </row>
    <row r="47" spans="1:11" x14ac:dyDescent="0.25">
      <c r="A47">
        <v>46</v>
      </c>
      <c r="B47" t="s">
        <v>608</v>
      </c>
      <c r="C47" t="s">
        <v>378</v>
      </c>
      <c r="D47" t="s">
        <v>27</v>
      </c>
      <c r="E47" t="s">
        <v>28</v>
      </c>
      <c r="F47" t="s">
        <v>609</v>
      </c>
      <c r="G47" t="s">
        <v>1019</v>
      </c>
      <c r="H47" t="s">
        <v>294</v>
      </c>
      <c r="I47" t="s">
        <v>610</v>
      </c>
      <c r="J47" t="s">
        <v>289</v>
      </c>
      <c r="K47" t="s">
        <v>663</v>
      </c>
    </row>
    <row r="48" spans="1:11" x14ac:dyDescent="0.25">
      <c r="A48">
        <v>47</v>
      </c>
      <c r="B48" t="s">
        <v>1466</v>
      </c>
      <c r="C48" t="s">
        <v>378</v>
      </c>
      <c r="D48" t="s">
        <v>1561</v>
      </c>
      <c r="E48" t="s">
        <v>1561</v>
      </c>
      <c r="F48" t="s">
        <v>572</v>
      </c>
      <c r="G48" t="s">
        <v>1019</v>
      </c>
      <c r="H48" t="s">
        <v>287</v>
      </c>
      <c r="I48" t="s">
        <v>573</v>
      </c>
      <c r="J48" t="s">
        <v>289</v>
      </c>
      <c r="K48" t="s">
        <v>665</v>
      </c>
    </row>
    <row r="49" spans="1:11" x14ac:dyDescent="0.25">
      <c r="A49">
        <v>48</v>
      </c>
      <c r="B49" t="s">
        <v>590</v>
      </c>
      <c r="C49" t="s">
        <v>591</v>
      </c>
      <c r="D49" t="s">
        <v>592</v>
      </c>
      <c r="E49" t="s">
        <v>43</v>
      </c>
      <c r="F49" t="s">
        <v>593</v>
      </c>
      <c r="G49" t="s">
        <v>1131</v>
      </c>
      <c r="H49" t="s">
        <v>30</v>
      </c>
      <c r="I49" t="s">
        <v>594</v>
      </c>
      <c r="J49" t="s">
        <v>32</v>
      </c>
      <c r="K49" t="s">
        <v>669</v>
      </c>
    </row>
    <row r="50" spans="1:11" x14ac:dyDescent="0.25">
      <c r="A50">
        <v>49</v>
      </c>
      <c r="B50" t="s">
        <v>566</v>
      </c>
      <c r="C50" t="s">
        <v>556</v>
      </c>
      <c r="D50" t="s">
        <v>0</v>
      </c>
      <c r="E50" t="s">
        <v>1</v>
      </c>
      <c r="F50" t="s">
        <v>557</v>
      </c>
      <c r="G50" t="s">
        <v>1019</v>
      </c>
      <c r="H50" t="s">
        <v>287</v>
      </c>
      <c r="I50" t="s">
        <v>558</v>
      </c>
      <c r="J50" t="s">
        <v>289</v>
      </c>
      <c r="K50" t="s">
        <v>673</v>
      </c>
    </row>
    <row r="51" spans="1:11" x14ac:dyDescent="0.25">
      <c r="A51">
        <v>50</v>
      </c>
      <c r="B51" t="s">
        <v>1467</v>
      </c>
      <c r="C51" t="s">
        <v>97</v>
      </c>
      <c r="D51" t="s">
        <v>1561</v>
      </c>
      <c r="E51" t="s">
        <v>1561</v>
      </c>
      <c r="F51" t="s">
        <v>540</v>
      </c>
      <c r="G51" t="s">
        <v>1019</v>
      </c>
      <c r="H51" t="s">
        <v>294</v>
      </c>
      <c r="I51" t="s">
        <v>541</v>
      </c>
      <c r="J51" t="s">
        <v>289</v>
      </c>
      <c r="K51" t="s">
        <v>677</v>
      </c>
    </row>
    <row r="52" spans="1:11" x14ac:dyDescent="0.25">
      <c r="A52">
        <v>51</v>
      </c>
      <c r="B52" t="s">
        <v>291</v>
      </c>
      <c r="C52" t="s">
        <v>292</v>
      </c>
      <c r="D52" t="s">
        <v>0</v>
      </c>
      <c r="E52" t="s">
        <v>1</v>
      </c>
      <c r="F52" t="s">
        <v>293</v>
      </c>
      <c r="G52" t="s">
        <v>1019</v>
      </c>
      <c r="H52" t="s">
        <v>294</v>
      </c>
      <c r="I52" t="s">
        <v>295</v>
      </c>
      <c r="J52" t="s">
        <v>289</v>
      </c>
      <c r="K52" t="s">
        <v>679</v>
      </c>
    </row>
    <row r="53" spans="1:11" x14ac:dyDescent="0.25">
      <c r="A53">
        <v>52</v>
      </c>
      <c r="B53" t="s">
        <v>311</v>
      </c>
      <c r="C53" t="s">
        <v>312</v>
      </c>
      <c r="D53" t="s">
        <v>313</v>
      </c>
      <c r="E53" t="s">
        <v>43</v>
      </c>
      <c r="F53" t="s">
        <v>314</v>
      </c>
      <c r="G53" t="s">
        <v>1019</v>
      </c>
      <c r="H53" t="s">
        <v>294</v>
      </c>
      <c r="I53" t="s">
        <v>315</v>
      </c>
      <c r="J53" t="s">
        <v>289</v>
      </c>
      <c r="K53" t="s">
        <v>683</v>
      </c>
    </row>
    <row r="54" spans="1:11" x14ac:dyDescent="0.25">
      <c r="A54">
        <v>53</v>
      </c>
      <c r="B54" t="s">
        <v>317</v>
      </c>
      <c r="C54" t="s">
        <v>279</v>
      </c>
      <c r="D54" t="s">
        <v>318</v>
      </c>
      <c r="E54" t="s">
        <v>28</v>
      </c>
      <c r="F54" t="s">
        <v>319</v>
      </c>
      <c r="G54" t="s">
        <v>1019</v>
      </c>
      <c r="H54" t="s">
        <v>287</v>
      </c>
      <c r="I54" t="s">
        <v>320</v>
      </c>
      <c r="J54" t="s">
        <v>289</v>
      </c>
      <c r="K54" t="s">
        <v>758</v>
      </c>
    </row>
    <row r="55" spans="1:11" x14ac:dyDescent="0.25">
      <c r="A55">
        <v>54</v>
      </c>
      <c r="B55" t="s">
        <v>333</v>
      </c>
      <c r="C55" t="s">
        <v>334</v>
      </c>
      <c r="D55" t="s">
        <v>335</v>
      </c>
      <c r="E55" t="s">
        <v>48</v>
      </c>
      <c r="F55" t="s">
        <v>336</v>
      </c>
      <c r="G55" t="s">
        <v>666</v>
      </c>
      <c r="H55" t="s">
        <v>287</v>
      </c>
      <c r="I55" t="s">
        <v>337</v>
      </c>
      <c r="J55" t="s">
        <v>289</v>
      </c>
      <c r="K55" t="s">
        <v>686</v>
      </c>
    </row>
    <row r="56" spans="1:11" x14ac:dyDescent="0.25">
      <c r="A56">
        <v>55</v>
      </c>
      <c r="B56" t="s">
        <v>238</v>
      </c>
      <c r="C56" t="s">
        <v>239</v>
      </c>
      <c r="D56" t="s">
        <v>0</v>
      </c>
      <c r="E56" t="s">
        <v>1</v>
      </c>
      <c r="F56" t="s">
        <v>240</v>
      </c>
      <c r="G56" t="s">
        <v>1019</v>
      </c>
      <c r="H56" t="s">
        <v>3</v>
      </c>
      <c r="I56" t="s">
        <v>241</v>
      </c>
      <c r="J56" t="s">
        <v>53</v>
      </c>
      <c r="K56" t="s">
        <v>691</v>
      </c>
    </row>
    <row r="57" spans="1:11" x14ac:dyDescent="0.25">
      <c r="A57">
        <v>56</v>
      </c>
      <c r="B57" t="s">
        <v>137</v>
      </c>
      <c r="C57" t="s">
        <v>138</v>
      </c>
      <c r="D57" t="s">
        <v>0</v>
      </c>
      <c r="E57" t="s">
        <v>1</v>
      </c>
      <c r="F57" t="s">
        <v>139</v>
      </c>
      <c r="G57" t="s">
        <v>1019</v>
      </c>
      <c r="H57" t="s">
        <v>3</v>
      </c>
      <c r="I57" t="s">
        <v>140</v>
      </c>
      <c r="J57" t="s">
        <v>53</v>
      </c>
      <c r="K57" t="s">
        <v>699</v>
      </c>
    </row>
    <row r="58" spans="1:11" x14ac:dyDescent="0.25">
      <c r="A58">
        <v>57</v>
      </c>
      <c r="B58" t="s">
        <v>262</v>
      </c>
      <c r="C58" t="s">
        <v>399</v>
      </c>
      <c r="D58" t="s">
        <v>0</v>
      </c>
      <c r="E58" t="s">
        <v>1</v>
      </c>
      <c r="F58" t="s">
        <v>400</v>
      </c>
      <c r="G58" t="s">
        <v>1019</v>
      </c>
      <c r="H58" t="s">
        <v>294</v>
      </c>
      <c r="I58" t="s">
        <v>401</v>
      </c>
      <c r="J58" t="s">
        <v>289</v>
      </c>
      <c r="K58" t="s">
        <v>700</v>
      </c>
    </row>
    <row r="59" spans="1:11" x14ac:dyDescent="0.25">
      <c r="A59">
        <v>58</v>
      </c>
      <c r="B59" t="s">
        <v>403</v>
      </c>
      <c r="C59" t="s">
        <v>60</v>
      </c>
      <c r="D59" t="s">
        <v>27</v>
      </c>
      <c r="E59" t="s">
        <v>28</v>
      </c>
      <c r="F59" t="s">
        <v>404</v>
      </c>
      <c r="G59" t="s">
        <v>1019</v>
      </c>
      <c r="H59" t="s">
        <v>287</v>
      </c>
      <c r="I59" t="s">
        <v>405</v>
      </c>
      <c r="J59" t="s">
        <v>289</v>
      </c>
      <c r="K59" t="s">
        <v>701</v>
      </c>
    </row>
    <row r="60" spans="1:11" x14ac:dyDescent="0.25">
      <c r="A60">
        <v>59</v>
      </c>
      <c r="B60" t="s">
        <v>431</v>
      </c>
      <c r="C60" t="s">
        <v>172</v>
      </c>
      <c r="D60" t="s">
        <v>432</v>
      </c>
      <c r="E60" t="s">
        <v>28</v>
      </c>
      <c r="F60" t="s">
        <v>433</v>
      </c>
      <c r="G60" t="s">
        <v>1019</v>
      </c>
      <c r="H60" t="s">
        <v>294</v>
      </c>
      <c r="I60" t="s">
        <v>434</v>
      </c>
      <c r="J60" t="s">
        <v>289</v>
      </c>
      <c r="K60" t="s">
        <v>704</v>
      </c>
    </row>
    <row r="61" spans="1:11" x14ac:dyDescent="0.25">
      <c r="A61">
        <v>60</v>
      </c>
      <c r="B61" t="s">
        <v>165</v>
      </c>
      <c r="C61" t="s">
        <v>166</v>
      </c>
      <c r="D61" t="s">
        <v>27</v>
      </c>
      <c r="E61" t="s">
        <v>28</v>
      </c>
      <c r="F61" t="s">
        <v>167</v>
      </c>
      <c r="G61" t="s">
        <v>1019</v>
      </c>
      <c r="H61" t="s">
        <v>30</v>
      </c>
      <c r="I61" t="s">
        <v>168</v>
      </c>
      <c r="J61" t="s">
        <v>32</v>
      </c>
      <c r="K61" t="s">
        <v>712</v>
      </c>
    </row>
    <row r="62" spans="1:11" x14ac:dyDescent="0.25">
      <c r="A62">
        <v>61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1019</v>
      </c>
      <c r="H62" t="s">
        <v>30</v>
      </c>
      <c r="I62" t="s">
        <v>31</v>
      </c>
      <c r="J62" t="s">
        <v>32</v>
      </c>
      <c r="K62" t="s">
        <v>714</v>
      </c>
    </row>
    <row r="63" spans="1:11" x14ac:dyDescent="0.25">
      <c r="A63">
        <v>62</v>
      </c>
      <c r="B63" t="s">
        <v>54</v>
      </c>
      <c r="C63" t="s">
        <v>55</v>
      </c>
      <c r="D63" t="s">
        <v>0</v>
      </c>
      <c r="E63" t="s">
        <v>1</v>
      </c>
      <c r="F63" t="s">
        <v>56</v>
      </c>
      <c r="G63" t="s">
        <v>1468</v>
      </c>
      <c r="H63" t="s">
        <v>5</v>
      </c>
      <c r="I63" t="s">
        <v>57</v>
      </c>
      <c r="J63" t="s">
        <v>6</v>
      </c>
      <c r="K63" t="s">
        <v>717</v>
      </c>
    </row>
    <row r="64" spans="1:11" x14ac:dyDescent="0.25">
      <c r="A64">
        <v>63</v>
      </c>
      <c r="B64" t="s">
        <v>110</v>
      </c>
      <c r="C64" t="s">
        <v>111</v>
      </c>
      <c r="D64" t="s">
        <v>112</v>
      </c>
      <c r="E64" t="s">
        <v>43</v>
      </c>
      <c r="F64" t="s">
        <v>113</v>
      </c>
      <c r="G64" t="s">
        <v>1019</v>
      </c>
      <c r="H64" t="s">
        <v>3</v>
      </c>
      <c r="I64" t="s">
        <v>114</v>
      </c>
      <c r="J64" t="s">
        <v>53</v>
      </c>
      <c r="K64" t="s">
        <v>727</v>
      </c>
    </row>
    <row r="65" spans="1:11" x14ac:dyDescent="0.25">
      <c r="A65">
        <v>64</v>
      </c>
      <c r="B65" t="s">
        <v>120</v>
      </c>
      <c r="C65" t="s">
        <v>121</v>
      </c>
      <c r="D65" t="s">
        <v>122</v>
      </c>
      <c r="E65" t="s">
        <v>43</v>
      </c>
      <c r="F65" t="s">
        <v>123</v>
      </c>
      <c r="G65" t="s">
        <v>1019</v>
      </c>
      <c r="H65" t="s">
        <v>3</v>
      </c>
      <c r="I65" t="s">
        <v>124</v>
      </c>
      <c r="J65" t="s">
        <v>125</v>
      </c>
      <c r="K65" t="s">
        <v>728</v>
      </c>
    </row>
    <row r="66" spans="1:11" x14ac:dyDescent="0.25">
      <c r="A66">
        <v>65</v>
      </c>
      <c r="B66" t="s">
        <v>925</v>
      </c>
      <c r="C66" t="s">
        <v>926</v>
      </c>
      <c r="D66" t="s">
        <v>821</v>
      </c>
      <c r="E66" t="s">
        <v>822</v>
      </c>
      <c r="F66" t="s">
        <v>927</v>
      </c>
      <c r="G66" t="s">
        <v>1468</v>
      </c>
      <c r="H66" t="s">
        <v>8</v>
      </c>
      <c r="I66" t="s">
        <v>928</v>
      </c>
      <c r="J66" t="s">
        <v>9</v>
      </c>
      <c r="K66" t="s">
        <v>929</v>
      </c>
    </row>
    <row r="67" spans="1:11" x14ac:dyDescent="0.25">
      <c r="A67">
        <v>66</v>
      </c>
      <c r="B67" t="s">
        <v>811</v>
      </c>
      <c r="C67" t="s">
        <v>812</v>
      </c>
      <c r="D67" t="s">
        <v>813</v>
      </c>
      <c r="E67" t="s">
        <v>814</v>
      </c>
      <c r="F67" t="s">
        <v>815</v>
      </c>
      <c r="G67" t="s">
        <v>1468</v>
      </c>
      <c r="H67" t="s">
        <v>8</v>
      </c>
      <c r="I67" t="s">
        <v>817</v>
      </c>
      <c r="J67" t="s">
        <v>9</v>
      </c>
      <c r="K67" t="s">
        <v>818</v>
      </c>
    </row>
    <row r="68" spans="1:11" x14ac:dyDescent="0.25">
      <c r="A68">
        <v>67</v>
      </c>
      <c r="B68" t="s">
        <v>869</v>
      </c>
      <c r="C68" t="s">
        <v>870</v>
      </c>
      <c r="D68" t="s">
        <v>871</v>
      </c>
      <c r="E68" t="s">
        <v>198</v>
      </c>
      <c r="F68" t="s">
        <v>872</v>
      </c>
      <c r="G68" t="s">
        <v>1468</v>
      </c>
      <c r="H68" t="s">
        <v>8</v>
      </c>
      <c r="I68" t="s">
        <v>873</v>
      </c>
      <c r="J68" t="s">
        <v>9</v>
      </c>
      <c r="K68" t="s">
        <v>874</v>
      </c>
    </row>
    <row r="69" spans="1:11" x14ac:dyDescent="0.25">
      <c r="A69">
        <v>68</v>
      </c>
      <c r="B69" t="s">
        <v>819</v>
      </c>
      <c r="C69" t="s">
        <v>820</v>
      </c>
      <c r="D69" t="s">
        <v>821</v>
      </c>
      <c r="E69" t="s">
        <v>822</v>
      </c>
      <c r="F69" t="s">
        <v>823</v>
      </c>
      <c r="G69" t="s">
        <v>1468</v>
      </c>
      <c r="H69" t="s">
        <v>8</v>
      </c>
      <c r="I69" t="s">
        <v>824</v>
      </c>
      <c r="J69" t="s">
        <v>9</v>
      </c>
      <c r="K69" t="s">
        <v>825</v>
      </c>
    </row>
    <row r="70" spans="1:11" x14ac:dyDescent="0.25">
      <c r="A70">
        <v>69</v>
      </c>
      <c r="B70" t="s">
        <v>875</v>
      </c>
      <c r="C70" t="s">
        <v>876</v>
      </c>
      <c r="D70" t="s">
        <v>877</v>
      </c>
      <c r="E70" t="s">
        <v>878</v>
      </c>
      <c r="F70" t="s">
        <v>879</v>
      </c>
      <c r="G70" t="s">
        <v>1468</v>
      </c>
      <c r="H70" t="s">
        <v>8</v>
      </c>
      <c r="I70" t="s">
        <v>880</v>
      </c>
      <c r="J70" t="s">
        <v>9</v>
      </c>
      <c r="K70" t="s">
        <v>881</v>
      </c>
    </row>
    <row r="71" spans="1:11" x14ac:dyDescent="0.25">
      <c r="A71">
        <v>70</v>
      </c>
      <c r="B71" t="s">
        <v>797</v>
      </c>
      <c r="C71" t="s">
        <v>798</v>
      </c>
      <c r="D71" t="s">
        <v>799</v>
      </c>
      <c r="E71" t="s">
        <v>1</v>
      </c>
      <c r="F71" t="s">
        <v>800</v>
      </c>
      <c r="G71" t="s">
        <v>1468</v>
      </c>
      <c r="H71" t="s">
        <v>8</v>
      </c>
      <c r="I71" t="s">
        <v>801</v>
      </c>
      <c r="J71" t="s">
        <v>9</v>
      </c>
      <c r="K71" t="s">
        <v>802</v>
      </c>
    </row>
    <row r="72" spans="1:11" x14ac:dyDescent="0.25">
      <c r="A72">
        <v>71</v>
      </c>
      <c r="B72" t="s">
        <v>930</v>
      </c>
      <c r="C72" t="s">
        <v>931</v>
      </c>
      <c r="D72" t="s">
        <v>932</v>
      </c>
      <c r="E72" t="s">
        <v>933</v>
      </c>
      <c r="F72" t="s">
        <v>934</v>
      </c>
      <c r="G72" t="s">
        <v>1468</v>
      </c>
      <c r="H72" t="s">
        <v>8</v>
      </c>
      <c r="I72" t="s">
        <v>935</v>
      </c>
      <c r="J72" t="s">
        <v>9</v>
      </c>
      <c r="K72" t="s">
        <v>936</v>
      </c>
    </row>
    <row r="73" spans="1:11" x14ac:dyDescent="0.25">
      <c r="A73">
        <v>72</v>
      </c>
      <c r="B73" t="s">
        <v>179</v>
      </c>
      <c r="C73" t="s">
        <v>180</v>
      </c>
      <c r="D73" t="s">
        <v>181</v>
      </c>
      <c r="E73" t="s">
        <v>43</v>
      </c>
      <c r="F73" t="s">
        <v>182</v>
      </c>
      <c r="G73" t="s">
        <v>1468</v>
      </c>
      <c r="H73" t="s">
        <v>8</v>
      </c>
      <c r="I73" t="s">
        <v>183</v>
      </c>
      <c r="J73" t="s">
        <v>9</v>
      </c>
      <c r="K73" t="s">
        <v>738</v>
      </c>
    </row>
    <row r="74" spans="1:11" x14ac:dyDescent="0.25">
      <c r="A74">
        <v>73</v>
      </c>
      <c r="B74" t="s">
        <v>467</v>
      </c>
      <c r="C74" t="s">
        <v>468</v>
      </c>
      <c r="D74" t="s">
        <v>0</v>
      </c>
      <c r="E74" t="s">
        <v>1</v>
      </c>
      <c r="F74" t="s">
        <v>477</v>
      </c>
      <c r="G74" t="s">
        <v>1019</v>
      </c>
      <c r="H74" t="s">
        <v>30</v>
      </c>
      <c r="I74" t="s">
        <v>478</v>
      </c>
      <c r="J74" t="s">
        <v>32</v>
      </c>
      <c r="K74" t="s">
        <v>740</v>
      </c>
    </row>
    <row r="75" spans="1:11" x14ac:dyDescent="0.25">
      <c r="A75">
        <v>74</v>
      </c>
      <c r="B75" t="s">
        <v>206</v>
      </c>
      <c r="C75" t="s">
        <v>207</v>
      </c>
      <c r="D75" t="s">
        <v>173</v>
      </c>
      <c r="E75" t="s">
        <v>43</v>
      </c>
      <c r="F75" t="s">
        <v>208</v>
      </c>
      <c r="G75" t="s">
        <v>1019</v>
      </c>
      <c r="H75" t="s">
        <v>3</v>
      </c>
      <c r="I75" t="s">
        <v>209</v>
      </c>
      <c r="J75" t="s">
        <v>53</v>
      </c>
      <c r="K75" t="s">
        <v>745</v>
      </c>
    </row>
    <row r="76" spans="1:11" x14ac:dyDescent="0.25">
      <c r="A76">
        <v>75</v>
      </c>
      <c r="B76" t="s">
        <v>224</v>
      </c>
      <c r="C76" t="s">
        <v>225</v>
      </c>
      <c r="D76" t="s">
        <v>0</v>
      </c>
      <c r="E76" t="s">
        <v>1</v>
      </c>
      <c r="F76" t="s">
        <v>226</v>
      </c>
      <c r="G76" t="s">
        <v>1019</v>
      </c>
      <c r="H76" t="s">
        <v>3</v>
      </c>
      <c r="I76" t="s">
        <v>227</v>
      </c>
      <c r="J76" t="s">
        <v>53</v>
      </c>
      <c r="K76" t="s">
        <v>748</v>
      </c>
    </row>
    <row r="77" spans="1:11" x14ac:dyDescent="0.25">
      <c r="A77">
        <v>76</v>
      </c>
      <c r="B77" t="s">
        <v>54</v>
      </c>
      <c r="C77" t="s">
        <v>55</v>
      </c>
      <c r="D77" t="s">
        <v>0</v>
      </c>
      <c r="E77" t="s">
        <v>1</v>
      </c>
      <c r="F77" t="s">
        <v>229</v>
      </c>
      <c r="G77" t="s">
        <v>1019</v>
      </c>
      <c r="H77" t="s">
        <v>3</v>
      </c>
      <c r="I77" t="s">
        <v>230</v>
      </c>
      <c r="J77" t="s">
        <v>53</v>
      </c>
      <c r="K77" t="s">
        <v>749</v>
      </c>
    </row>
    <row r="78" spans="1:11" x14ac:dyDescent="0.25">
      <c r="A78">
        <v>77</v>
      </c>
      <c r="B78" t="s">
        <v>278</v>
      </c>
      <c r="C78" t="s">
        <v>279</v>
      </c>
      <c r="D78" t="s">
        <v>66</v>
      </c>
      <c r="E78" t="s">
        <v>1</v>
      </c>
      <c r="F78" t="s">
        <v>280</v>
      </c>
      <c r="G78" t="s">
        <v>1019</v>
      </c>
      <c r="H78" t="s">
        <v>3</v>
      </c>
      <c r="I78" t="s">
        <v>281</v>
      </c>
      <c r="J78" t="s">
        <v>53</v>
      </c>
      <c r="K78" t="s">
        <v>756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8"/>
  <dimension ref="A1:L76"/>
  <sheetViews>
    <sheetView workbookViewId="0">
      <selection activeCell="O67" sqref="O67"/>
    </sheetView>
  </sheetViews>
  <sheetFormatPr defaultRowHeight="15" x14ac:dyDescent="0.25"/>
  <cols>
    <col min="1" max="1" bestFit="true" customWidth="true" width="2.140625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5.42578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960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960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1257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960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1136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176</v>
      </c>
      <c r="G10" t="s">
        <v>1468</v>
      </c>
      <c r="H10" t="s">
        <v>8</v>
      </c>
      <c r="I10" t="s">
        <v>177</v>
      </c>
      <c r="J10" t="s">
        <v>9</v>
      </c>
      <c r="K10" t="s">
        <v>1476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1232</v>
      </c>
      <c r="G11" t="s">
        <v>1468</v>
      </c>
      <c r="H11" t="s">
        <v>1013</v>
      </c>
      <c r="I11" t="s">
        <v>1234</v>
      </c>
      <c r="J11" t="s">
        <v>960</v>
      </c>
      <c r="K11" t="s">
        <v>1477</v>
      </c>
    </row>
    <row r="12" spans="1:11" x14ac:dyDescent="0.25">
      <c r="A12">
        <v>11</v>
      </c>
      <c r="B12" t="s">
        <v>268</v>
      </c>
      <c r="C12" t="s">
        <v>269</v>
      </c>
      <c r="D12" t="s">
        <v>66</v>
      </c>
      <c r="E12" t="s">
        <v>1</v>
      </c>
      <c r="F12" t="s">
        <v>270</v>
      </c>
      <c r="G12" t="s">
        <v>1019</v>
      </c>
      <c r="H12" t="s">
        <v>3</v>
      </c>
      <c r="I12" t="s">
        <v>271</v>
      </c>
      <c r="J12" t="s">
        <v>53</v>
      </c>
      <c r="K12" t="s">
        <v>1465</v>
      </c>
    </row>
    <row r="13" spans="1:11" x14ac:dyDescent="0.25">
      <c r="A13">
        <v>12</v>
      </c>
      <c r="B13" t="s">
        <v>803</v>
      </c>
      <c r="C13" t="s">
        <v>804</v>
      </c>
      <c r="D13" t="s">
        <v>17</v>
      </c>
      <c r="E13" t="s">
        <v>7</v>
      </c>
      <c r="F13" t="s">
        <v>1121</v>
      </c>
      <c r="G13" t="s">
        <v>1468</v>
      </c>
      <c r="H13" t="s">
        <v>1013</v>
      </c>
      <c r="I13" t="s">
        <v>1122</v>
      </c>
      <c r="J13" t="s">
        <v>960</v>
      </c>
      <c r="K13" t="s">
        <v>1464</v>
      </c>
    </row>
    <row r="14" spans="1:11" x14ac:dyDescent="0.25">
      <c r="A14">
        <v>13</v>
      </c>
      <c r="B14" t="s">
        <v>1457</v>
      </c>
      <c r="C14" t="s">
        <v>1458</v>
      </c>
      <c r="D14" t="s">
        <v>42</v>
      </c>
      <c r="E14" t="s">
        <v>43</v>
      </c>
      <c r="F14" t="s">
        <v>1459</v>
      </c>
      <c r="G14" t="s">
        <v>1468</v>
      </c>
      <c r="H14" t="s">
        <v>1013</v>
      </c>
      <c r="I14" t="s">
        <v>1460</v>
      </c>
      <c r="J14" t="s">
        <v>960</v>
      </c>
      <c r="K14" t="s">
        <v>1461</v>
      </c>
    </row>
    <row r="15" spans="1:11" x14ac:dyDescent="0.25">
      <c r="A15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369</v>
      </c>
      <c r="G15" t="s">
        <v>1019</v>
      </c>
      <c r="H15" t="s">
        <v>294</v>
      </c>
      <c r="I15" t="s">
        <v>370</v>
      </c>
      <c r="J15" t="s">
        <v>289</v>
      </c>
      <c r="K15" t="s">
        <v>1240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1100</v>
      </c>
      <c r="G16" t="s">
        <v>1468</v>
      </c>
      <c r="H16" t="s">
        <v>1013</v>
      </c>
      <c r="I16" t="s">
        <v>1101</v>
      </c>
      <c r="J16" t="s">
        <v>960</v>
      </c>
      <c r="K16" t="s">
        <v>1258</v>
      </c>
    </row>
    <row r="17" spans="1:11" x14ac:dyDescent="0.25">
      <c r="A17">
        <v>16</v>
      </c>
      <c r="B17" t="s">
        <v>1215</v>
      </c>
      <c r="C17" t="s">
        <v>1216</v>
      </c>
      <c r="D17" t="s">
        <v>0</v>
      </c>
      <c r="E17" t="s">
        <v>1</v>
      </c>
      <c r="F17" t="s">
        <v>1218</v>
      </c>
      <c r="G17" t="s">
        <v>1468</v>
      </c>
      <c r="H17" t="s">
        <v>1013</v>
      </c>
      <c r="I17" t="s">
        <v>1219</v>
      </c>
      <c r="J17" t="s">
        <v>960</v>
      </c>
      <c r="K17" t="s">
        <v>1242</v>
      </c>
    </row>
    <row r="18" spans="1:11" x14ac:dyDescent="0.25">
      <c r="A18">
        <v>17</v>
      </c>
      <c r="B18" t="s">
        <v>1194</v>
      </c>
      <c r="C18" t="s">
        <v>1195</v>
      </c>
      <c r="D18" t="s">
        <v>1196</v>
      </c>
      <c r="E18" t="s">
        <v>28</v>
      </c>
      <c r="F18" t="s">
        <v>1197</v>
      </c>
      <c r="G18" t="s">
        <v>1468</v>
      </c>
      <c r="H18" t="s">
        <v>1013</v>
      </c>
      <c r="I18" t="s">
        <v>1198</v>
      </c>
      <c r="J18" t="s">
        <v>960</v>
      </c>
      <c r="K18" t="s">
        <v>1214</v>
      </c>
    </row>
    <row r="19" spans="1:11" x14ac:dyDescent="0.25">
      <c r="A19">
        <v>18</v>
      </c>
      <c r="B19" t="s">
        <v>117</v>
      </c>
      <c r="C19" t="s">
        <v>1210</v>
      </c>
      <c r="D19" t="s">
        <v>648</v>
      </c>
      <c r="E19" t="s">
        <v>1</v>
      </c>
      <c r="F19" t="s">
        <v>1211</v>
      </c>
      <c r="G19" t="s">
        <v>1019</v>
      </c>
      <c r="H19" t="s">
        <v>3</v>
      </c>
      <c r="I19" t="s">
        <v>1212</v>
      </c>
      <c r="J19" t="s">
        <v>53</v>
      </c>
      <c r="K19" t="s">
        <v>1213</v>
      </c>
    </row>
    <row r="20" spans="1:11" x14ac:dyDescent="0.25">
      <c r="A20">
        <v>19</v>
      </c>
      <c r="B20" t="s">
        <v>116</v>
      </c>
      <c r="C20" t="s">
        <v>117</v>
      </c>
      <c r="D20" t="s">
        <v>648</v>
      </c>
      <c r="E20" t="s">
        <v>1</v>
      </c>
      <c r="F20" t="s">
        <v>118</v>
      </c>
      <c r="G20" t="s">
        <v>1019</v>
      </c>
      <c r="H20" t="s">
        <v>3</v>
      </c>
      <c r="I20" t="s">
        <v>119</v>
      </c>
      <c r="J20" t="s">
        <v>53</v>
      </c>
      <c r="K20" t="s">
        <v>1167</v>
      </c>
    </row>
    <row r="21" spans="1:11" x14ac:dyDescent="0.25">
      <c r="A21">
        <v>20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1468</v>
      </c>
      <c r="H21" t="s">
        <v>1013</v>
      </c>
      <c r="I21" t="s">
        <v>1169</v>
      </c>
      <c r="J21" t="s">
        <v>960</v>
      </c>
      <c r="K21" t="s">
        <v>1170</v>
      </c>
    </row>
    <row r="22" spans="1:11" x14ac:dyDescent="0.25">
      <c r="A22">
        <v>21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1468</v>
      </c>
      <c r="H22" t="s">
        <v>1013</v>
      </c>
      <c r="I22" t="s">
        <v>1179</v>
      </c>
      <c r="J22" t="s">
        <v>960</v>
      </c>
      <c r="K22" t="s">
        <v>1180</v>
      </c>
    </row>
    <row r="23" spans="1:11" x14ac:dyDescent="0.25">
      <c r="A23">
        <v>22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1468</v>
      </c>
      <c r="H23" t="s">
        <v>1013</v>
      </c>
      <c r="I23" t="s">
        <v>1191</v>
      </c>
      <c r="J23" t="s">
        <v>960</v>
      </c>
      <c r="K23" t="s">
        <v>1192</v>
      </c>
    </row>
    <row r="24" spans="1:11" x14ac:dyDescent="0.25">
      <c r="A24">
        <v>23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1468</v>
      </c>
      <c r="H24" t="s">
        <v>1013</v>
      </c>
      <c r="I24" t="s">
        <v>1144</v>
      </c>
      <c r="J24" t="s">
        <v>960</v>
      </c>
      <c r="K24" t="s">
        <v>1145</v>
      </c>
    </row>
    <row r="25" spans="1:11" x14ac:dyDescent="0.25">
      <c r="A25">
        <v>24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1468</v>
      </c>
      <c r="H25" t="s">
        <v>1013</v>
      </c>
      <c r="I25" t="s">
        <v>1149</v>
      </c>
      <c r="J25" t="s">
        <v>960</v>
      </c>
      <c r="K25" t="s">
        <v>1150</v>
      </c>
    </row>
    <row r="26" spans="1:11" x14ac:dyDescent="0.25">
      <c r="A26">
        <v>25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1468</v>
      </c>
      <c r="H26" t="s">
        <v>1013</v>
      </c>
      <c r="I26" t="s">
        <v>1086</v>
      </c>
      <c r="J26" t="s">
        <v>960</v>
      </c>
      <c r="K26" t="s">
        <v>1087</v>
      </c>
    </row>
    <row r="27" spans="1:11" x14ac:dyDescent="0.25">
      <c r="A27">
        <v>26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1468</v>
      </c>
      <c r="H27" t="s">
        <v>1013</v>
      </c>
      <c r="I27" t="s">
        <v>1108</v>
      </c>
      <c r="J27" t="s">
        <v>960</v>
      </c>
      <c r="K27" t="s">
        <v>1109</v>
      </c>
    </row>
    <row r="28" spans="1:11" x14ac:dyDescent="0.25">
      <c r="A28">
        <v>27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1468</v>
      </c>
      <c r="H28" t="s">
        <v>1013</v>
      </c>
      <c r="I28" t="s">
        <v>1113</v>
      </c>
      <c r="J28" t="s">
        <v>960</v>
      </c>
      <c r="K28" t="s">
        <v>1114</v>
      </c>
    </row>
    <row r="29" spans="1:11" x14ac:dyDescent="0.25">
      <c r="A29">
        <v>28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 spans="1:11" x14ac:dyDescent="0.25">
      <c r="A30">
        <v>29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 spans="1:11" x14ac:dyDescent="0.25">
      <c r="A31">
        <v>30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 spans="1:11" x14ac:dyDescent="0.25">
      <c r="A32">
        <v>31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 spans="1:11" x14ac:dyDescent="0.25">
      <c r="A33">
        <v>32</v>
      </c>
      <c r="B33" t="s">
        <v>145</v>
      </c>
      <c r="C33" t="s">
        <v>97</v>
      </c>
      <c r="D33" t="s">
        <v>1046</v>
      </c>
      <c r="E33" t="s">
        <v>1</v>
      </c>
      <c r="F33" t="s">
        <v>147</v>
      </c>
      <c r="G33" t="s">
        <v>1019</v>
      </c>
      <c r="H33" t="s">
        <v>3</v>
      </c>
      <c r="I33" t="s">
        <v>148</v>
      </c>
      <c r="J33" t="s">
        <v>53</v>
      </c>
      <c r="K33" t="s">
        <v>1047</v>
      </c>
    </row>
    <row r="34" spans="1:11" x14ac:dyDescent="0.25">
      <c r="A34">
        <v>33</v>
      </c>
      <c r="B34" t="s">
        <v>803</v>
      </c>
      <c r="C34" t="s">
        <v>804</v>
      </c>
      <c r="D34" t="s">
        <v>17</v>
      </c>
      <c r="E34" t="s">
        <v>7</v>
      </c>
      <c r="F34" t="s">
        <v>805</v>
      </c>
      <c r="G34" t="s">
        <v>1468</v>
      </c>
      <c r="H34" t="s">
        <v>5</v>
      </c>
      <c r="I34" t="s">
        <v>806</v>
      </c>
      <c r="J34" t="s">
        <v>6</v>
      </c>
      <c r="K34" t="s">
        <v>996</v>
      </c>
    </row>
    <row r="35" spans="1:11" x14ac:dyDescent="0.25">
      <c r="A35">
        <v>34</v>
      </c>
      <c r="B35" t="s">
        <v>982</v>
      </c>
      <c r="C35" t="s">
        <v>292</v>
      </c>
      <c r="D35" t="s">
        <v>462</v>
      </c>
      <c r="E35" t="s">
        <v>1</v>
      </c>
      <c r="F35" t="s">
        <v>422</v>
      </c>
      <c r="G35" t="s">
        <v>1019</v>
      </c>
      <c r="H35" t="s">
        <v>3</v>
      </c>
      <c r="I35" t="s">
        <v>423</v>
      </c>
      <c r="J35" t="s">
        <v>2</v>
      </c>
      <c r="K35" t="s">
        <v>983</v>
      </c>
    </row>
    <row r="36" spans="1:11" x14ac:dyDescent="0.25">
      <c r="A36">
        <v>35</v>
      </c>
      <c r="B36" t="s">
        <v>64</v>
      </c>
      <c r="C36" t="s">
        <v>65</v>
      </c>
      <c r="D36" t="s">
        <v>66</v>
      </c>
      <c r="E36" t="s">
        <v>1</v>
      </c>
      <c r="F36" t="s">
        <v>67</v>
      </c>
      <c r="G36" t="s">
        <v>1019</v>
      </c>
      <c r="H36" t="s">
        <v>30</v>
      </c>
      <c r="I36" t="s">
        <v>68</v>
      </c>
      <c r="J36" t="s">
        <v>32</v>
      </c>
      <c r="K36" t="s">
        <v>959</v>
      </c>
    </row>
    <row r="37" spans="1:11" x14ac:dyDescent="0.25">
      <c r="A37">
        <v>36</v>
      </c>
      <c r="B37" t="s">
        <v>242</v>
      </c>
      <c r="C37" t="s">
        <v>243</v>
      </c>
      <c r="D37" t="s">
        <v>957</v>
      </c>
      <c r="E37" t="s">
        <v>43</v>
      </c>
      <c r="F37" t="s">
        <v>244</v>
      </c>
      <c r="G37" t="s">
        <v>1019</v>
      </c>
      <c r="H37" t="s">
        <v>3</v>
      </c>
      <c r="I37" t="s">
        <v>245</v>
      </c>
      <c r="J37" t="s">
        <v>125</v>
      </c>
      <c r="K37" t="s">
        <v>958</v>
      </c>
    </row>
    <row r="38" spans="1:11" x14ac:dyDescent="0.25">
      <c r="A38">
        <v>37</v>
      </c>
      <c r="B38" t="s">
        <v>322</v>
      </c>
      <c r="C38" t="s">
        <v>323</v>
      </c>
      <c r="D38" t="s">
        <v>66</v>
      </c>
      <c r="E38" t="s">
        <v>1</v>
      </c>
      <c r="F38" t="s">
        <v>324</v>
      </c>
      <c r="G38" t="s">
        <v>1019</v>
      </c>
      <c r="H38" t="s">
        <v>287</v>
      </c>
      <c r="I38" t="s">
        <v>325</v>
      </c>
      <c r="J38" t="s">
        <v>289</v>
      </c>
      <c r="K38" t="s">
        <v>956</v>
      </c>
    </row>
    <row r="39" spans="1:11" x14ac:dyDescent="0.25">
      <c r="A39">
        <v>38</v>
      </c>
      <c r="B39" t="s">
        <v>49</v>
      </c>
      <c r="C39" t="s">
        <v>97</v>
      </c>
      <c r="D39" t="s">
        <v>66</v>
      </c>
      <c r="E39" t="s">
        <v>1</v>
      </c>
      <c r="F39" t="s">
        <v>391</v>
      </c>
      <c r="G39" t="s">
        <v>1019</v>
      </c>
      <c r="H39" t="s">
        <v>294</v>
      </c>
      <c r="I39" t="s">
        <v>392</v>
      </c>
      <c r="J39" t="s">
        <v>289</v>
      </c>
      <c r="K39" t="s">
        <v>921</v>
      </c>
    </row>
    <row r="40" spans="1:11" x14ac:dyDescent="0.25">
      <c r="A40">
        <v>39</v>
      </c>
      <c r="B40" t="s">
        <v>361</v>
      </c>
      <c r="C40" t="s">
        <v>362</v>
      </c>
      <c r="D40" t="s">
        <v>0</v>
      </c>
      <c r="E40" t="s">
        <v>1</v>
      </c>
      <c r="F40" t="s">
        <v>886</v>
      </c>
      <c r="G40" t="s">
        <v>1019</v>
      </c>
      <c r="H40" t="s">
        <v>3</v>
      </c>
      <c r="I40" t="s">
        <v>861</v>
      </c>
      <c r="J40" t="s">
        <v>516</v>
      </c>
      <c r="K40" t="s">
        <v>896</v>
      </c>
    </row>
    <row r="41" spans="1:11" x14ac:dyDescent="0.25">
      <c r="A41">
        <v>40</v>
      </c>
      <c r="B41" t="s">
        <v>845</v>
      </c>
      <c r="C41" t="s">
        <v>846</v>
      </c>
      <c r="D41" t="s">
        <v>27</v>
      </c>
      <c r="E41" t="s">
        <v>28</v>
      </c>
      <c r="F41" t="s">
        <v>847</v>
      </c>
      <c r="G41" t="s">
        <v>1019</v>
      </c>
      <c r="H41" t="s">
        <v>294</v>
      </c>
      <c r="I41" t="s">
        <v>848</v>
      </c>
      <c r="J41" t="s">
        <v>289</v>
      </c>
      <c r="K41" t="s">
        <v>849</v>
      </c>
    </row>
    <row r="42" spans="1:11" x14ac:dyDescent="0.25">
      <c r="A42">
        <v>41</v>
      </c>
      <c r="B42" t="s">
        <v>766</v>
      </c>
      <c r="C42" t="s">
        <v>767</v>
      </c>
      <c r="D42" t="s">
        <v>577</v>
      </c>
      <c r="E42" t="s">
        <v>7</v>
      </c>
      <c r="F42" t="s">
        <v>768</v>
      </c>
      <c r="G42" t="s">
        <v>1468</v>
      </c>
      <c r="H42" t="s">
        <v>8</v>
      </c>
      <c r="I42" t="s">
        <v>769</v>
      </c>
      <c r="J42" t="s">
        <v>9</v>
      </c>
      <c r="K42" t="s">
        <v>770</v>
      </c>
    </row>
    <row r="43" spans="1:11" x14ac:dyDescent="0.25">
      <c r="A43">
        <v>42</v>
      </c>
      <c r="B43" t="s">
        <v>530</v>
      </c>
      <c r="C43" t="s">
        <v>531</v>
      </c>
      <c r="D43" t="s">
        <v>36</v>
      </c>
      <c r="E43" t="s">
        <v>1</v>
      </c>
      <c r="F43" t="s">
        <v>532</v>
      </c>
      <c r="G43" t="s">
        <v>1019</v>
      </c>
      <c r="H43" t="s">
        <v>294</v>
      </c>
      <c r="I43" t="s">
        <v>533</v>
      </c>
      <c r="J43" t="s">
        <v>516</v>
      </c>
      <c r="K43" t="s">
        <v>764</v>
      </c>
    </row>
    <row r="44" spans="1:11" x14ac:dyDescent="0.25">
      <c r="A44">
        <v>43</v>
      </c>
      <c r="B44" t="s">
        <v>651</v>
      </c>
      <c r="C44" t="s">
        <v>652</v>
      </c>
      <c r="D44" t="s">
        <v>653</v>
      </c>
      <c r="E44" t="s">
        <v>1</v>
      </c>
      <c r="F44" t="s">
        <v>654</v>
      </c>
      <c r="G44" t="s">
        <v>1019</v>
      </c>
      <c r="H44" t="s">
        <v>294</v>
      </c>
      <c r="I44" t="s">
        <v>655</v>
      </c>
      <c r="J44" t="s">
        <v>289</v>
      </c>
      <c r="K44" t="s">
        <v>656</v>
      </c>
    </row>
    <row r="45" spans="1:11" x14ac:dyDescent="0.25">
      <c r="A45">
        <v>44</v>
      </c>
      <c r="B45" t="s">
        <v>425</v>
      </c>
      <c r="C45" t="s">
        <v>426</v>
      </c>
      <c r="D45" t="s">
        <v>427</v>
      </c>
      <c r="E45" t="s">
        <v>28</v>
      </c>
      <c r="F45" t="s">
        <v>428</v>
      </c>
      <c r="G45" t="s">
        <v>1019</v>
      </c>
      <c r="H45" t="s">
        <v>287</v>
      </c>
      <c r="I45" t="s">
        <v>429</v>
      </c>
      <c r="J45" t="s">
        <v>289</v>
      </c>
      <c r="K45" t="s">
        <v>659</v>
      </c>
    </row>
    <row r="46" spans="1:11" x14ac:dyDescent="0.25">
      <c r="A46">
        <v>45</v>
      </c>
      <c r="B46" t="s">
        <v>608</v>
      </c>
      <c r="C46" t="s">
        <v>378</v>
      </c>
      <c r="D46" t="s">
        <v>27</v>
      </c>
      <c r="E46" t="s">
        <v>28</v>
      </c>
      <c r="F46" t="s">
        <v>609</v>
      </c>
      <c r="G46" t="s">
        <v>1019</v>
      </c>
      <c r="H46" t="s">
        <v>294</v>
      </c>
      <c r="I46" t="s">
        <v>610</v>
      </c>
      <c r="J46" t="s">
        <v>289</v>
      </c>
      <c r="K46" t="s">
        <v>663</v>
      </c>
    </row>
    <row r="47" spans="1:11" x14ac:dyDescent="0.25">
      <c r="A47">
        <v>46</v>
      </c>
      <c r="B47" t="s">
        <v>1466</v>
      </c>
      <c r="C47" t="s">
        <v>378</v>
      </c>
      <c r="D47" t="s">
        <v>1561</v>
      </c>
      <c r="E47" t="s">
        <v>1561</v>
      </c>
      <c r="F47" t="s">
        <v>572</v>
      </c>
      <c r="G47" t="s">
        <v>1019</v>
      </c>
      <c r="H47" t="s">
        <v>287</v>
      </c>
      <c r="I47" t="s">
        <v>573</v>
      </c>
      <c r="J47" t="s">
        <v>289</v>
      </c>
      <c r="K47" t="s">
        <v>665</v>
      </c>
    </row>
    <row r="48" spans="1:11" x14ac:dyDescent="0.25">
      <c r="A48">
        <v>47</v>
      </c>
      <c r="B48" t="s">
        <v>590</v>
      </c>
      <c r="C48" t="s">
        <v>591</v>
      </c>
      <c r="D48" t="s">
        <v>592</v>
      </c>
      <c r="E48" t="s">
        <v>43</v>
      </c>
      <c r="F48" t="s">
        <v>593</v>
      </c>
      <c r="G48" t="s">
        <v>1131</v>
      </c>
      <c r="H48" t="s">
        <v>30</v>
      </c>
      <c r="I48" t="s">
        <v>594</v>
      </c>
      <c r="J48" t="s">
        <v>32</v>
      </c>
      <c r="K48" t="s">
        <v>669</v>
      </c>
    </row>
    <row r="49" spans="1:11" x14ac:dyDescent="0.25">
      <c r="A49">
        <v>48</v>
      </c>
      <c r="B49" t="s">
        <v>566</v>
      </c>
      <c r="C49" t="s">
        <v>556</v>
      </c>
      <c r="D49" t="s">
        <v>0</v>
      </c>
      <c r="E49" t="s">
        <v>1</v>
      </c>
      <c r="F49" t="s">
        <v>557</v>
      </c>
      <c r="G49" t="s">
        <v>1019</v>
      </c>
      <c r="H49" t="s">
        <v>287</v>
      </c>
      <c r="I49" t="s">
        <v>558</v>
      </c>
      <c r="J49" t="s">
        <v>289</v>
      </c>
      <c r="K49" t="s">
        <v>673</v>
      </c>
    </row>
    <row r="50" spans="1:11" x14ac:dyDescent="0.25">
      <c r="A50">
        <v>49</v>
      </c>
      <c r="B50" t="s">
        <v>1467</v>
      </c>
      <c r="C50" t="s">
        <v>97</v>
      </c>
      <c r="D50" t="s">
        <v>1561</v>
      </c>
      <c r="E50" t="s">
        <v>1561</v>
      </c>
      <c r="F50" t="s">
        <v>540</v>
      </c>
      <c r="G50" t="s">
        <v>1019</v>
      </c>
      <c r="H50" t="s">
        <v>294</v>
      </c>
      <c r="I50" t="s">
        <v>541</v>
      </c>
      <c r="J50" t="s">
        <v>289</v>
      </c>
      <c r="K50" t="s">
        <v>677</v>
      </c>
    </row>
    <row r="51" spans="1:11" x14ac:dyDescent="0.25">
      <c r="A51">
        <v>50</v>
      </c>
      <c r="B51" t="s">
        <v>291</v>
      </c>
      <c r="C51" t="s">
        <v>292</v>
      </c>
      <c r="D51" t="s">
        <v>0</v>
      </c>
      <c r="E51" t="s">
        <v>1</v>
      </c>
      <c r="F51" t="s">
        <v>293</v>
      </c>
      <c r="G51" t="s">
        <v>1019</v>
      </c>
      <c r="H51" t="s">
        <v>294</v>
      </c>
      <c r="I51" t="s">
        <v>295</v>
      </c>
      <c r="J51" t="s">
        <v>289</v>
      </c>
      <c r="K51" t="s">
        <v>679</v>
      </c>
    </row>
    <row r="52" spans="1:11" x14ac:dyDescent="0.25">
      <c r="A52">
        <v>51</v>
      </c>
      <c r="B52" t="s">
        <v>311</v>
      </c>
      <c r="C52" t="s">
        <v>312</v>
      </c>
      <c r="D52" t="s">
        <v>313</v>
      </c>
      <c r="E52" t="s">
        <v>43</v>
      </c>
      <c r="F52" t="s">
        <v>314</v>
      </c>
      <c r="G52" t="s">
        <v>1019</v>
      </c>
      <c r="H52" t="s">
        <v>294</v>
      </c>
      <c r="I52" t="s">
        <v>315</v>
      </c>
      <c r="J52" t="s">
        <v>289</v>
      </c>
      <c r="K52" t="s">
        <v>683</v>
      </c>
    </row>
    <row r="53" spans="1:11" x14ac:dyDescent="0.25">
      <c r="A53">
        <v>52</v>
      </c>
      <c r="B53" t="s">
        <v>317</v>
      </c>
      <c r="C53" t="s">
        <v>279</v>
      </c>
      <c r="D53" t="s">
        <v>318</v>
      </c>
      <c r="E53" t="s">
        <v>28</v>
      </c>
      <c r="F53" t="s">
        <v>319</v>
      </c>
      <c r="G53" t="s">
        <v>1019</v>
      </c>
      <c r="H53" t="s">
        <v>287</v>
      </c>
      <c r="I53" t="s">
        <v>320</v>
      </c>
      <c r="J53" t="s">
        <v>289</v>
      </c>
      <c r="K53" t="s">
        <v>758</v>
      </c>
    </row>
    <row r="54" spans="1:11" x14ac:dyDescent="0.25">
      <c r="A54">
        <v>53</v>
      </c>
      <c r="B54" t="s">
        <v>333</v>
      </c>
      <c r="C54" t="s">
        <v>334</v>
      </c>
      <c r="D54" t="s">
        <v>335</v>
      </c>
      <c r="E54" t="s">
        <v>48</v>
      </c>
      <c r="F54" t="s">
        <v>336</v>
      </c>
      <c r="G54" t="s">
        <v>666</v>
      </c>
      <c r="H54" t="s">
        <v>287</v>
      </c>
      <c r="I54" t="s">
        <v>337</v>
      </c>
      <c r="J54" t="s">
        <v>289</v>
      </c>
      <c r="K54" t="s">
        <v>686</v>
      </c>
    </row>
    <row r="55" spans="1:11" x14ac:dyDescent="0.25">
      <c r="A55">
        <v>54</v>
      </c>
      <c r="B55" t="s">
        <v>238</v>
      </c>
      <c r="C55" t="s">
        <v>239</v>
      </c>
      <c r="D55" t="s">
        <v>0</v>
      </c>
      <c r="E55" t="s">
        <v>1</v>
      </c>
      <c r="F55" t="s">
        <v>240</v>
      </c>
      <c r="G55" t="s">
        <v>1019</v>
      </c>
      <c r="H55" t="s">
        <v>3</v>
      </c>
      <c r="I55" t="s">
        <v>241</v>
      </c>
      <c r="J55" t="s">
        <v>53</v>
      </c>
      <c r="K55" t="s">
        <v>691</v>
      </c>
    </row>
    <row r="56" spans="1:11" x14ac:dyDescent="0.25">
      <c r="A56">
        <v>55</v>
      </c>
      <c r="B56" t="s">
        <v>137</v>
      </c>
      <c r="C56" t="s">
        <v>138</v>
      </c>
      <c r="D56" t="s">
        <v>0</v>
      </c>
      <c r="E56" t="s">
        <v>1</v>
      </c>
      <c r="F56" t="s">
        <v>139</v>
      </c>
      <c r="G56" t="s">
        <v>1019</v>
      </c>
      <c r="H56" t="s">
        <v>3</v>
      </c>
      <c r="I56" t="s">
        <v>140</v>
      </c>
      <c r="J56" t="s">
        <v>53</v>
      </c>
      <c r="K56" t="s">
        <v>699</v>
      </c>
    </row>
    <row r="57" spans="1:11" x14ac:dyDescent="0.25">
      <c r="A57">
        <v>56</v>
      </c>
      <c r="B57" t="s">
        <v>262</v>
      </c>
      <c r="C57" t="s">
        <v>399</v>
      </c>
      <c r="D57" t="s">
        <v>0</v>
      </c>
      <c r="E57" t="s">
        <v>1</v>
      </c>
      <c r="F57" t="s">
        <v>400</v>
      </c>
      <c r="G57" t="s">
        <v>1019</v>
      </c>
      <c r="H57" t="s">
        <v>294</v>
      </c>
      <c r="I57" t="s">
        <v>401</v>
      </c>
      <c r="J57" t="s">
        <v>289</v>
      </c>
      <c r="K57" t="s">
        <v>700</v>
      </c>
    </row>
    <row r="58" spans="1:11" x14ac:dyDescent="0.25">
      <c r="A58">
        <v>57</v>
      </c>
      <c r="B58" t="s">
        <v>403</v>
      </c>
      <c r="C58" t="s">
        <v>60</v>
      </c>
      <c r="D58" t="s">
        <v>27</v>
      </c>
      <c r="E58" t="s">
        <v>28</v>
      </c>
      <c r="F58" t="s">
        <v>404</v>
      </c>
      <c r="G58" t="s">
        <v>1019</v>
      </c>
      <c r="H58" t="s">
        <v>287</v>
      </c>
      <c r="I58" t="s">
        <v>405</v>
      </c>
      <c r="J58" t="s">
        <v>289</v>
      </c>
      <c r="K58" t="s">
        <v>701</v>
      </c>
    </row>
    <row r="59" spans="1:11" x14ac:dyDescent="0.25">
      <c r="A59">
        <v>58</v>
      </c>
      <c r="B59" t="s">
        <v>431</v>
      </c>
      <c r="C59" t="s">
        <v>172</v>
      </c>
      <c r="D59" t="s">
        <v>432</v>
      </c>
      <c r="E59" t="s">
        <v>28</v>
      </c>
      <c r="F59" t="s">
        <v>433</v>
      </c>
      <c r="G59" t="s">
        <v>1019</v>
      </c>
      <c r="H59" t="s">
        <v>294</v>
      </c>
      <c r="I59" t="s">
        <v>434</v>
      </c>
      <c r="J59" t="s">
        <v>289</v>
      </c>
      <c r="K59" t="s">
        <v>704</v>
      </c>
    </row>
    <row r="60" spans="1:11" x14ac:dyDescent="0.25">
      <c r="A60">
        <v>59</v>
      </c>
      <c r="B60" t="s">
        <v>165</v>
      </c>
      <c r="C60" t="s">
        <v>166</v>
      </c>
      <c r="D60" t="s">
        <v>27</v>
      </c>
      <c r="E60" t="s">
        <v>28</v>
      </c>
      <c r="F60" t="s">
        <v>167</v>
      </c>
      <c r="G60" t="s">
        <v>1019</v>
      </c>
      <c r="H60" t="s">
        <v>30</v>
      </c>
      <c r="I60" t="s">
        <v>168</v>
      </c>
      <c r="J60" t="s">
        <v>32</v>
      </c>
      <c r="K60" t="s">
        <v>712</v>
      </c>
    </row>
    <row r="61" spans="1:11" x14ac:dyDescent="0.25">
      <c r="A61">
        <v>60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1019</v>
      </c>
      <c r="H61" t="s">
        <v>30</v>
      </c>
      <c r="I61" t="s">
        <v>31</v>
      </c>
      <c r="J61" t="s">
        <v>32</v>
      </c>
      <c r="K61" t="s">
        <v>714</v>
      </c>
    </row>
    <row r="62" spans="1:11" x14ac:dyDescent="0.25">
      <c r="A62">
        <v>61</v>
      </c>
      <c r="B62" t="s">
        <v>110</v>
      </c>
      <c r="C62" t="s">
        <v>111</v>
      </c>
      <c r="D62" t="s">
        <v>112</v>
      </c>
      <c r="E62" t="s">
        <v>43</v>
      </c>
      <c r="F62" t="s">
        <v>113</v>
      </c>
      <c r="G62" t="s">
        <v>1019</v>
      </c>
      <c r="H62" t="s">
        <v>3</v>
      </c>
      <c r="I62" t="s">
        <v>114</v>
      </c>
      <c r="J62" t="s">
        <v>53</v>
      </c>
      <c r="K62" t="s">
        <v>727</v>
      </c>
    </row>
    <row r="63" spans="1:11" x14ac:dyDescent="0.25">
      <c r="A63">
        <v>62</v>
      </c>
      <c r="B63" t="s">
        <v>120</v>
      </c>
      <c r="C63" t="s">
        <v>121</v>
      </c>
      <c r="D63" t="s">
        <v>122</v>
      </c>
      <c r="E63" t="s">
        <v>43</v>
      </c>
      <c r="F63" t="s">
        <v>123</v>
      </c>
      <c r="G63" t="s">
        <v>1019</v>
      </c>
      <c r="H63" t="s">
        <v>3</v>
      </c>
      <c r="I63" t="s">
        <v>124</v>
      </c>
      <c r="J63" t="s">
        <v>125</v>
      </c>
      <c r="K63" t="s">
        <v>728</v>
      </c>
    </row>
    <row r="64" spans="1:11" x14ac:dyDescent="0.25">
      <c r="A64">
        <v>63</v>
      </c>
      <c r="B64" t="s">
        <v>925</v>
      </c>
      <c r="C64" t="s">
        <v>926</v>
      </c>
      <c r="D64" t="s">
        <v>821</v>
      </c>
      <c r="E64" t="s">
        <v>822</v>
      </c>
      <c r="F64" t="s">
        <v>927</v>
      </c>
      <c r="G64" t="s">
        <v>1468</v>
      </c>
      <c r="H64" t="s">
        <v>8</v>
      </c>
      <c r="I64" t="s">
        <v>928</v>
      </c>
      <c r="J64" t="s">
        <v>9</v>
      </c>
      <c r="K64" t="s">
        <v>929</v>
      </c>
    </row>
    <row r="65" spans="1:11" x14ac:dyDescent="0.25">
      <c r="A65">
        <v>64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1468</v>
      </c>
      <c r="H65" t="s">
        <v>8</v>
      </c>
      <c r="I65" t="s">
        <v>817</v>
      </c>
      <c r="J65" t="s">
        <v>9</v>
      </c>
      <c r="K65" t="s">
        <v>818</v>
      </c>
    </row>
    <row r="66" spans="1:11" x14ac:dyDescent="0.25">
      <c r="A66">
        <v>65</v>
      </c>
      <c r="B66" t="s">
        <v>869</v>
      </c>
      <c r="C66" t="s">
        <v>870</v>
      </c>
      <c r="D66" t="s">
        <v>871</v>
      </c>
      <c r="E66" t="s">
        <v>198</v>
      </c>
      <c r="F66" t="s">
        <v>872</v>
      </c>
      <c r="G66" t="s">
        <v>1468</v>
      </c>
      <c r="H66" t="s">
        <v>8</v>
      </c>
      <c r="I66" t="s">
        <v>873</v>
      </c>
      <c r="J66" t="s">
        <v>9</v>
      </c>
      <c r="K66" t="s">
        <v>874</v>
      </c>
    </row>
    <row r="67" spans="1:11" x14ac:dyDescent="0.25">
      <c r="A67">
        <v>66</v>
      </c>
      <c r="B67" t="s">
        <v>819</v>
      </c>
      <c r="C67" t="s">
        <v>820</v>
      </c>
      <c r="D67" t="s">
        <v>821</v>
      </c>
      <c r="E67" t="s">
        <v>822</v>
      </c>
      <c r="F67" t="s">
        <v>823</v>
      </c>
      <c r="G67" t="s">
        <v>1468</v>
      </c>
      <c r="H67" t="s">
        <v>8</v>
      </c>
      <c r="I67" t="s">
        <v>824</v>
      </c>
      <c r="J67" t="s">
        <v>9</v>
      </c>
      <c r="K67" t="s">
        <v>825</v>
      </c>
    </row>
    <row r="68" spans="1:11" x14ac:dyDescent="0.25">
      <c r="A68">
        <v>67</v>
      </c>
      <c r="B68" t="s">
        <v>875</v>
      </c>
      <c r="C68" t="s">
        <v>876</v>
      </c>
      <c r="D68" t="s">
        <v>877</v>
      </c>
      <c r="E68" t="s">
        <v>878</v>
      </c>
      <c r="F68" t="s">
        <v>879</v>
      </c>
      <c r="G68" t="s">
        <v>1468</v>
      </c>
      <c r="H68" t="s">
        <v>8</v>
      </c>
      <c r="I68" t="s">
        <v>880</v>
      </c>
      <c r="J68" t="s">
        <v>9</v>
      </c>
      <c r="K68" t="s">
        <v>881</v>
      </c>
    </row>
    <row r="69" spans="1:11" x14ac:dyDescent="0.25">
      <c r="A69">
        <v>68</v>
      </c>
      <c r="B69" t="s">
        <v>797</v>
      </c>
      <c r="C69" t="s">
        <v>798</v>
      </c>
      <c r="D69" t="s">
        <v>799</v>
      </c>
      <c r="E69" t="s">
        <v>1</v>
      </c>
      <c r="F69" t="s">
        <v>800</v>
      </c>
      <c r="G69" t="s">
        <v>1468</v>
      </c>
      <c r="H69" t="s">
        <v>8</v>
      </c>
      <c r="I69" t="s">
        <v>801</v>
      </c>
      <c r="J69" t="s">
        <v>9</v>
      </c>
      <c r="K69" t="s">
        <v>802</v>
      </c>
    </row>
    <row r="70" spans="1:11" x14ac:dyDescent="0.25">
      <c r="A70">
        <v>69</v>
      </c>
      <c r="B70" t="s">
        <v>930</v>
      </c>
      <c r="C70" t="s">
        <v>931</v>
      </c>
      <c r="D70" t="s">
        <v>932</v>
      </c>
      <c r="E70" t="s">
        <v>933</v>
      </c>
      <c r="F70" t="s">
        <v>934</v>
      </c>
      <c r="G70" t="s">
        <v>960</v>
      </c>
      <c r="H70" t="s">
        <v>8</v>
      </c>
      <c r="I70" t="s">
        <v>935</v>
      </c>
      <c r="J70" t="s">
        <v>9</v>
      </c>
      <c r="K70" t="s">
        <v>936</v>
      </c>
    </row>
    <row r="71" spans="1:11" x14ac:dyDescent="0.25">
      <c r="A71">
        <v>70</v>
      </c>
      <c r="B71" t="s">
        <v>179</v>
      </c>
      <c r="C71" t="s">
        <v>180</v>
      </c>
      <c r="D71" t="s">
        <v>181</v>
      </c>
      <c r="E71" t="s">
        <v>43</v>
      </c>
      <c r="F71" t="s">
        <v>182</v>
      </c>
      <c r="G71" t="s">
        <v>1468</v>
      </c>
      <c r="H71" t="s">
        <v>8</v>
      </c>
      <c r="I71" t="s">
        <v>183</v>
      </c>
      <c r="J71" t="s">
        <v>9</v>
      </c>
      <c r="K71" t="s">
        <v>738</v>
      </c>
    </row>
    <row r="72" spans="1:11" x14ac:dyDescent="0.25">
      <c r="A72">
        <v>71</v>
      </c>
      <c r="B72" t="s">
        <v>467</v>
      </c>
      <c r="C72" t="s">
        <v>468</v>
      </c>
      <c r="D72" t="s">
        <v>0</v>
      </c>
      <c r="E72" t="s">
        <v>1</v>
      </c>
      <c r="F72" t="s">
        <v>477</v>
      </c>
      <c r="G72" t="s">
        <v>1019</v>
      </c>
      <c r="H72" t="s">
        <v>30</v>
      </c>
      <c r="I72" t="s">
        <v>478</v>
      </c>
      <c r="J72" t="s">
        <v>32</v>
      </c>
      <c r="K72" t="s">
        <v>740</v>
      </c>
    </row>
    <row r="73" spans="1:11" x14ac:dyDescent="0.25">
      <c r="A73">
        <v>72</v>
      </c>
      <c r="B73" t="s">
        <v>206</v>
      </c>
      <c r="C73" t="s">
        <v>207</v>
      </c>
      <c r="D73" t="s">
        <v>173</v>
      </c>
      <c r="E73" t="s">
        <v>43</v>
      </c>
      <c r="F73" t="s">
        <v>208</v>
      </c>
      <c r="G73" t="s">
        <v>1019</v>
      </c>
      <c r="H73" t="s">
        <v>3</v>
      </c>
      <c r="I73" t="s">
        <v>209</v>
      </c>
      <c r="J73" t="s">
        <v>53</v>
      </c>
      <c r="K73" t="s">
        <v>745</v>
      </c>
    </row>
    <row r="74" spans="1:11" x14ac:dyDescent="0.25">
      <c r="A74">
        <v>73</v>
      </c>
      <c r="B74" t="s">
        <v>224</v>
      </c>
      <c r="C74" t="s">
        <v>225</v>
      </c>
      <c r="D74" t="s">
        <v>0</v>
      </c>
      <c r="E74" t="s">
        <v>1</v>
      </c>
      <c r="F74" t="s">
        <v>226</v>
      </c>
      <c r="G74" t="s">
        <v>1019</v>
      </c>
      <c r="H74" t="s">
        <v>3</v>
      </c>
      <c r="I74" t="s">
        <v>227</v>
      </c>
      <c r="J74" t="s">
        <v>53</v>
      </c>
      <c r="K74" t="s">
        <v>748</v>
      </c>
    </row>
    <row r="75" spans="1:11" x14ac:dyDescent="0.25">
      <c r="A75">
        <v>74</v>
      </c>
      <c r="B75" t="s">
        <v>54</v>
      </c>
      <c r="C75" t="s">
        <v>55</v>
      </c>
      <c r="D75" t="s">
        <v>0</v>
      </c>
      <c r="E75" t="s">
        <v>1</v>
      </c>
      <c r="F75" t="s">
        <v>229</v>
      </c>
      <c r="G75" t="s">
        <v>1019</v>
      </c>
      <c r="H75" t="s">
        <v>3</v>
      </c>
      <c r="I75" t="s">
        <v>230</v>
      </c>
      <c r="J75" t="s">
        <v>53</v>
      </c>
      <c r="K75" t="s">
        <v>749</v>
      </c>
    </row>
    <row r="76" spans="1:11" x14ac:dyDescent="0.25">
      <c r="A76">
        <v>75</v>
      </c>
      <c r="B76" t="s">
        <v>278</v>
      </c>
      <c r="C76" t="s">
        <v>279</v>
      </c>
      <c r="D76" t="s">
        <v>66</v>
      </c>
      <c r="E76" t="s">
        <v>1</v>
      </c>
      <c r="F76" t="s">
        <v>280</v>
      </c>
      <c r="G76" t="s">
        <v>1019</v>
      </c>
      <c r="H76" t="s">
        <v>3</v>
      </c>
      <c r="I76" t="s">
        <v>281</v>
      </c>
      <c r="J76" t="s">
        <v>53</v>
      </c>
      <c r="K76" t="s">
        <v>756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9"/>
  <dimension ref="A1:L77"/>
  <sheetViews>
    <sheetView workbookViewId="0"/>
  </sheetViews>
  <sheetFormatPr defaultRowHeight="15" x14ac:dyDescent="0.25"/>
  <cols>
    <col min="1" max="1" bestFit="true" customWidth="true" width="2.140625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5.42578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960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960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1257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960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1136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176</v>
      </c>
      <c r="G10" t="s">
        <v>1468</v>
      </c>
      <c r="H10" t="s">
        <v>8</v>
      </c>
      <c r="I10" t="s">
        <v>177</v>
      </c>
      <c r="J10" t="s">
        <v>9</v>
      </c>
      <c r="K10" t="s">
        <v>1476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1232</v>
      </c>
      <c r="G11" t="s">
        <v>1468</v>
      </c>
      <c r="H11" t="s">
        <v>1013</v>
      </c>
      <c r="I11" t="s">
        <v>1234</v>
      </c>
      <c r="J11" t="s">
        <v>960</v>
      </c>
      <c r="K11" t="s">
        <v>1477</v>
      </c>
    </row>
    <row r="12" spans="1:11" x14ac:dyDescent="0.25">
      <c r="A12">
        <v>11</v>
      </c>
      <c r="B12" t="s">
        <v>268</v>
      </c>
      <c r="C12" t="s">
        <v>269</v>
      </c>
      <c r="D12" t="s">
        <v>66</v>
      </c>
      <c r="E12" t="s">
        <v>1</v>
      </c>
      <c r="F12" t="s">
        <v>270</v>
      </c>
      <c r="G12" t="s">
        <v>1019</v>
      </c>
      <c r="H12" t="s">
        <v>3</v>
      </c>
      <c r="I12" t="s">
        <v>271</v>
      </c>
      <c r="J12" t="s">
        <v>53</v>
      </c>
      <c r="K12" t="s">
        <v>1465</v>
      </c>
    </row>
    <row r="13" spans="1:11" x14ac:dyDescent="0.25">
      <c r="A13">
        <v>12</v>
      </c>
      <c r="B13" t="s">
        <v>803</v>
      </c>
      <c r="C13" t="s">
        <v>804</v>
      </c>
      <c r="D13" t="s">
        <v>17</v>
      </c>
      <c r="E13" t="s">
        <v>7</v>
      </c>
      <c r="F13" t="s">
        <v>1121</v>
      </c>
      <c r="G13" t="s">
        <v>1468</v>
      </c>
      <c r="H13" t="s">
        <v>1013</v>
      </c>
      <c r="I13" t="s">
        <v>1122</v>
      </c>
      <c r="J13" t="s">
        <v>960</v>
      </c>
      <c r="K13" t="s">
        <v>1464</v>
      </c>
    </row>
    <row r="14" spans="1:11" x14ac:dyDescent="0.25">
      <c r="A14">
        <v>13</v>
      </c>
      <c r="B14" t="s">
        <v>1457</v>
      </c>
      <c r="C14" t="s">
        <v>1458</v>
      </c>
      <c r="D14" t="s">
        <v>42</v>
      </c>
      <c r="E14" t="s">
        <v>43</v>
      </c>
      <c r="F14" t="s">
        <v>1459</v>
      </c>
      <c r="G14" t="s">
        <v>1468</v>
      </c>
      <c r="H14" t="s">
        <v>1013</v>
      </c>
      <c r="I14" t="s">
        <v>1460</v>
      </c>
      <c r="J14" t="s">
        <v>960</v>
      </c>
      <c r="K14" t="s">
        <v>1461</v>
      </c>
    </row>
    <row r="15" spans="1:11" x14ac:dyDescent="0.25">
      <c r="A15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369</v>
      </c>
      <c r="G15" t="s">
        <v>1019</v>
      </c>
      <c r="H15" t="s">
        <v>294</v>
      </c>
      <c r="I15" t="s">
        <v>370</v>
      </c>
      <c r="J15" t="s">
        <v>289</v>
      </c>
      <c r="K15" t="s">
        <v>1240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1100</v>
      </c>
      <c r="G16" t="s">
        <v>1468</v>
      </c>
      <c r="H16" t="s">
        <v>1013</v>
      </c>
      <c r="I16" t="s">
        <v>1101</v>
      </c>
      <c r="J16" t="s">
        <v>960</v>
      </c>
      <c r="K16" t="s">
        <v>1258</v>
      </c>
    </row>
    <row r="17" spans="1:11" x14ac:dyDescent="0.25">
      <c r="A17">
        <v>16</v>
      </c>
      <c r="B17" t="s">
        <v>1215</v>
      </c>
      <c r="C17" t="s">
        <v>1216</v>
      </c>
      <c r="D17" t="s">
        <v>0</v>
      </c>
      <c r="E17" t="s">
        <v>1</v>
      </c>
      <c r="F17" t="s">
        <v>1218</v>
      </c>
      <c r="G17" t="s">
        <v>1468</v>
      </c>
      <c r="H17" t="s">
        <v>1013</v>
      </c>
      <c r="I17" t="s">
        <v>1219</v>
      </c>
      <c r="J17" t="s">
        <v>960</v>
      </c>
      <c r="K17" t="s">
        <v>1242</v>
      </c>
    </row>
    <row r="18" spans="1:11" x14ac:dyDescent="0.25">
      <c r="A18">
        <v>17</v>
      </c>
      <c r="B18" t="s">
        <v>1194</v>
      </c>
      <c r="C18" t="s">
        <v>1195</v>
      </c>
      <c r="D18" t="s">
        <v>1196</v>
      </c>
      <c r="E18" t="s">
        <v>28</v>
      </c>
      <c r="F18" t="s">
        <v>1197</v>
      </c>
      <c r="G18" t="s">
        <v>1468</v>
      </c>
      <c r="H18" t="s">
        <v>1013</v>
      </c>
      <c r="I18" t="s">
        <v>1198</v>
      </c>
      <c r="J18" t="s">
        <v>960</v>
      </c>
      <c r="K18" t="s">
        <v>1214</v>
      </c>
    </row>
    <row r="19" spans="1:11" x14ac:dyDescent="0.25">
      <c r="A19">
        <v>18</v>
      </c>
      <c r="B19" t="s">
        <v>117</v>
      </c>
      <c r="C19" t="s">
        <v>1210</v>
      </c>
      <c r="D19" t="s">
        <v>648</v>
      </c>
      <c r="E19" t="s">
        <v>1</v>
      </c>
      <c r="F19" t="s">
        <v>1211</v>
      </c>
      <c r="G19" t="s">
        <v>1019</v>
      </c>
      <c r="H19" t="s">
        <v>3</v>
      </c>
      <c r="I19" t="s">
        <v>1212</v>
      </c>
      <c r="J19" t="s">
        <v>53</v>
      </c>
      <c r="K19" t="s">
        <v>1213</v>
      </c>
    </row>
    <row r="20" spans="1:11" x14ac:dyDescent="0.25">
      <c r="A20">
        <v>19</v>
      </c>
      <c r="B20" t="s">
        <v>116</v>
      </c>
      <c r="C20" t="s">
        <v>117</v>
      </c>
      <c r="D20" t="s">
        <v>648</v>
      </c>
      <c r="E20" t="s">
        <v>1</v>
      </c>
      <c r="F20" t="s">
        <v>118</v>
      </c>
      <c r="G20" t="s">
        <v>1019</v>
      </c>
      <c r="H20" t="s">
        <v>3</v>
      </c>
      <c r="I20" t="s">
        <v>119</v>
      </c>
      <c r="J20" t="s">
        <v>53</v>
      </c>
      <c r="K20" t="s">
        <v>1167</v>
      </c>
    </row>
    <row r="21" spans="1:11" x14ac:dyDescent="0.25">
      <c r="A21">
        <v>20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1468</v>
      </c>
      <c r="H21" t="s">
        <v>1013</v>
      </c>
      <c r="I21" t="s">
        <v>1169</v>
      </c>
      <c r="J21" t="s">
        <v>960</v>
      </c>
      <c r="K21" t="s">
        <v>1170</v>
      </c>
    </row>
    <row r="22" spans="1:11" x14ac:dyDescent="0.25">
      <c r="A22">
        <v>21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1468</v>
      </c>
      <c r="H22" t="s">
        <v>1013</v>
      </c>
      <c r="I22" t="s">
        <v>1179</v>
      </c>
      <c r="J22" t="s">
        <v>960</v>
      </c>
      <c r="K22" t="s">
        <v>1180</v>
      </c>
    </row>
    <row r="23" spans="1:11" x14ac:dyDescent="0.25">
      <c r="A23">
        <v>22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1468</v>
      </c>
      <c r="H23" t="s">
        <v>1013</v>
      </c>
      <c r="I23" t="s">
        <v>1191</v>
      </c>
      <c r="J23" t="s">
        <v>960</v>
      </c>
      <c r="K23" t="s">
        <v>1192</v>
      </c>
    </row>
    <row r="24" spans="1:11" x14ac:dyDescent="0.25">
      <c r="A24">
        <v>23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1468</v>
      </c>
      <c r="H24" t="s">
        <v>1013</v>
      </c>
      <c r="I24" t="s">
        <v>1144</v>
      </c>
      <c r="J24" t="s">
        <v>960</v>
      </c>
      <c r="K24" t="s">
        <v>1145</v>
      </c>
    </row>
    <row r="25" spans="1:11" x14ac:dyDescent="0.25">
      <c r="A25">
        <v>24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1468</v>
      </c>
      <c r="H25" t="s">
        <v>1013</v>
      </c>
      <c r="I25" t="s">
        <v>1149</v>
      </c>
      <c r="J25" t="s">
        <v>960</v>
      </c>
      <c r="K25" t="s">
        <v>1150</v>
      </c>
    </row>
    <row r="26" spans="1:11" x14ac:dyDescent="0.25">
      <c r="A26">
        <v>25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1468</v>
      </c>
      <c r="H26" t="s">
        <v>1013</v>
      </c>
      <c r="I26" t="s">
        <v>1086</v>
      </c>
      <c r="J26" t="s">
        <v>960</v>
      </c>
      <c r="K26" t="s">
        <v>1087</v>
      </c>
    </row>
    <row r="27" spans="1:11" x14ac:dyDescent="0.25">
      <c r="A27">
        <v>26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1468</v>
      </c>
      <c r="H27" t="s">
        <v>1013</v>
      </c>
      <c r="I27" t="s">
        <v>1108</v>
      </c>
      <c r="J27" t="s">
        <v>960</v>
      </c>
      <c r="K27" t="s">
        <v>1109</v>
      </c>
    </row>
    <row r="28" spans="1:11" x14ac:dyDescent="0.25">
      <c r="A28">
        <v>27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1468</v>
      </c>
      <c r="H28" t="s">
        <v>1013</v>
      </c>
      <c r="I28" t="s">
        <v>1113</v>
      </c>
      <c r="J28" t="s">
        <v>960</v>
      </c>
      <c r="K28" t="s">
        <v>1114</v>
      </c>
    </row>
    <row r="29" spans="1:11" x14ac:dyDescent="0.25">
      <c r="A29">
        <v>28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 spans="1:11" x14ac:dyDescent="0.25">
      <c r="A30">
        <v>29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 spans="1:11" x14ac:dyDescent="0.25">
      <c r="A31">
        <v>30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 spans="1:11" x14ac:dyDescent="0.25">
      <c r="A32">
        <v>31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 spans="1:11" x14ac:dyDescent="0.25">
      <c r="A33">
        <v>32</v>
      </c>
      <c r="B33" t="s">
        <v>145</v>
      </c>
      <c r="C33" t="s">
        <v>97</v>
      </c>
      <c r="D33" t="s">
        <v>1046</v>
      </c>
      <c r="E33" t="s">
        <v>1</v>
      </c>
      <c r="F33" t="s">
        <v>147</v>
      </c>
      <c r="G33" t="s">
        <v>1019</v>
      </c>
      <c r="H33" t="s">
        <v>3</v>
      </c>
      <c r="I33" t="s">
        <v>148</v>
      </c>
      <c r="J33" t="s">
        <v>53</v>
      </c>
      <c r="K33" t="s">
        <v>1047</v>
      </c>
    </row>
    <row r="34" spans="1:11" x14ac:dyDescent="0.25">
      <c r="A34">
        <v>33</v>
      </c>
      <c r="B34" t="s">
        <v>803</v>
      </c>
      <c r="C34" t="s">
        <v>804</v>
      </c>
      <c r="D34" t="s">
        <v>17</v>
      </c>
      <c r="E34" t="s">
        <v>7</v>
      </c>
      <c r="F34" t="s">
        <v>805</v>
      </c>
      <c r="G34" t="s">
        <v>1468</v>
      </c>
      <c r="H34" t="s">
        <v>5</v>
      </c>
      <c r="I34" t="s">
        <v>806</v>
      </c>
      <c r="J34" t="s">
        <v>6</v>
      </c>
      <c r="K34" t="s">
        <v>996</v>
      </c>
    </row>
    <row r="35" spans="1:11" x14ac:dyDescent="0.25">
      <c r="A35">
        <v>34</v>
      </c>
      <c r="B35" t="s">
        <v>982</v>
      </c>
      <c r="C35" t="s">
        <v>292</v>
      </c>
      <c r="D35" t="s">
        <v>462</v>
      </c>
      <c r="E35" t="s">
        <v>1</v>
      </c>
      <c r="F35" t="s">
        <v>422</v>
      </c>
      <c r="G35" t="s">
        <v>1019</v>
      </c>
      <c r="H35" t="s">
        <v>3</v>
      </c>
      <c r="I35" t="s">
        <v>423</v>
      </c>
      <c r="J35" t="s">
        <v>2</v>
      </c>
      <c r="K35" t="s">
        <v>983</v>
      </c>
    </row>
    <row r="36" spans="1:11" x14ac:dyDescent="0.25">
      <c r="A36">
        <v>35</v>
      </c>
      <c r="B36" t="s">
        <v>64</v>
      </c>
      <c r="C36" t="s">
        <v>65</v>
      </c>
      <c r="D36" t="s">
        <v>66</v>
      </c>
      <c r="E36" t="s">
        <v>1</v>
      </c>
      <c r="F36" t="s">
        <v>67</v>
      </c>
      <c r="G36" t="s">
        <v>1019</v>
      </c>
      <c r="H36" t="s">
        <v>30</v>
      </c>
      <c r="I36" t="s">
        <v>68</v>
      </c>
      <c r="J36" t="s">
        <v>32</v>
      </c>
      <c r="K36" t="s">
        <v>959</v>
      </c>
    </row>
    <row r="37" spans="1:11" x14ac:dyDescent="0.25">
      <c r="A37">
        <v>36</v>
      </c>
      <c r="B37" t="s">
        <v>242</v>
      </c>
      <c r="C37" t="s">
        <v>243</v>
      </c>
      <c r="D37" t="s">
        <v>957</v>
      </c>
      <c r="E37" t="s">
        <v>43</v>
      </c>
      <c r="F37" t="s">
        <v>244</v>
      </c>
      <c r="G37" t="s">
        <v>1019</v>
      </c>
      <c r="H37" t="s">
        <v>3</v>
      </c>
      <c r="I37" t="s">
        <v>245</v>
      </c>
      <c r="J37" t="s">
        <v>125</v>
      </c>
      <c r="K37" t="s">
        <v>958</v>
      </c>
    </row>
    <row r="38" spans="1:11" x14ac:dyDescent="0.25">
      <c r="A38">
        <v>37</v>
      </c>
      <c r="B38" t="s">
        <v>322</v>
      </c>
      <c r="C38" t="s">
        <v>323</v>
      </c>
      <c r="D38" t="s">
        <v>66</v>
      </c>
      <c r="E38" t="s">
        <v>1</v>
      </c>
      <c r="F38" t="s">
        <v>324</v>
      </c>
      <c r="G38" t="s">
        <v>1019</v>
      </c>
      <c r="H38" t="s">
        <v>287</v>
      </c>
      <c r="I38" t="s">
        <v>325</v>
      </c>
      <c r="J38" t="s">
        <v>289</v>
      </c>
      <c r="K38" t="s">
        <v>956</v>
      </c>
    </row>
    <row r="39" spans="1:11" x14ac:dyDescent="0.25">
      <c r="A39">
        <v>38</v>
      </c>
      <c r="B39" t="s">
        <v>49</v>
      </c>
      <c r="C39" t="s">
        <v>97</v>
      </c>
      <c r="D39" t="s">
        <v>66</v>
      </c>
      <c r="E39" t="s">
        <v>1</v>
      </c>
      <c r="F39" t="s">
        <v>391</v>
      </c>
      <c r="G39" t="s">
        <v>1019</v>
      </c>
      <c r="H39" t="s">
        <v>294</v>
      </c>
      <c r="I39" t="s">
        <v>392</v>
      </c>
      <c r="J39" t="s">
        <v>289</v>
      </c>
      <c r="K39" t="s">
        <v>921</v>
      </c>
    </row>
    <row r="40" spans="1:11" x14ac:dyDescent="0.25">
      <c r="A40">
        <v>39</v>
      </c>
      <c r="B40" t="s">
        <v>361</v>
      </c>
      <c r="C40" t="s">
        <v>362</v>
      </c>
      <c r="D40" t="s">
        <v>0</v>
      </c>
      <c r="E40" t="s">
        <v>1</v>
      </c>
      <c r="F40" t="s">
        <v>886</v>
      </c>
      <c r="G40" t="s">
        <v>1019</v>
      </c>
      <c r="H40" t="s">
        <v>3</v>
      </c>
      <c r="I40" t="s">
        <v>861</v>
      </c>
      <c r="J40" t="s">
        <v>516</v>
      </c>
      <c r="K40" t="s">
        <v>896</v>
      </c>
    </row>
    <row r="41" spans="1:11" x14ac:dyDescent="0.25">
      <c r="A41">
        <v>40</v>
      </c>
      <c r="B41" t="s">
        <v>845</v>
      </c>
      <c r="C41" t="s">
        <v>846</v>
      </c>
      <c r="D41" t="s">
        <v>27</v>
      </c>
      <c r="E41" t="s">
        <v>28</v>
      </c>
      <c r="F41" t="s">
        <v>847</v>
      </c>
      <c r="G41" t="s">
        <v>1019</v>
      </c>
      <c r="H41" t="s">
        <v>294</v>
      </c>
      <c r="I41" t="s">
        <v>848</v>
      </c>
      <c r="J41" t="s">
        <v>289</v>
      </c>
      <c r="K41" t="s">
        <v>849</v>
      </c>
    </row>
    <row r="42" spans="1:11" x14ac:dyDescent="0.25">
      <c r="A42">
        <v>41</v>
      </c>
      <c r="B42" t="s">
        <v>766</v>
      </c>
      <c r="C42" t="s">
        <v>767</v>
      </c>
      <c r="D42" t="s">
        <v>577</v>
      </c>
      <c r="E42" t="s">
        <v>7</v>
      </c>
      <c r="F42" t="s">
        <v>768</v>
      </c>
      <c r="G42" t="s">
        <v>1468</v>
      </c>
      <c r="H42" t="s">
        <v>8</v>
      </c>
      <c r="I42" t="s">
        <v>769</v>
      </c>
      <c r="J42" t="s">
        <v>9</v>
      </c>
      <c r="K42" t="s">
        <v>770</v>
      </c>
    </row>
    <row r="43" spans="1:11" x14ac:dyDescent="0.25">
      <c r="A43">
        <v>42</v>
      </c>
      <c r="B43" t="s">
        <v>530</v>
      </c>
      <c r="C43" t="s">
        <v>531</v>
      </c>
      <c r="D43" t="s">
        <v>36</v>
      </c>
      <c r="E43" t="s">
        <v>1</v>
      </c>
      <c r="F43" t="s">
        <v>532</v>
      </c>
      <c r="G43" t="s">
        <v>1019</v>
      </c>
      <c r="H43" t="s">
        <v>294</v>
      </c>
      <c r="I43" t="s">
        <v>533</v>
      </c>
      <c r="J43" t="s">
        <v>516</v>
      </c>
      <c r="K43" t="s">
        <v>764</v>
      </c>
    </row>
    <row r="44" spans="1:11" x14ac:dyDescent="0.25">
      <c r="A44">
        <v>43</v>
      </c>
      <c r="B44" t="s">
        <v>651</v>
      </c>
      <c r="C44" t="s">
        <v>652</v>
      </c>
      <c r="D44" t="s">
        <v>653</v>
      </c>
      <c r="E44" t="s">
        <v>1</v>
      </c>
      <c r="F44" t="s">
        <v>654</v>
      </c>
      <c r="G44" t="s">
        <v>1019</v>
      </c>
      <c r="H44" t="s">
        <v>294</v>
      </c>
      <c r="I44" t="s">
        <v>655</v>
      </c>
      <c r="J44" t="s">
        <v>289</v>
      </c>
      <c r="K44" t="s">
        <v>656</v>
      </c>
    </row>
    <row r="45" spans="1:11" x14ac:dyDescent="0.25">
      <c r="A45">
        <v>44</v>
      </c>
      <c r="B45" t="s">
        <v>425</v>
      </c>
      <c r="C45" t="s">
        <v>426</v>
      </c>
      <c r="D45" t="s">
        <v>427</v>
      </c>
      <c r="E45" t="s">
        <v>28</v>
      </c>
      <c r="F45" t="s">
        <v>428</v>
      </c>
      <c r="G45" t="s">
        <v>1019</v>
      </c>
      <c r="H45" t="s">
        <v>287</v>
      </c>
      <c r="I45" t="s">
        <v>429</v>
      </c>
      <c r="J45" t="s">
        <v>289</v>
      </c>
      <c r="K45" t="s">
        <v>659</v>
      </c>
    </row>
    <row r="46" spans="1:11" x14ac:dyDescent="0.25">
      <c r="A46">
        <v>45</v>
      </c>
      <c r="B46" t="s">
        <v>608</v>
      </c>
      <c r="C46" t="s">
        <v>378</v>
      </c>
      <c r="D46" t="s">
        <v>27</v>
      </c>
      <c r="E46" t="s">
        <v>28</v>
      </c>
      <c r="F46" t="s">
        <v>609</v>
      </c>
      <c r="G46" t="s">
        <v>1019</v>
      </c>
      <c r="H46" t="s">
        <v>294</v>
      </c>
      <c r="I46" t="s">
        <v>610</v>
      </c>
      <c r="J46" t="s">
        <v>289</v>
      </c>
      <c r="K46" t="s">
        <v>663</v>
      </c>
    </row>
    <row r="47" spans="1:11" x14ac:dyDescent="0.25">
      <c r="A47">
        <v>46</v>
      </c>
      <c r="B47" t="s">
        <v>1561</v>
      </c>
      <c r="C47" t="s">
        <v>1561</v>
      </c>
      <c r="D47" t="s">
        <v>1561</v>
      </c>
      <c r="E47" t="s">
        <v>1561</v>
      </c>
      <c r="F47" t="s">
        <v>572</v>
      </c>
      <c r="G47" t="s">
        <v>1019</v>
      </c>
      <c r="H47" t="s">
        <v>287</v>
      </c>
      <c r="I47" t="s">
        <v>573</v>
      </c>
      <c r="J47" t="s">
        <v>289</v>
      </c>
      <c r="K47" t="s">
        <v>665</v>
      </c>
    </row>
    <row r="48" spans="1:11" x14ac:dyDescent="0.25">
      <c r="A48">
        <v>47</v>
      </c>
      <c r="B48" t="s">
        <v>590</v>
      </c>
      <c r="C48" t="s">
        <v>591</v>
      </c>
      <c r="D48" t="s">
        <v>592</v>
      </c>
      <c r="E48" t="s">
        <v>43</v>
      </c>
      <c r="F48" t="s">
        <v>593</v>
      </c>
      <c r="G48" t="s">
        <v>1131</v>
      </c>
      <c r="H48" t="s">
        <v>30</v>
      </c>
      <c r="I48" t="s">
        <v>594</v>
      </c>
      <c r="J48" t="s">
        <v>32</v>
      </c>
      <c r="K48" t="s">
        <v>669</v>
      </c>
    </row>
    <row r="49" spans="1:11" x14ac:dyDescent="0.25">
      <c r="A49">
        <v>48</v>
      </c>
      <c r="B49" t="s">
        <v>566</v>
      </c>
      <c r="C49" t="s">
        <v>556</v>
      </c>
      <c r="D49" t="s">
        <v>0</v>
      </c>
      <c r="E49" t="s">
        <v>1</v>
      </c>
      <c r="F49" t="s">
        <v>557</v>
      </c>
      <c r="G49" t="s">
        <v>1019</v>
      </c>
      <c r="H49" t="s">
        <v>287</v>
      </c>
      <c r="I49" t="s">
        <v>558</v>
      </c>
      <c r="J49" t="s">
        <v>289</v>
      </c>
      <c r="K49" t="s">
        <v>673</v>
      </c>
    </row>
    <row r="50" spans="1:11" x14ac:dyDescent="0.25">
      <c r="A50">
        <v>49</v>
      </c>
      <c r="B50" t="s">
        <v>1561</v>
      </c>
      <c r="C50" t="s">
        <v>1561</v>
      </c>
      <c r="D50" t="s">
        <v>1561</v>
      </c>
      <c r="E50" t="s">
        <v>1561</v>
      </c>
      <c r="F50" t="s">
        <v>540</v>
      </c>
      <c r="G50" t="s">
        <v>1019</v>
      </c>
      <c r="H50" t="s">
        <v>294</v>
      </c>
      <c r="I50" t="s">
        <v>541</v>
      </c>
      <c r="J50" t="s">
        <v>289</v>
      </c>
      <c r="K50" t="s">
        <v>677</v>
      </c>
    </row>
    <row r="51" spans="1:11" x14ac:dyDescent="0.25">
      <c r="A51">
        <v>50</v>
      </c>
      <c r="B51" t="s">
        <v>291</v>
      </c>
      <c r="C51" t="s">
        <v>292</v>
      </c>
      <c r="D51" t="s">
        <v>0</v>
      </c>
      <c r="E51" t="s">
        <v>1</v>
      </c>
      <c r="F51" t="s">
        <v>293</v>
      </c>
      <c r="G51" t="s">
        <v>1019</v>
      </c>
      <c r="H51" t="s">
        <v>294</v>
      </c>
      <c r="I51" t="s">
        <v>295</v>
      </c>
      <c r="J51" t="s">
        <v>289</v>
      </c>
      <c r="K51" t="s">
        <v>679</v>
      </c>
    </row>
    <row r="52" spans="1:11" x14ac:dyDescent="0.25">
      <c r="A52">
        <v>51</v>
      </c>
      <c r="B52" t="s">
        <v>311</v>
      </c>
      <c r="C52" t="s">
        <v>312</v>
      </c>
      <c r="D52" t="s">
        <v>313</v>
      </c>
      <c r="E52" t="s">
        <v>43</v>
      </c>
      <c r="F52" t="s">
        <v>314</v>
      </c>
      <c r="G52" t="s">
        <v>1019</v>
      </c>
      <c r="H52" t="s">
        <v>294</v>
      </c>
      <c r="I52" t="s">
        <v>315</v>
      </c>
      <c r="J52" t="s">
        <v>289</v>
      </c>
      <c r="K52" t="s">
        <v>683</v>
      </c>
    </row>
    <row r="53" spans="1:11" x14ac:dyDescent="0.25">
      <c r="A53">
        <v>52</v>
      </c>
      <c r="B53" t="s">
        <v>317</v>
      </c>
      <c r="C53" t="s">
        <v>279</v>
      </c>
      <c r="D53" t="s">
        <v>318</v>
      </c>
      <c r="E53" t="s">
        <v>28</v>
      </c>
      <c r="F53" t="s">
        <v>319</v>
      </c>
      <c r="G53" t="s">
        <v>1019</v>
      </c>
      <c r="H53" t="s">
        <v>287</v>
      </c>
      <c r="I53" t="s">
        <v>320</v>
      </c>
      <c r="J53" t="s">
        <v>289</v>
      </c>
      <c r="K53" t="s">
        <v>758</v>
      </c>
    </row>
    <row r="54" spans="1:11" x14ac:dyDescent="0.25">
      <c r="A54">
        <v>53</v>
      </c>
      <c r="B54" t="s">
        <v>333</v>
      </c>
      <c r="C54" t="s">
        <v>334</v>
      </c>
      <c r="D54" t="s">
        <v>335</v>
      </c>
      <c r="E54" t="s">
        <v>48</v>
      </c>
      <c r="F54" t="s">
        <v>336</v>
      </c>
      <c r="G54" t="s">
        <v>666</v>
      </c>
      <c r="H54" t="s">
        <v>287</v>
      </c>
      <c r="I54" t="s">
        <v>337</v>
      </c>
      <c r="J54" t="s">
        <v>289</v>
      </c>
      <c r="K54" t="s">
        <v>686</v>
      </c>
    </row>
    <row r="55" spans="1:11" x14ac:dyDescent="0.25">
      <c r="A55">
        <v>54</v>
      </c>
      <c r="B55" t="s">
        <v>238</v>
      </c>
      <c r="C55" t="s">
        <v>239</v>
      </c>
      <c r="D55" t="s">
        <v>0</v>
      </c>
      <c r="E55" t="s">
        <v>1</v>
      </c>
      <c r="F55" t="s">
        <v>240</v>
      </c>
      <c r="G55" t="s">
        <v>1019</v>
      </c>
      <c r="H55" t="s">
        <v>3</v>
      </c>
      <c r="I55" t="s">
        <v>241</v>
      </c>
      <c r="J55" t="s">
        <v>53</v>
      </c>
      <c r="K55" t="s">
        <v>691</v>
      </c>
    </row>
    <row r="56" spans="1:11" x14ac:dyDescent="0.25">
      <c r="A56">
        <v>55</v>
      </c>
      <c r="B56" t="s">
        <v>137</v>
      </c>
      <c r="C56" t="s">
        <v>138</v>
      </c>
      <c r="D56" t="s">
        <v>0</v>
      </c>
      <c r="E56" t="s">
        <v>1</v>
      </c>
      <c r="F56" t="s">
        <v>139</v>
      </c>
      <c r="G56" t="s">
        <v>1019</v>
      </c>
      <c r="H56" t="s">
        <v>3</v>
      </c>
      <c r="I56" t="s">
        <v>140</v>
      </c>
      <c r="J56" t="s">
        <v>53</v>
      </c>
      <c r="K56" t="s">
        <v>699</v>
      </c>
    </row>
    <row r="57" spans="1:11" x14ac:dyDescent="0.25">
      <c r="A57">
        <v>56</v>
      </c>
      <c r="B57" t="s">
        <v>262</v>
      </c>
      <c r="C57" t="s">
        <v>399</v>
      </c>
      <c r="D57" t="s">
        <v>0</v>
      </c>
      <c r="E57" t="s">
        <v>1</v>
      </c>
      <c r="F57" t="s">
        <v>400</v>
      </c>
      <c r="G57" t="s">
        <v>1019</v>
      </c>
      <c r="H57" t="s">
        <v>294</v>
      </c>
      <c r="I57" t="s">
        <v>401</v>
      </c>
      <c r="J57" t="s">
        <v>289</v>
      </c>
      <c r="K57" t="s">
        <v>700</v>
      </c>
    </row>
    <row r="58" spans="1:11" x14ac:dyDescent="0.25">
      <c r="A58">
        <v>57</v>
      </c>
      <c r="B58" t="s">
        <v>403</v>
      </c>
      <c r="C58" t="s">
        <v>60</v>
      </c>
      <c r="D58" t="s">
        <v>27</v>
      </c>
      <c r="E58" t="s">
        <v>28</v>
      </c>
      <c r="F58" t="s">
        <v>404</v>
      </c>
      <c r="G58" t="s">
        <v>1019</v>
      </c>
      <c r="H58" t="s">
        <v>287</v>
      </c>
      <c r="I58" t="s">
        <v>405</v>
      </c>
      <c r="J58" t="s">
        <v>289</v>
      </c>
      <c r="K58" t="s">
        <v>701</v>
      </c>
    </row>
    <row r="59" spans="1:11" x14ac:dyDescent="0.25">
      <c r="A59">
        <v>58</v>
      </c>
      <c r="B59" t="s">
        <v>431</v>
      </c>
      <c r="C59" t="s">
        <v>172</v>
      </c>
      <c r="D59" t="s">
        <v>432</v>
      </c>
      <c r="E59" t="s">
        <v>28</v>
      </c>
      <c r="F59" t="s">
        <v>433</v>
      </c>
      <c r="G59" t="s">
        <v>1019</v>
      </c>
      <c r="H59" t="s">
        <v>294</v>
      </c>
      <c r="I59" t="s">
        <v>434</v>
      </c>
      <c r="J59" t="s">
        <v>289</v>
      </c>
      <c r="K59" t="s">
        <v>704</v>
      </c>
    </row>
    <row r="60" spans="1:11" x14ac:dyDescent="0.25">
      <c r="A60">
        <v>59</v>
      </c>
      <c r="B60" t="s">
        <v>165</v>
      </c>
      <c r="C60" t="s">
        <v>166</v>
      </c>
      <c r="D60" t="s">
        <v>27</v>
      </c>
      <c r="E60" t="s">
        <v>28</v>
      </c>
      <c r="F60" t="s">
        <v>167</v>
      </c>
      <c r="G60" t="s">
        <v>1019</v>
      </c>
      <c r="H60" t="s">
        <v>30</v>
      </c>
      <c r="I60" t="s">
        <v>168</v>
      </c>
      <c r="J60" t="s">
        <v>32</v>
      </c>
      <c r="K60" t="s">
        <v>712</v>
      </c>
    </row>
    <row r="61" spans="1:11" x14ac:dyDescent="0.25">
      <c r="A61">
        <v>60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1019</v>
      </c>
      <c r="H61" t="s">
        <v>30</v>
      </c>
      <c r="I61" t="s">
        <v>31</v>
      </c>
      <c r="J61" t="s">
        <v>32</v>
      </c>
      <c r="K61" t="s">
        <v>714</v>
      </c>
    </row>
    <row r="62" spans="1:11" x14ac:dyDescent="0.25">
      <c r="A62">
        <v>61</v>
      </c>
      <c r="B62" t="s">
        <v>110</v>
      </c>
      <c r="C62" t="s">
        <v>111</v>
      </c>
      <c r="D62" t="s">
        <v>112</v>
      </c>
      <c r="E62" t="s">
        <v>43</v>
      </c>
      <c r="F62" t="s">
        <v>113</v>
      </c>
      <c r="G62" t="s">
        <v>1019</v>
      </c>
      <c r="H62" t="s">
        <v>3</v>
      </c>
      <c r="I62" t="s">
        <v>114</v>
      </c>
      <c r="J62" t="s">
        <v>53</v>
      </c>
      <c r="K62" t="s">
        <v>727</v>
      </c>
    </row>
    <row r="63" spans="1:11" x14ac:dyDescent="0.25">
      <c r="A63">
        <v>62</v>
      </c>
      <c r="B63" t="s">
        <v>120</v>
      </c>
      <c r="C63" t="s">
        <v>121</v>
      </c>
      <c r="D63" t="s">
        <v>122</v>
      </c>
      <c r="E63" t="s">
        <v>43</v>
      </c>
      <c r="F63" t="s">
        <v>123</v>
      </c>
      <c r="G63" t="s">
        <v>1019</v>
      </c>
      <c r="H63" t="s">
        <v>3</v>
      </c>
      <c r="I63" t="s">
        <v>124</v>
      </c>
      <c r="J63" t="s">
        <v>125</v>
      </c>
      <c r="K63" t="s">
        <v>728</v>
      </c>
    </row>
    <row r="64" spans="1:11" x14ac:dyDescent="0.25">
      <c r="A64">
        <v>63</v>
      </c>
      <c r="B64" t="s">
        <v>925</v>
      </c>
      <c r="C64" t="s">
        <v>926</v>
      </c>
      <c r="D64" t="s">
        <v>821</v>
      </c>
      <c r="E64" t="s">
        <v>822</v>
      </c>
      <c r="F64" t="s">
        <v>927</v>
      </c>
      <c r="G64" t="s">
        <v>1468</v>
      </c>
      <c r="H64" t="s">
        <v>8</v>
      </c>
      <c r="I64" t="s">
        <v>928</v>
      </c>
      <c r="J64" t="s">
        <v>9</v>
      </c>
      <c r="K64" t="s">
        <v>929</v>
      </c>
    </row>
    <row r="65" spans="1:11" x14ac:dyDescent="0.25">
      <c r="A65">
        <v>64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1468</v>
      </c>
      <c r="H65" t="s">
        <v>8</v>
      </c>
      <c r="I65" t="s">
        <v>817</v>
      </c>
      <c r="J65" t="s">
        <v>9</v>
      </c>
      <c r="K65" t="s">
        <v>818</v>
      </c>
    </row>
    <row r="66" spans="1:11" x14ac:dyDescent="0.25">
      <c r="A66">
        <v>65</v>
      </c>
      <c r="B66" t="s">
        <v>869</v>
      </c>
      <c r="C66" t="s">
        <v>870</v>
      </c>
      <c r="D66" t="s">
        <v>871</v>
      </c>
      <c r="E66" t="s">
        <v>198</v>
      </c>
      <c r="F66" t="s">
        <v>872</v>
      </c>
      <c r="G66" t="s">
        <v>1468</v>
      </c>
      <c r="H66" t="s">
        <v>8</v>
      </c>
      <c r="I66" t="s">
        <v>873</v>
      </c>
      <c r="J66" t="s">
        <v>9</v>
      </c>
      <c r="K66" t="s">
        <v>874</v>
      </c>
    </row>
    <row r="67" spans="1:11" x14ac:dyDescent="0.25">
      <c r="A67">
        <v>66</v>
      </c>
      <c r="B67" t="s">
        <v>819</v>
      </c>
      <c r="C67" t="s">
        <v>820</v>
      </c>
      <c r="D67" t="s">
        <v>821</v>
      </c>
      <c r="E67" t="s">
        <v>822</v>
      </c>
      <c r="F67" t="s">
        <v>823</v>
      </c>
      <c r="G67" t="s">
        <v>1468</v>
      </c>
      <c r="H67" t="s">
        <v>8</v>
      </c>
      <c r="I67" t="s">
        <v>824</v>
      </c>
      <c r="J67" t="s">
        <v>9</v>
      </c>
      <c r="K67" t="s">
        <v>825</v>
      </c>
    </row>
    <row r="68" spans="1:11" x14ac:dyDescent="0.25">
      <c r="A68">
        <v>67</v>
      </c>
      <c r="B68" t="s">
        <v>875</v>
      </c>
      <c r="C68" t="s">
        <v>876</v>
      </c>
      <c r="D68" t="s">
        <v>877</v>
      </c>
      <c r="E68" t="s">
        <v>878</v>
      </c>
      <c r="F68" t="s">
        <v>879</v>
      </c>
      <c r="G68" t="s">
        <v>1468</v>
      </c>
      <c r="H68" t="s">
        <v>8</v>
      </c>
      <c r="I68" t="s">
        <v>880</v>
      </c>
      <c r="J68" t="s">
        <v>9</v>
      </c>
      <c r="K68" t="s">
        <v>881</v>
      </c>
    </row>
    <row r="69" spans="1:11" x14ac:dyDescent="0.25">
      <c r="A69">
        <v>68</v>
      </c>
      <c r="B69" t="s">
        <v>797</v>
      </c>
      <c r="C69" t="s">
        <v>798</v>
      </c>
      <c r="D69" t="s">
        <v>799</v>
      </c>
      <c r="E69" t="s">
        <v>1</v>
      </c>
      <c r="F69" t="s">
        <v>800</v>
      </c>
      <c r="G69" t="s">
        <v>1468</v>
      </c>
      <c r="H69" t="s">
        <v>8</v>
      </c>
      <c r="I69" t="s">
        <v>801</v>
      </c>
      <c r="J69" t="s">
        <v>9</v>
      </c>
      <c r="K69" t="s">
        <v>802</v>
      </c>
    </row>
    <row r="70" spans="1:11" x14ac:dyDescent="0.25">
      <c r="A70">
        <v>69</v>
      </c>
      <c r="B70" t="s">
        <v>101</v>
      </c>
      <c r="C70" t="s">
        <v>102</v>
      </c>
      <c r="D70" t="s">
        <v>103</v>
      </c>
      <c r="E70" t="s">
        <v>43</v>
      </c>
      <c r="F70" t="s">
        <v>169</v>
      </c>
      <c r="G70" t="s">
        <v>1468</v>
      </c>
      <c r="H70" t="s">
        <v>8</v>
      </c>
      <c r="I70" t="s">
        <v>170</v>
      </c>
      <c r="J70" t="s">
        <v>9</v>
      </c>
      <c r="K70" t="s">
        <v>735</v>
      </c>
    </row>
    <row r="71" spans="1:11" x14ac:dyDescent="0.25">
      <c r="A71">
        <v>70</v>
      </c>
      <c r="B71" t="s">
        <v>930</v>
      </c>
      <c r="C71" t="s">
        <v>931</v>
      </c>
      <c r="D71" t="s">
        <v>932</v>
      </c>
      <c r="E71" t="s">
        <v>933</v>
      </c>
      <c r="F71" t="s">
        <v>934</v>
      </c>
      <c r="G71" t="s">
        <v>960</v>
      </c>
      <c r="H71" t="s">
        <v>8</v>
      </c>
      <c r="I71" t="s">
        <v>935</v>
      </c>
      <c r="J71" t="s">
        <v>9</v>
      </c>
      <c r="K71" t="s">
        <v>936</v>
      </c>
    </row>
    <row r="72" spans="1:11" x14ac:dyDescent="0.25">
      <c r="A72">
        <v>71</v>
      </c>
      <c r="B72" t="s">
        <v>179</v>
      </c>
      <c r="C72" t="s">
        <v>180</v>
      </c>
      <c r="D72" t="s">
        <v>181</v>
      </c>
      <c r="E72" t="s">
        <v>43</v>
      </c>
      <c r="F72" t="s">
        <v>182</v>
      </c>
      <c r="G72" t="s">
        <v>1468</v>
      </c>
      <c r="H72" t="s">
        <v>8</v>
      </c>
      <c r="I72" t="s">
        <v>183</v>
      </c>
      <c r="J72" t="s">
        <v>9</v>
      </c>
      <c r="K72" t="s">
        <v>738</v>
      </c>
    </row>
    <row r="73" spans="1:11" x14ac:dyDescent="0.25">
      <c r="A73">
        <v>72</v>
      </c>
      <c r="B73" t="s">
        <v>467</v>
      </c>
      <c r="C73" t="s">
        <v>468</v>
      </c>
      <c r="D73" t="s">
        <v>0</v>
      </c>
      <c r="E73" t="s">
        <v>1</v>
      </c>
      <c r="F73" t="s">
        <v>477</v>
      </c>
      <c r="G73" t="s">
        <v>1019</v>
      </c>
      <c r="H73" t="s">
        <v>30</v>
      </c>
      <c r="I73" t="s">
        <v>478</v>
      </c>
      <c r="J73" t="s">
        <v>32</v>
      </c>
      <c r="K73" t="s">
        <v>740</v>
      </c>
    </row>
    <row r="74" spans="1:11" x14ac:dyDescent="0.25">
      <c r="A74">
        <v>73</v>
      </c>
      <c r="B74" t="s">
        <v>206</v>
      </c>
      <c r="C74" t="s">
        <v>207</v>
      </c>
      <c r="D74" t="s">
        <v>173</v>
      </c>
      <c r="E74" t="s">
        <v>43</v>
      </c>
      <c r="F74" t="s">
        <v>208</v>
      </c>
      <c r="G74" t="s">
        <v>1019</v>
      </c>
      <c r="H74" t="s">
        <v>3</v>
      </c>
      <c r="I74" t="s">
        <v>209</v>
      </c>
      <c r="J74" t="s">
        <v>53</v>
      </c>
      <c r="K74" t="s">
        <v>745</v>
      </c>
    </row>
    <row r="75" spans="1:11" x14ac:dyDescent="0.25">
      <c r="A75">
        <v>74</v>
      </c>
      <c r="B75" t="s">
        <v>224</v>
      </c>
      <c r="C75" t="s">
        <v>225</v>
      </c>
      <c r="D75" t="s">
        <v>0</v>
      </c>
      <c r="E75" t="s">
        <v>1</v>
      </c>
      <c r="F75" t="s">
        <v>226</v>
      </c>
      <c r="G75" t="s">
        <v>1019</v>
      </c>
      <c r="H75" t="s">
        <v>3</v>
      </c>
      <c r="I75" t="s">
        <v>227</v>
      </c>
      <c r="J75" t="s">
        <v>53</v>
      </c>
      <c r="K75" t="s">
        <v>748</v>
      </c>
    </row>
    <row r="76" spans="1:11" x14ac:dyDescent="0.25">
      <c r="A76">
        <v>75</v>
      </c>
      <c r="B76" t="s">
        <v>54</v>
      </c>
      <c r="C76" t="s">
        <v>55</v>
      </c>
      <c r="D76" t="s">
        <v>0</v>
      </c>
      <c r="E76" t="s">
        <v>1</v>
      </c>
      <c r="F76" t="s">
        <v>229</v>
      </c>
      <c r="G76" t="s">
        <v>1019</v>
      </c>
      <c r="H76" t="s">
        <v>3</v>
      </c>
      <c r="I76" t="s">
        <v>230</v>
      </c>
      <c r="J76" t="s">
        <v>53</v>
      </c>
      <c r="K76" t="s">
        <v>749</v>
      </c>
    </row>
    <row r="77" spans="1:11" x14ac:dyDescent="0.25">
      <c r="A77">
        <v>76</v>
      </c>
      <c r="B77" t="s">
        <v>278</v>
      </c>
      <c r="C77" t="s">
        <v>279</v>
      </c>
      <c r="D77" t="s">
        <v>66</v>
      </c>
      <c r="E77" t="s">
        <v>1</v>
      </c>
      <c r="F77" t="s">
        <v>280</v>
      </c>
      <c r="G77" t="s">
        <v>1019</v>
      </c>
      <c r="H77" t="s">
        <v>3</v>
      </c>
      <c r="I77" t="s">
        <v>281</v>
      </c>
      <c r="J77" t="s">
        <v>53</v>
      </c>
      <c r="K77" t="s">
        <v>756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L80"/>
  <sheetViews>
    <sheetView topLeftCell="A10" workbookViewId="0">
      <selection activeCell="F28" sqref="F28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1.0" collapsed="false"/>
    <col min="4" max="4" bestFit="true" customWidth="true" width="4.5703125" collapsed="false"/>
    <col min="5" max="5" bestFit="true" customWidth="true" width="5.85546875" collapsed="false"/>
    <col min="6" max="6" bestFit="true" customWidth="true" width="15.28515625" collapsed="false"/>
    <col min="7" max="7" bestFit="true" customWidth="true" width="15.42578125" collapsed="false"/>
    <col min="8" max="8" bestFit="true" customWidth="true" width="14.85546875" collapsed="false"/>
    <col min="9" max="9" bestFit="true" customWidth="true" width="15.28515625" collapsed="false"/>
    <col min="10" max="10" bestFit="true" customWidth="true" width="23.140625" collapsed="false"/>
    <col min="11" max="11" bestFit="true" customWidth="true" width="27.0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960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960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1257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960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1136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>
        <v>13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1468</v>
      </c>
      <c r="H14" t="s">
        <v>1013</v>
      </c>
      <c r="I14" t="s">
        <v>1122</v>
      </c>
      <c r="J14" t="s">
        <v>960</v>
      </c>
      <c r="K14" t="s">
        <v>1464</v>
      </c>
    </row>
    <row r="15" spans="1:11" x14ac:dyDescent="0.25">
      <c r="A15">
        <v>14</v>
      </c>
      <c r="B15" t="s">
        <v>1457</v>
      </c>
      <c r="C15" t="s">
        <v>1458</v>
      </c>
      <c r="D15" t="s">
        <v>42</v>
      </c>
      <c r="E15" t="s">
        <v>43</v>
      </c>
      <c r="F15" t="s">
        <v>1459</v>
      </c>
      <c r="G15" t="s">
        <v>1468</v>
      </c>
      <c r="H15" t="s">
        <v>1013</v>
      </c>
      <c r="I15" t="s">
        <v>1460</v>
      </c>
      <c r="J15" t="s">
        <v>960</v>
      </c>
      <c r="K15" t="s">
        <v>1461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369</v>
      </c>
      <c r="G16" t="s">
        <v>1019</v>
      </c>
      <c r="H16" t="s">
        <v>294</v>
      </c>
      <c r="I16" t="s">
        <v>370</v>
      </c>
      <c r="J16" t="s">
        <v>289</v>
      </c>
      <c r="K16" t="s">
        <v>1240</v>
      </c>
    </row>
    <row r="17" spans="1:11" x14ac:dyDescent="0.25">
      <c r="A17">
        <v>16</v>
      </c>
      <c r="B17" t="s">
        <v>366</v>
      </c>
      <c r="C17" t="s">
        <v>367</v>
      </c>
      <c r="D17" t="s">
        <v>368</v>
      </c>
      <c r="E17" t="s">
        <v>43</v>
      </c>
      <c r="F17" t="s">
        <v>1100</v>
      </c>
      <c r="G17" t="s">
        <v>1468</v>
      </c>
      <c r="H17" t="s">
        <v>1013</v>
      </c>
      <c r="I17" t="s">
        <v>1101</v>
      </c>
      <c r="J17" t="s">
        <v>960</v>
      </c>
      <c r="K17" t="s">
        <v>1258</v>
      </c>
    </row>
    <row r="18" spans="1:11" x14ac:dyDescent="0.25">
      <c r="A18">
        <v>17</v>
      </c>
      <c r="B18" t="s">
        <v>1215</v>
      </c>
      <c r="C18" t="s">
        <v>1216</v>
      </c>
      <c r="D18" t="s">
        <v>0</v>
      </c>
      <c r="E18" t="s">
        <v>1</v>
      </c>
      <c r="F18" t="s">
        <v>1218</v>
      </c>
      <c r="G18" t="s">
        <v>1468</v>
      </c>
      <c r="H18" t="s">
        <v>1013</v>
      </c>
      <c r="I18" t="s">
        <v>1219</v>
      </c>
      <c r="J18" t="s">
        <v>960</v>
      </c>
      <c r="K18" t="s">
        <v>1242</v>
      </c>
    </row>
    <row r="19" spans="1:11" x14ac:dyDescent="0.25">
      <c r="A19">
        <v>18</v>
      </c>
      <c r="B19" t="s">
        <v>1194</v>
      </c>
      <c r="C19" t="s">
        <v>1195</v>
      </c>
      <c r="D19" t="s">
        <v>1196</v>
      </c>
      <c r="E19" t="s">
        <v>28</v>
      </c>
      <c r="F19" t="s">
        <v>1197</v>
      </c>
      <c r="G19" t="s">
        <v>1468</v>
      </c>
      <c r="H19" t="s">
        <v>1013</v>
      </c>
      <c r="I19" t="s">
        <v>1198</v>
      </c>
      <c r="J19" t="s">
        <v>960</v>
      </c>
      <c r="K19" t="s">
        <v>1214</v>
      </c>
    </row>
    <row r="20" spans="1:11" x14ac:dyDescent="0.25">
      <c r="A20">
        <v>19</v>
      </c>
      <c r="B20" t="s">
        <v>117</v>
      </c>
      <c r="C20" t="s">
        <v>1210</v>
      </c>
      <c r="D20" t="s">
        <v>648</v>
      </c>
      <c r="E20" t="s">
        <v>1</v>
      </c>
      <c r="F20" t="s">
        <v>1211</v>
      </c>
      <c r="G20" t="s">
        <v>1019</v>
      </c>
      <c r="H20" t="s">
        <v>3</v>
      </c>
      <c r="I20" t="s">
        <v>1212</v>
      </c>
      <c r="J20" t="s">
        <v>53</v>
      </c>
      <c r="K20" t="s">
        <v>1213</v>
      </c>
    </row>
    <row r="21" spans="1:11" x14ac:dyDescent="0.25">
      <c r="A21">
        <v>20</v>
      </c>
      <c r="B21" t="s">
        <v>116</v>
      </c>
      <c r="C21" t="s">
        <v>117</v>
      </c>
      <c r="D21" t="s">
        <v>648</v>
      </c>
      <c r="E21" t="s">
        <v>1</v>
      </c>
      <c r="F21" t="s">
        <v>118</v>
      </c>
      <c r="G21" t="s">
        <v>1019</v>
      </c>
      <c r="H21" t="s">
        <v>3</v>
      </c>
      <c r="I21" t="s">
        <v>119</v>
      </c>
      <c r="J21" t="s">
        <v>53</v>
      </c>
      <c r="K21" t="s">
        <v>1167</v>
      </c>
    </row>
    <row r="22" spans="1:11" x14ac:dyDescent="0.25">
      <c r="A22">
        <v>21</v>
      </c>
      <c r="B22" t="s">
        <v>196</v>
      </c>
      <c r="C22" t="s">
        <v>104</v>
      </c>
      <c r="D22" t="s">
        <v>197</v>
      </c>
      <c r="E22" t="s">
        <v>198</v>
      </c>
      <c r="F22" t="s">
        <v>1168</v>
      </c>
      <c r="G22" t="s">
        <v>1468</v>
      </c>
      <c r="H22" t="s">
        <v>1013</v>
      </c>
      <c r="I22" t="s">
        <v>1169</v>
      </c>
      <c r="J22" t="s">
        <v>960</v>
      </c>
      <c r="K22" t="s">
        <v>1170</v>
      </c>
    </row>
    <row r="23" spans="1:11" x14ac:dyDescent="0.25">
      <c r="A23">
        <v>22</v>
      </c>
      <c r="B23" t="s">
        <v>1176</v>
      </c>
      <c r="C23" t="s">
        <v>1177</v>
      </c>
      <c r="D23" t="s">
        <v>173</v>
      </c>
      <c r="E23" t="s">
        <v>43</v>
      </c>
      <c r="F23" t="s">
        <v>1178</v>
      </c>
      <c r="G23" t="s">
        <v>1468</v>
      </c>
      <c r="H23" t="s">
        <v>1013</v>
      </c>
      <c r="I23" t="s">
        <v>1179</v>
      </c>
      <c r="J23" t="s">
        <v>960</v>
      </c>
      <c r="K23" t="s">
        <v>1180</v>
      </c>
    </row>
    <row r="24" spans="1:11" x14ac:dyDescent="0.25">
      <c r="A24">
        <v>23</v>
      </c>
      <c r="B24" t="s">
        <v>1187</v>
      </c>
      <c r="C24" t="s">
        <v>1188</v>
      </c>
      <c r="D24" t="s">
        <v>1189</v>
      </c>
      <c r="E24" t="s">
        <v>43</v>
      </c>
      <c r="F24" t="s">
        <v>1190</v>
      </c>
      <c r="G24" t="s">
        <v>1468</v>
      </c>
      <c r="H24" t="s">
        <v>1013</v>
      </c>
      <c r="I24" t="s">
        <v>1191</v>
      </c>
      <c r="J24" t="s">
        <v>960</v>
      </c>
      <c r="K24" t="s">
        <v>1192</v>
      </c>
    </row>
    <row r="25" spans="1:11" x14ac:dyDescent="0.25">
      <c r="A25">
        <v>24</v>
      </c>
      <c r="B25" t="s">
        <v>262</v>
      </c>
      <c r="C25" t="s">
        <v>1141</v>
      </c>
      <c r="D25" t="s">
        <v>1142</v>
      </c>
      <c r="E25" t="s">
        <v>1</v>
      </c>
      <c r="F25" t="s">
        <v>1143</v>
      </c>
      <c r="G25" t="s">
        <v>1468</v>
      </c>
      <c r="H25" t="s">
        <v>1013</v>
      </c>
      <c r="I25" t="s">
        <v>1144</v>
      </c>
      <c r="J25" t="s">
        <v>960</v>
      </c>
      <c r="K25" t="s">
        <v>1145</v>
      </c>
    </row>
    <row r="26" spans="1:11" x14ac:dyDescent="0.25">
      <c r="A26">
        <v>25</v>
      </c>
      <c r="B26" t="s">
        <v>1146</v>
      </c>
      <c r="C26" t="s">
        <v>1147</v>
      </c>
      <c r="D26" t="s">
        <v>1142</v>
      </c>
      <c r="E26" t="s">
        <v>1</v>
      </c>
      <c r="F26" t="s">
        <v>1148</v>
      </c>
      <c r="G26" t="s">
        <v>1468</v>
      </c>
      <c r="H26" t="s">
        <v>1013</v>
      </c>
      <c r="I26" t="s">
        <v>1149</v>
      </c>
      <c r="J26" t="s">
        <v>960</v>
      </c>
      <c r="K26" t="s">
        <v>1150</v>
      </c>
    </row>
    <row r="27" spans="1:11" x14ac:dyDescent="0.25">
      <c r="A27">
        <v>26</v>
      </c>
      <c r="B27" t="s">
        <v>50</v>
      </c>
      <c r="C27" t="s">
        <v>51</v>
      </c>
      <c r="D27" t="s">
        <v>52</v>
      </c>
      <c r="E27" t="s">
        <v>43</v>
      </c>
      <c r="F27" t="s">
        <v>1085</v>
      </c>
      <c r="G27" t="s">
        <v>1468</v>
      </c>
      <c r="H27" t="s">
        <v>1013</v>
      </c>
      <c r="I27" t="s">
        <v>1086</v>
      </c>
      <c r="J27" t="s">
        <v>960</v>
      </c>
      <c r="K27" t="s">
        <v>1087</v>
      </c>
    </row>
    <row r="28" spans="1:11" x14ac:dyDescent="0.25">
      <c r="A28">
        <v>27</v>
      </c>
      <c r="B28" t="s">
        <v>1088</v>
      </c>
      <c r="C28" t="s">
        <v>1089</v>
      </c>
      <c r="D28" t="s">
        <v>1090</v>
      </c>
      <c r="E28" t="s">
        <v>971</v>
      </c>
      <c r="F28" t="s">
        <v>1091</v>
      </c>
      <c r="G28" t="s">
        <v>960</v>
      </c>
      <c r="H28" t="s">
        <v>1013</v>
      </c>
      <c r="I28" t="s">
        <v>1092</v>
      </c>
      <c r="J28" t="s">
        <v>960</v>
      </c>
      <c r="K28" t="s">
        <v>1093</v>
      </c>
    </row>
    <row r="29" spans="1:11" x14ac:dyDescent="0.25">
      <c r="A29">
        <v>28</v>
      </c>
      <c r="B29" t="s">
        <v>196</v>
      </c>
      <c r="C29" t="s">
        <v>104</v>
      </c>
      <c r="D29" t="s">
        <v>197</v>
      </c>
      <c r="E29" t="s">
        <v>198</v>
      </c>
      <c r="F29" t="s">
        <v>1107</v>
      </c>
      <c r="G29" t="s">
        <v>1468</v>
      </c>
      <c r="H29" t="s">
        <v>1013</v>
      </c>
      <c r="I29" t="s">
        <v>1108</v>
      </c>
      <c r="J29" t="s">
        <v>960</v>
      </c>
      <c r="K29" t="s">
        <v>1109</v>
      </c>
    </row>
    <row r="30" spans="1:11" x14ac:dyDescent="0.25">
      <c r="A30">
        <v>29</v>
      </c>
      <c r="B30" t="s">
        <v>1110</v>
      </c>
      <c r="C30" t="s">
        <v>408</v>
      </c>
      <c r="D30" t="s">
        <v>1111</v>
      </c>
      <c r="E30" t="s">
        <v>912</v>
      </c>
      <c r="F30" t="s">
        <v>1112</v>
      </c>
      <c r="G30" t="s">
        <v>1468</v>
      </c>
      <c r="H30" t="s">
        <v>1013</v>
      </c>
      <c r="I30" t="s">
        <v>1113</v>
      </c>
      <c r="J30" t="s">
        <v>960</v>
      </c>
      <c r="K30" t="s">
        <v>1114</v>
      </c>
    </row>
    <row r="31" spans="1:11" x14ac:dyDescent="0.25">
      <c r="A31">
        <v>30</v>
      </c>
      <c r="B31" t="s">
        <v>1072</v>
      </c>
      <c r="C31" t="s">
        <v>1073</v>
      </c>
      <c r="D31" t="s">
        <v>122</v>
      </c>
      <c r="E31" t="s">
        <v>43</v>
      </c>
      <c r="F31" t="s">
        <v>221</v>
      </c>
      <c r="G31" t="s">
        <v>1131</v>
      </c>
      <c r="H31" t="s">
        <v>3</v>
      </c>
      <c r="I31" t="s">
        <v>222</v>
      </c>
      <c r="J31" t="s">
        <v>53</v>
      </c>
      <c r="K31" t="s">
        <v>1074</v>
      </c>
    </row>
    <row r="32" spans="1:11" x14ac:dyDescent="0.25">
      <c r="A32">
        <v>31</v>
      </c>
      <c r="B32" t="s">
        <v>190</v>
      </c>
      <c r="C32" t="s">
        <v>191</v>
      </c>
      <c r="D32" t="s">
        <v>192</v>
      </c>
      <c r="E32" t="s">
        <v>28</v>
      </c>
      <c r="F32" t="s">
        <v>193</v>
      </c>
      <c r="G32" t="s">
        <v>1019</v>
      </c>
      <c r="H32" t="s">
        <v>30</v>
      </c>
      <c r="I32" t="s">
        <v>194</v>
      </c>
      <c r="J32" t="s">
        <v>32</v>
      </c>
      <c r="K32" t="s">
        <v>1081</v>
      </c>
    </row>
    <row r="33" spans="1:11" x14ac:dyDescent="0.25">
      <c r="A33">
        <v>32</v>
      </c>
      <c r="B33" t="s">
        <v>71</v>
      </c>
      <c r="C33" t="s">
        <v>72</v>
      </c>
      <c r="D33" t="s">
        <v>73</v>
      </c>
      <c r="E33" t="s">
        <v>28</v>
      </c>
      <c r="F33" t="s">
        <v>74</v>
      </c>
      <c r="G33" t="s">
        <v>1019</v>
      </c>
      <c r="H33" t="s">
        <v>30</v>
      </c>
      <c r="I33" t="s">
        <v>75</v>
      </c>
      <c r="J33" t="s">
        <v>32</v>
      </c>
      <c r="K33" t="s">
        <v>1058</v>
      </c>
    </row>
    <row r="34" spans="1:11" x14ac:dyDescent="0.25">
      <c r="A34">
        <v>33</v>
      </c>
      <c r="B34" t="s">
        <v>273</v>
      </c>
      <c r="C34" t="s">
        <v>274</v>
      </c>
      <c r="D34" t="s">
        <v>0</v>
      </c>
      <c r="E34" t="s">
        <v>1</v>
      </c>
      <c r="F34" t="s">
        <v>275</v>
      </c>
      <c r="G34" t="s">
        <v>1019</v>
      </c>
      <c r="H34" t="s">
        <v>3</v>
      </c>
      <c r="I34" t="s">
        <v>276</v>
      </c>
      <c r="J34" t="s">
        <v>53</v>
      </c>
      <c r="K34" t="s">
        <v>1069</v>
      </c>
    </row>
    <row r="35" spans="1:11" x14ac:dyDescent="0.25">
      <c r="A35">
        <v>34</v>
      </c>
      <c r="B35" t="s">
        <v>766</v>
      </c>
      <c r="C35" t="s">
        <v>767</v>
      </c>
      <c r="D35" t="s">
        <v>577</v>
      </c>
      <c r="E35" t="s">
        <v>7</v>
      </c>
      <c r="F35" t="s">
        <v>1040</v>
      </c>
      <c r="G35" t="s">
        <v>1050</v>
      </c>
      <c r="H35" t="s">
        <v>781</v>
      </c>
      <c r="I35" t="s">
        <v>1042</v>
      </c>
      <c r="J35" t="s">
        <v>1043</v>
      </c>
      <c r="K35" t="s">
        <v>1044</v>
      </c>
    </row>
    <row r="36" spans="1:11" x14ac:dyDescent="0.25">
      <c r="A36">
        <v>35</v>
      </c>
      <c r="B36" t="s">
        <v>145</v>
      </c>
      <c r="C36" t="s">
        <v>97</v>
      </c>
      <c r="D36" t="s">
        <v>1046</v>
      </c>
      <c r="E36" t="s">
        <v>1</v>
      </c>
      <c r="F36" t="s">
        <v>147</v>
      </c>
      <c r="G36" t="s">
        <v>1019</v>
      </c>
      <c r="H36" t="s">
        <v>3</v>
      </c>
      <c r="I36" t="s">
        <v>148</v>
      </c>
      <c r="J36" t="s">
        <v>53</v>
      </c>
      <c r="K36" t="s">
        <v>1047</v>
      </c>
    </row>
    <row r="37" spans="1:11" x14ac:dyDescent="0.25">
      <c r="A37">
        <v>36</v>
      </c>
      <c r="B37" t="s">
        <v>803</v>
      </c>
      <c r="C37" t="s">
        <v>804</v>
      </c>
      <c r="D37" t="s">
        <v>17</v>
      </c>
      <c r="E37" t="s">
        <v>7</v>
      </c>
      <c r="F37" t="s">
        <v>805</v>
      </c>
      <c r="G37" t="s">
        <v>1468</v>
      </c>
      <c r="H37" t="s">
        <v>5</v>
      </c>
      <c r="I37" t="s">
        <v>806</v>
      </c>
      <c r="J37" t="s">
        <v>6</v>
      </c>
      <c r="K37" t="s">
        <v>996</v>
      </c>
    </row>
    <row r="38" spans="1:11" x14ac:dyDescent="0.25">
      <c r="A38">
        <v>37</v>
      </c>
      <c r="B38" t="s">
        <v>982</v>
      </c>
      <c r="C38" t="s">
        <v>292</v>
      </c>
      <c r="D38" t="s">
        <v>462</v>
      </c>
      <c r="E38" t="s">
        <v>1</v>
      </c>
      <c r="F38" t="s">
        <v>422</v>
      </c>
      <c r="G38" t="s">
        <v>1019</v>
      </c>
      <c r="H38" t="s">
        <v>3</v>
      </c>
      <c r="I38" t="s">
        <v>423</v>
      </c>
      <c r="J38" t="s">
        <v>2</v>
      </c>
      <c r="K38" t="s">
        <v>983</v>
      </c>
    </row>
    <row r="39" spans="1:11" x14ac:dyDescent="0.25">
      <c r="A39">
        <v>38</v>
      </c>
      <c r="B39" t="s">
        <v>64</v>
      </c>
      <c r="C39" t="s">
        <v>65</v>
      </c>
      <c r="D39" t="s">
        <v>66</v>
      </c>
      <c r="E39" t="s">
        <v>1</v>
      </c>
      <c r="F39" t="s">
        <v>67</v>
      </c>
      <c r="G39" t="s">
        <v>1019</v>
      </c>
      <c r="H39" t="s">
        <v>30</v>
      </c>
      <c r="I39" t="s">
        <v>68</v>
      </c>
      <c r="J39" t="s">
        <v>32</v>
      </c>
      <c r="K39" t="s">
        <v>959</v>
      </c>
    </row>
    <row r="40" spans="1:11" x14ac:dyDescent="0.25">
      <c r="A40">
        <v>39</v>
      </c>
      <c r="B40" t="s">
        <v>242</v>
      </c>
      <c r="C40" t="s">
        <v>243</v>
      </c>
      <c r="D40" t="s">
        <v>957</v>
      </c>
      <c r="E40" t="s">
        <v>43</v>
      </c>
      <c r="F40" t="s">
        <v>244</v>
      </c>
      <c r="G40" t="s">
        <v>1019</v>
      </c>
      <c r="H40" t="s">
        <v>3</v>
      </c>
      <c r="I40" t="s">
        <v>245</v>
      </c>
      <c r="J40" t="s">
        <v>125</v>
      </c>
      <c r="K40" t="s">
        <v>958</v>
      </c>
    </row>
    <row r="41" spans="1:11" x14ac:dyDescent="0.25">
      <c r="A41">
        <v>40</v>
      </c>
      <c r="B41" t="s">
        <v>322</v>
      </c>
      <c r="C41" t="s">
        <v>323</v>
      </c>
      <c r="D41" t="s">
        <v>66</v>
      </c>
      <c r="E41" t="s">
        <v>1</v>
      </c>
      <c r="F41" t="s">
        <v>324</v>
      </c>
      <c r="G41" t="s">
        <v>1019</v>
      </c>
      <c r="H41" t="s">
        <v>287</v>
      </c>
      <c r="I41" t="s">
        <v>325</v>
      </c>
      <c r="J41" t="s">
        <v>289</v>
      </c>
      <c r="K41" t="s">
        <v>956</v>
      </c>
    </row>
    <row r="42" spans="1:11" x14ac:dyDescent="0.25">
      <c r="A42">
        <v>41</v>
      </c>
      <c r="B42" t="s">
        <v>49</v>
      </c>
      <c r="C42" t="s">
        <v>97</v>
      </c>
      <c r="D42" t="s">
        <v>66</v>
      </c>
      <c r="E42" t="s">
        <v>1</v>
      </c>
      <c r="F42" t="s">
        <v>391</v>
      </c>
      <c r="G42" t="s">
        <v>1019</v>
      </c>
      <c r="H42" t="s">
        <v>294</v>
      </c>
      <c r="I42" t="s">
        <v>392</v>
      </c>
      <c r="J42" t="s">
        <v>289</v>
      </c>
      <c r="K42" t="s">
        <v>921</v>
      </c>
    </row>
    <row r="43" spans="1:11" x14ac:dyDescent="0.25">
      <c r="A43">
        <v>42</v>
      </c>
      <c r="B43" t="s">
        <v>361</v>
      </c>
      <c r="C43" t="s">
        <v>362</v>
      </c>
      <c r="D43" t="s">
        <v>0</v>
      </c>
      <c r="E43" t="s">
        <v>1</v>
      </c>
      <c r="F43" t="s">
        <v>886</v>
      </c>
      <c r="G43" t="s">
        <v>1019</v>
      </c>
      <c r="H43" t="s">
        <v>3</v>
      </c>
      <c r="I43" t="s">
        <v>861</v>
      </c>
      <c r="J43" t="s">
        <v>516</v>
      </c>
      <c r="K43" t="s">
        <v>896</v>
      </c>
    </row>
    <row r="44" spans="1:11" x14ac:dyDescent="0.25">
      <c r="A44">
        <v>43</v>
      </c>
      <c r="B44" t="s">
        <v>845</v>
      </c>
      <c r="C44" t="s">
        <v>846</v>
      </c>
      <c r="D44" t="s">
        <v>27</v>
      </c>
      <c r="E44" t="s">
        <v>28</v>
      </c>
      <c r="F44" t="s">
        <v>847</v>
      </c>
      <c r="G44" t="s">
        <v>1019</v>
      </c>
      <c r="H44" t="s">
        <v>294</v>
      </c>
      <c r="I44" t="s">
        <v>848</v>
      </c>
      <c r="J44" t="s">
        <v>289</v>
      </c>
      <c r="K44" t="s">
        <v>849</v>
      </c>
    </row>
    <row r="45" spans="1:11" x14ac:dyDescent="0.25">
      <c r="A45">
        <v>44</v>
      </c>
      <c r="B45" t="s">
        <v>766</v>
      </c>
      <c r="C45" t="s">
        <v>767</v>
      </c>
      <c r="D45" t="s">
        <v>577</v>
      </c>
      <c r="E45" t="s">
        <v>7</v>
      </c>
      <c r="F45" t="s">
        <v>768</v>
      </c>
      <c r="G45" t="s">
        <v>1468</v>
      </c>
      <c r="H45" t="s">
        <v>8</v>
      </c>
      <c r="I45" t="s">
        <v>769</v>
      </c>
      <c r="J45" t="s">
        <v>9</v>
      </c>
      <c r="K45" t="s">
        <v>770</v>
      </c>
    </row>
    <row r="46" spans="1:11" x14ac:dyDescent="0.25">
      <c r="A46">
        <v>45</v>
      </c>
      <c r="B46" t="s">
        <v>530</v>
      </c>
      <c r="C46" t="s">
        <v>531</v>
      </c>
      <c r="D46" t="s">
        <v>36</v>
      </c>
      <c r="E46" t="s">
        <v>1</v>
      </c>
      <c r="F46" t="s">
        <v>532</v>
      </c>
      <c r="G46" t="s">
        <v>1019</v>
      </c>
      <c r="H46" t="s">
        <v>294</v>
      </c>
      <c r="I46" t="s">
        <v>533</v>
      </c>
      <c r="J46" t="s">
        <v>516</v>
      </c>
      <c r="K46" t="s">
        <v>764</v>
      </c>
    </row>
    <row r="47" spans="1:11" x14ac:dyDescent="0.25">
      <c r="A47">
        <v>46</v>
      </c>
      <c r="B47" t="s">
        <v>651</v>
      </c>
      <c r="C47" t="s">
        <v>652</v>
      </c>
      <c r="D47" t="s">
        <v>653</v>
      </c>
      <c r="E47" t="s">
        <v>1</v>
      </c>
      <c r="F47" t="s">
        <v>654</v>
      </c>
      <c r="G47" t="s">
        <v>1019</v>
      </c>
      <c r="H47" t="s">
        <v>294</v>
      </c>
      <c r="I47" t="s">
        <v>655</v>
      </c>
      <c r="J47" t="s">
        <v>289</v>
      </c>
      <c r="K47" t="s">
        <v>656</v>
      </c>
    </row>
    <row r="48" spans="1:11" x14ac:dyDescent="0.25">
      <c r="A48">
        <v>47</v>
      </c>
      <c r="B48" t="s">
        <v>425</v>
      </c>
      <c r="C48" t="s">
        <v>426</v>
      </c>
      <c r="D48" t="s">
        <v>427</v>
      </c>
      <c r="E48" t="s">
        <v>28</v>
      </c>
      <c r="F48" t="s">
        <v>428</v>
      </c>
      <c r="G48" t="s">
        <v>1019</v>
      </c>
      <c r="H48" t="s">
        <v>287</v>
      </c>
      <c r="I48" t="s">
        <v>429</v>
      </c>
      <c r="J48" t="s">
        <v>289</v>
      </c>
      <c r="K48" t="s">
        <v>659</v>
      </c>
    </row>
    <row r="49" spans="1:11" x14ac:dyDescent="0.25">
      <c r="A49">
        <v>48</v>
      </c>
      <c r="B49" t="s">
        <v>608</v>
      </c>
      <c r="C49" t="s">
        <v>378</v>
      </c>
      <c r="D49" t="s">
        <v>27</v>
      </c>
      <c r="E49" t="s">
        <v>28</v>
      </c>
      <c r="F49" t="s">
        <v>609</v>
      </c>
      <c r="G49" t="s">
        <v>1019</v>
      </c>
      <c r="H49" t="s">
        <v>294</v>
      </c>
      <c r="I49" t="s">
        <v>610</v>
      </c>
      <c r="J49" t="s">
        <v>289</v>
      </c>
      <c r="K49" t="s">
        <v>663</v>
      </c>
    </row>
    <row r="50" spans="1:11" x14ac:dyDescent="0.25">
      <c r="A50">
        <v>49</v>
      </c>
      <c r="B50" t="s">
        <v>1466</v>
      </c>
      <c r="C50" t="s">
        <v>378</v>
      </c>
      <c r="F50" t="s">
        <v>572</v>
      </c>
      <c r="G50" t="s">
        <v>1019</v>
      </c>
      <c r="H50" t="s">
        <v>287</v>
      </c>
      <c r="I50" t="s">
        <v>573</v>
      </c>
      <c r="J50" t="s">
        <v>289</v>
      </c>
      <c r="K50" t="s">
        <v>665</v>
      </c>
    </row>
    <row r="51" spans="1:11" x14ac:dyDescent="0.25">
      <c r="A51">
        <v>50</v>
      </c>
      <c r="B51" t="s">
        <v>590</v>
      </c>
      <c r="C51" t="s">
        <v>591</v>
      </c>
      <c r="D51" t="s">
        <v>592</v>
      </c>
      <c r="E51" t="s">
        <v>43</v>
      </c>
      <c r="F51" t="s">
        <v>593</v>
      </c>
      <c r="G51" t="s">
        <v>1131</v>
      </c>
      <c r="H51" t="s">
        <v>30</v>
      </c>
      <c r="I51" t="s">
        <v>594</v>
      </c>
      <c r="J51" t="s">
        <v>32</v>
      </c>
      <c r="K51" t="s">
        <v>669</v>
      </c>
    </row>
    <row r="52" spans="1:11" x14ac:dyDescent="0.25">
      <c r="A52">
        <v>51</v>
      </c>
      <c r="B52" t="s">
        <v>566</v>
      </c>
      <c r="C52" t="s">
        <v>556</v>
      </c>
      <c r="D52" t="s">
        <v>0</v>
      </c>
      <c r="E52" t="s">
        <v>1</v>
      </c>
      <c r="F52" t="s">
        <v>557</v>
      </c>
      <c r="G52" t="s">
        <v>1019</v>
      </c>
      <c r="H52" t="s">
        <v>287</v>
      </c>
      <c r="I52" t="s">
        <v>558</v>
      </c>
      <c r="J52" t="s">
        <v>289</v>
      </c>
      <c r="K52" t="s">
        <v>673</v>
      </c>
    </row>
    <row r="53" spans="1:11" x14ac:dyDescent="0.25">
      <c r="A53">
        <v>52</v>
      </c>
      <c r="B53" t="s">
        <v>1467</v>
      </c>
      <c r="C53" t="s">
        <v>97</v>
      </c>
      <c r="F53" t="s">
        <v>540</v>
      </c>
      <c r="G53" t="s">
        <v>1019</v>
      </c>
      <c r="H53" t="s">
        <v>294</v>
      </c>
      <c r="I53" t="s">
        <v>541</v>
      </c>
      <c r="J53" t="s">
        <v>289</v>
      </c>
      <c r="K53" t="s">
        <v>677</v>
      </c>
    </row>
    <row r="54" spans="1:11" x14ac:dyDescent="0.25">
      <c r="A54">
        <v>53</v>
      </c>
      <c r="B54" t="s">
        <v>291</v>
      </c>
      <c r="C54" t="s">
        <v>292</v>
      </c>
      <c r="D54" t="s">
        <v>0</v>
      </c>
      <c r="E54" t="s">
        <v>1</v>
      </c>
      <c r="F54" t="s">
        <v>293</v>
      </c>
      <c r="G54" t="s">
        <v>1019</v>
      </c>
      <c r="H54" t="s">
        <v>294</v>
      </c>
      <c r="I54" t="s">
        <v>295</v>
      </c>
      <c r="J54" t="s">
        <v>289</v>
      </c>
      <c r="K54" t="s">
        <v>679</v>
      </c>
    </row>
    <row r="55" spans="1:11" x14ac:dyDescent="0.25">
      <c r="A55">
        <v>54</v>
      </c>
      <c r="B55" t="s">
        <v>311</v>
      </c>
      <c r="C55" t="s">
        <v>312</v>
      </c>
      <c r="D55" t="s">
        <v>313</v>
      </c>
      <c r="E55" t="s">
        <v>43</v>
      </c>
      <c r="F55" t="s">
        <v>314</v>
      </c>
      <c r="G55" t="s">
        <v>1019</v>
      </c>
      <c r="H55" t="s">
        <v>294</v>
      </c>
      <c r="I55" t="s">
        <v>315</v>
      </c>
      <c r="J55" t="s">
        <v>289</v>
      </c>
      <c r="K55" t="s">
        <v>683</v>
      </c>
    </row>
    <row r="56" spans="1:11" x14ac:dyDescent="0.25">
      <c r="A56">
        <v>55</v>
      </c>
      <c r="B56" t="s">
        <v>317</v>
      </c>
      <c r="C56" t="s">
        <v>279</v>
      </c>
      <c r="D56" t="s">
        <v>318</v>
      </c>
      <c r="E56" t="s">
        <v>28</v>
      </c>
      <c r="F56" t="s">
        <v>319</v>
      </c>
      <c r="G56" t="s">
        <v>1019</v>
      </c>
      <c r="H56" t="s">
        <v>287</v>
      </c>
      <c r="I56" t="s">
        <v>320</v>
      </c>
      <c r="J56" t="s">
        <v>289</v>
      </c>
      <c r="K56" t="s">
        <v>758</v>
      </c>
    </row>
    <row r="57" spans="1:11" x14ac:dyDescent="0.25">
      <c r="A57">
        <v>56</v>
      </c>
      <c r="B57" t="s">
        <v>333</v>
      </c>
      <c r="C57" t="s">
        <v>334</v>
      </c>
      <c r="D57" t="s">
        <v>335</v>
      </c>
      <c r="E57" t="s">
        <v>48</v>
      </c>
      <c r="F57" t="s">
        <v>336</v>
      </c>
      <c r="G57" t="s">
        <v>666</v>
      </c>
      <c r="H57" t="s">
        <v>287</v>
      </c>
      <c r="I57" t="s">
        <v>337</v>
      </c>
      <c r="J57" t="s">
        <v>289</v>
      </c>
      <c r="K57" t="s">
        <v>686</v>
      </c>
    </row>
    <row r="58" spans="1:11" x14ac:dyDescent="0.25">
      <c r="A58">
        <v>57</v>
      </c>
      <c r="B58" t="s">
        <v>238</v>
      </c>
      <c r="C58" t="s">
        <v>239</v>
      </c>
      <c r="D58" t="s">
        <v>0</v>
      </c>
      <c r="E58" t="s">
        <v>1</v>
      </c>
      <c r="F58" t="s">
        <v>240</v>
      </c>
      <c r="G58" t="s">
        <v>1019</v>
      </c>
      <c r="H58" t="s">
        <v>3</v>
      </c>
      <c r="I58" t="s">
        <v>241</v>
      </c>
      <c r="J58" t="s">
        <v>53</v>
      </c>
      <c r="K58" t="s">
        <v>691</v>
      </c>
    </row>
    <row r="59" spans="1:11" x14ac:dyDescent="0.25">
      <c r="A59">
        <v>58</v>
      </c>
      <c r="B59" t="s">
        <v>137</v>
      </c>
      <c r="C59" t="s">
        <v>138</v>
      </c>
      <c r="D59" t="s">
        <v>0</v>
      </c>
      <c r="E59" t="s">
        <v>1</v>
      </c>
      <c r="F59" t="s">
        <v>139</v>
      </c>
      <c r="G59" t="s">
        <v>1019</v>
      </c>
      <c r="H59" t="s">
        <v>3</v>
      </c>
      <c r="I59" t="s">
        <v>140</v>
      </c>
      <c r="J59" t="s">
        <v>53</v>
      </c>
      <c r="K59" t="s">
        <v>699</v>
      </c>
    </row>
    <row r="60" spans="1:11" x14ac:dyDescent="0.25">
      <c r="A60">
        <v>59</v>
      </c>
      <c r="B60" t="s">
        <v>262</v>
      </c>
      <c r="C60" t="s">
        <v>399</v>
      </c>
      <c r="D60" t="s">
        <v>0</v>
      </c>
      <c r="E60" t="s">
        <v>1</v>
      </c>
      <c r="F60" t="s">
        <v>400</v>
      </c>
      <c r="G60" t="s">
        <v>1019</v>
      </c>
      <c r="H60" t="s">
        <v>294</v>
      </c>
      <c r="I60" t="s">
        <v>401</v>
      </c>
      <c r="J60" t="s">
        <v>289</v>
      </c>
      <c r="K60" t="s">
        <v>700</v>
      </c>
    </row>
    <row r="61" spans="1:11" x14ac:dyDescent="0.25">
      <c r="A61">
        <v>60</v>
      </c>
      <c r="B61" t="s">
        <v>403</v>
      </c>
      <c r="C61" t="s">
        <v>60</v>
      </c>
      <c r="D61" t="s">
        <v>27</v>
      </c>
      <c r="E61" t="s">
        <v>28</v>
      </c>
      <c r="F61" t="s">
        <v>404</v>
      </c>
      <c r="G61" t="s">
        <v>1019</v>
      </c>
      <c r="H61" t="s">
        <v>287</v>
      </c>
      <c r="I61" t="s">
        <v>405</v>
      </c>
      <c r="J61" t="s">
        <v>289</v>
      </c>
      <c r="K61" t="s">
        <v>701</v>
      </c>
    </row>
    <row r="62" spans="1:11" x14ac:dyDescent="0.25">
      <c r="A62">
        <v>61</v>
      </c>
      <c r="B62" t="s">
        <v>431</v>
      </c>
      <c r="C62" t="s">
        <v>172</v>
      </c>
      <c r="D62" t="s">
        <v>432</v>
      </c>
      <c r="E62" t="s">
        <v>28</v>
      </c>
      <c r="F62" t="s">
        <v>433</v>
      </c>
      <c r="G62" t="s">
        <v>1019</v>
      </c>
      <c r="H62" t="s">
        <v>294</v>
      </c>
      <c r="I62" t="s">
        <v>434</v>
      </c>
      <c r="J62" t="s">
        <v>289</v>
      </c>
      <c r="K62" t="s">
        <v>704</v>
      </c>
    </row>
    <row r="63" spans="1:11" x14ac:dyDescent="0.25">
      <c r="A63">
        <v>62</v>
      </c>
      <c r="B63" t="s">
        <v>165</v>
      </c>
      <c r="C63" t="s">
        <v>166</v>
      </c>
      <c r="D63" t="s">
        <v>27</v>
      </c>
      <c r="E63" t="s">
        <v>28</v>
      </c>
      <c r="F63" t="s">
        <v>167</v>
      </c>
      <c r="G63" t="s">
        <v>1019</v>
      </c>
      <c r="H63" t="s">
        <v>30</v>
      </c>
      <c r="I63" t="s">
        <v>168</v>
      </c>
      <c r="J63" t="s">
        <v>32</v>
      </c>
      <c r="K63" t="s">
        <v>712</v>
      </c>
    </row>
    <row r="64" spans="1:11" x14ac:dyDescent="0.25">
      <c r="A64">
        <v>63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1019</v>
      </c>
      <c r="H64" t="s">
        <v>30</v>
      </c>
      <c r="I64" t="s">
        <v>31</v>
      </c>
      <c r="J64" t="s">
        <v>32</v>
      </c>
      <c r="K64" t="s">
        <v>714</v>
      </c>
    </row>
    <row r="65" spans="1:11" x14ac:dyDescent="0.25">
      <c r="A65">
        <v>64</v>
      </c>
      <c r="B65" t="s">
        <v>110</v>
      </c>
      <c r="C65" t="s">
        <v>111</v>
      </c>
      <c r="D65" t="s">
        <v>112</v>
      </c>
      <c r="E65" t="s">
        <v>43</v>
      </c>
      <c r="F65" t="s">
        <v>113</v>
      </c>
      <c r="G65" t="s">
        <v>1019</v>
      </c>
      <c r="H65" t="s">
        <v>3</v>
      </c>
      <c r="I65" t="s">
        <v>114</v>
      </c>
      <c r="J65" t="s">
        <v>53</v>
      </c>
      <c r="K65" t="s">
        <v>727</v>
      </c>
    </row>
    <row r="66" spans="1:11" x14ac:dyDescent="0.25">
      <c r="A66">
        <v>65</v>
      </c>
      <c r="B66" t="s">
        <v>120</v>
      </c>
      <c r="C66" t="s">
        <v>121</v>
      </c>
      <c r="D66" t="s">
        <v>122</v>
      </c>
      <c r="E66" t="s">
        <v>43</v>
      </c>
      <c r="F66" t="s">
        <v>123</v>
      </c>
      <c r="G66" t="s">
        <v>1019</v>
      </c>
      <c r="H66" t="s">
        <v>3</v>
      </c>
      <c r="I66" t="s">
        <v>124</v>
      </c>
      <c r="J66" t="s">
        <v>125</v>
      </c>
      <c r="K66" t="s">
        <v>728</v>
      </c>
    </row>
    <row r="67" spans="1:11" x14ac:dyDescent="0.25">
      <c r="A67">
        <v>66</v>
      </c>
      <c r="B67" t="s">
        <v>925</v>
      </c>
      <c r="C67" t="s">
        <v>926</v>
      </c>
      <c r="D67" t="s">
        <v>821</v>
      </c>
      <c r="E67" t="s">
        <v>822</v>
      </c>
      <c r="F67" t="s">
        <v>927</v>
      </c>
      <c r="G67" t="s">
        <v>1468</v>
      </c>
      <c r="H67" t="s">
        <v>8</v>
      </c>
      <c r="I67" t="s">
        <v>928</v>
      </c>
      <c r="J67" t="s">
        <v>9</v>
      </c>
      <c r="K67" t="s">
        <v>929</v>
      </c>
    </row>
    <row r="68" spans="1:11" x14ac:dyDescent="0.25">
      <c r="A68">
        <v>67</v>
      </c>
      <c r="B68" t="s">
        <v>811</v>
      </c>
      <c r="C68" t="s">
        <v>812</v>
      </c>
      <c r="D68" t="s">
        <v>813</v>
      </c>
      <c r="E68" t="s">
        <v>814</v>
      </c>
      <c r="F68" t="s">
        <v>815</v>
      </c>
      <c r="G68" t="s">
        <v>1468</v>
      </c>
      <c r="H68" t="s">
        <v>8</v>
      </c>
      <c r="I68" t="s">
        <v>817</v>
      </c>
      <c r="J68" t="s">
        <v>9</v>
      </c>
      <c r="K68" t="s">
        <v>818</v>
      </c>
    </row>
    <row r="69" spans="1:11" x14ac:dyDescent="0.25">
      <c r="A69">
        <v>68</v>
      </c>
      <c r="B69" t="s">
        <v>819</v>
      </c>
      <c r="C69" t="s">
        <v>820</v>
      </c>
      <c r="D69" t="s">
        <v>821</v>
      </c>
      <c r="E69" t="s">
        <v>822</v>
      </c>
      <c r="F69" t="s">
        <v>823</v>
      </c>
      <c r="G69" t="s">
        <v>1468</v>
      </c>
      <c r="H69" t="s">
        <v>8</v>
      </c>
      <c r="I69" t="s">
        <v>824</v>
      </c>
      <c r="J69" t="s">
        <v>9</v>
      </c>
      <c r="K69" t="s">
        <v>825</v>
      </c>
    </row>
    <row r="70" spans="1:11" x14ac:dyDescent="0.25">
      <c r="A70">
        <v>69</v>
      </c>
      <c r="B70" t="s">
        <v>875</v>
      </c>
      <c r="C70" t="s">
        <v>876</v>
      </c>
      <c r="D70" t="s">
        <v>877</v>
      </c>
      <c r="E70" t="s">
        <v>878</v>
      </c>
      <c r="F70" t="s">
        <v>879</v>
      </c>
      <c r="G70" t="s">
        <v>1468</v>
      </c>
      <c r="H70" t="s">
        <v>8</v>
      </c>
      <c r="I70" t="s">
        <v>880</v>
      </c>
      <c r="J70" t="s">
        <v>9</v>
      </c>
      <c r="K70" t="s">
        <v>881</v>
      </c>
    </row>
    <row r="71" spans="1:11" x14ac:dyDescent="0.25">
      <c r="A71">
        <v>70</v>
      </c>
      <c r="B71" t="s">
        <v>797</v>
      </c>
      <c r="C71" t="s">
        <v>798</v>
      </c>
      <c r="D71" t="s">
        <v>799</v>
      </c>
      <c r="E71" t="s">
        <v>1</v>
      </c>
      <c r="F71" t="s">
        <v>800</v>
      </c>
      <c r="G71" t="s">
        <v>1468</v>
      </c>
      <c r="H71" t="s">
        <v>8</v>
      </c>
      <c r="I71" t="s">
        <v>801</v>
      </c>
      <c r="J71" t="s">
        <v>9</v>
      </c>
      <c r="K71" t="s">
        <v>802</v>
      </c>
    </row>
    <row r="72" spans="1:11" x14ac:dyDescent="0.25">
      <c r="A72">
        <v>71</v>
      </c>
      <c r="B72" t="s">
        <v>101</v>
      </c>
      <c r="C72" t="s">
        <v>102</v>
      </c>
      <c r="D72" t="s">
        <v>103</v>
      </c>
      <c r="E72" t="s">
        <v>43</v>
      </c>
      <c r="F72" t="s">
        <v>169</v>
      </c>
      <c r="G72" t="s">
        <v>1468</v>
      </c>
      <c r="H72" t="s">
        <v>8</v>
      </c>
      <c r="I72" t="s">
        <v>170</v>
      </c>
      <c r="J72" t="s">
        <v>9</v>
      </c>
      <c r="K72" t="s">
        <v>735</v>
      </c>
    </row>
    <row r="73" spans="1:11" x14ac:dyDescent="0.25">
      <c r="A73">
        <v>72</v>
      </c>
      <c r="B73" t="s">
        <v>930</v>
      </c>
      <c r="C73" t="s">
        <v>931</v>
      </c>
      <c r="D73" t="s">
        <v>932</v>
      </c>
      <c r="E73" t="s">
        <v>933</v>
      </c>
      <c r="F73" t="s">
        <v>934</v>
      </c>
      <c r="G73" t="s">
        <v>960</v>
      </c>
      <c r="H73" t="s">
        <v>8</v>
      </c>
      <c r="I73" t="s">
        <v>935</v>
      </c>
      <c r="J73" t="s">
        <v>9</v>
      </c>
      <c r="K73" t="s">
        <v>936</v>
      </c>
    </row>
    <row r="74" spans="1:11" x14ac:dyDescent="0.25">
      <c r="A74">
        <v>73</v>
      </c>
      <c r="B74" t="s">
        <v>179</v>
      </c>
      <c r="C74" t="s">
        <v>180</v>
      </c>
      <c r="D74" t="s">
        <v>181</v>
      </c>
      <c r="E74" t="s">
        <v>43</v>
      </c>
      <c r="F74" t="s">
        <v>182</v>
      </c>
      <c r="G74" t="s">
        <v>1468</v>
      </c>
      <c r="H74" t="s">
        <v>8</v>
      </c>
      <c r="I74" t="s">
        <v>183</v>
      </c>
      <c r="J74" t="s">
        <v>9</v>
      </c>
      <c r="K74" t="s">
        <v>738</v>
      </c>
    </row>
    <row r="75" spans="1:11" x14ac:dyDescent="0.25">
      <c r="A75">
        <v>74</v>
      </c>
      <c r="B75" t="s">
        <v>467</v>
      </c>
      <c r="C75" t="s">
        <v>468</v>
      </c>
      <c r="D75" t="s">
        <v>0</v>
      </c>
      <c r="E75" t="s">
        <v>1</v>
      </c>
      <c r="F75" t="s">
        <v>477</v>
      </c>
      <c r="G75" t="s">
        <v>1019</v>
      </c>
      <c r="H75" t="s">
        <v>30</v>
      </c>
      <c r="I75" t="s">
        <v>478</v>
      </c>
      <c r="J75" t="s">
        <v>32</v>
      </c>
      <c r="K75" t="s">
        <v>740</v>
      </c>
    </row>
    <row r="76" spans="1:11" x14ac:dyDescent="0.25">
      <c r="A76">
        <v>75</v>
      </c>
      <c r="B76" t="s">
        <v>54</v>
      </c>
      <c r="C76" t="s">
        <v>55</v>
      </c>
      <c r="D76" t="s">
        <v>0</v>
      </c>
      <c r="E76" t="s">
        <v>1</v>
      </c>
      <c r="F76" t="s">
        <v>480</v>
      </c>
      <c r="G76" t="s">
        <v>1050</v>
      </c>
      <c r="H76" t="s">
        <v>473</v>
      </c>
      <c r="I76" t="s">
        <v>481</v>
      </c>
      <c r="J76" t="s">
        <v>475</v>
      </c>
      <c r="K76" t="s">
        <v>744</v>
      </c>
    </row>
    <row r="77" spans="1:11" x14ac:dyDescent="0.25">
      <c r="A77">
        <v>76</v>
      </c>
      <c r="B77" t="s">
        <v>206</v>
      </c>
      <c r="C77" t="s">
        <v>207</v>
      </c>
      <c r="D77" t="s">
        <v>173</v>
      </c>
      <c r="E77" t="s">
        <v>43</v>
      </c>
      <c r="F77" t="s">
        <v>208</v>
      </c>
      <c r="G77" t="s">
        <v>1019</v>
      </c>
      <c r="H77" t="s">
        <v>3</v>
      </c>
      <c r="I77" t="s">
        <v>209</v>
      </c>
      <c r="J77" t="s">
        <v>53</v>
      </c>
      <c r="K77" t="s">
        <v>745</v>
      </c>
    </row>
    <row r="78" spans="1:11" x14ac:dyDescent="0.25">
      <c r="A78">
        <v>77</v>
      </c>
      <c r="B78" t="s">
        <v>224</v>
      </c>
      <c r="C78" t="s">
        <v>225</v>
      </c>
      <c r="D78" t="s">
        <v>0</v>
      </c>
      <c r="E78" t="s">
        <v>1</v>
      </c>
      <c r="F78" t="s">
        <v>226</v>
      </c>
      <c r="G78" t="s">
        <v>1019</v>
      </c>
      <c r="H78" t="s">
        <v>3</v>
      </c>
      <c r="I78" t="s">
        <v>227</v>
      </c>
      <c r="J78" t="s">
        <v>53</v>
      </c>
      <c r="K78" t="s">
        <v>748</v>
      </c>
    </row>
    <row r="79" spans="1:11" x14ac:dyDescent="0.25">
      <c r="A79">
        <v>78</v>
      </c>
      <c r="B79" t="s">
        <v>54</v>
      </c>
      <c r="C79" t="s">
        <v>55</v>
      </c>
      <c r="D79" t="s">
        <v>0</v>
      </c>
      <c r="E79" t="s">
        <v>1</v>
      </c>
      <c r="F79" t="s">
        <v>229</v>
      </c>
      <c r="G79" t="s">
        <v>1019</v>
      </c>
      <c r="H79" t="s">
        <v>3</v>
      </c>
      <c r="I79" t="s">
        <v>230</v>
      </c>
      <c r="J79" t="s">
        <v>53</v>
      </c>
      <c r="K79" t="s">
        <v>749</v>
      </c>
    </row>
    <row r="80" spans="1:11" x14ac:dyDescent="0.25">
      <c r="A80">
        <v>79</v>
      </c>
      <c r="B80" t="s">
        <v>278</v>
      </c>
      <c r="C80" t="s">
        <v>279</v>
      </c>
      <c r="D80" t="s">
        <v>66</v>
      </c>
      <c r="E80" t="s">
        <v>1</v>
      </c>
      <c r="F80" t="s">
        <v>280</v>
      </c>
      <c r="G80" t="s">
        <v>1019</v>
      </c>
      <c r="H80" t="s">
        <v>3</v>
      </c>
      <c r="I80" t="s">
        <v>281</v>
      </c>
      <c r="J80" t="s">
        <v>53</v>
      </c>
      <c r="K80" t="s">
        <v>756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1"/>
  <dimension ref="A1:N80"/>
  <sheetViews>
    <sheetView workbookViewId="0">
      <selection activeCell="O69" sqref="O69:P69"/>
    </sheetView>
  </sheetViews>
  <sheetFormatPr defaultRowHeight="15" x14ac:dyDescent="0.25"/>
  <sheetData>
    <row r="1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3" x14ac:dyDescent="0.25">
      <c r="A2">
        <v>1</v>
      </c>
      <c r="B2" s="205" t="s">
        <v>1542</v>
      </c>
      <c r="C2" s="205" t="s">
        <v>1543</v>
      </c>
      <c r="D2" s="205"/>
      <c r="E2" s="205"/>
      <c r="F2" s="205" t="s">
        <v>1544</v>
      </c>
      <c r="G2" s="205" t="s">
        <v>1136</v>
      </c>
      <c r="H2" s="205" t="s">
        <v>1237</v>
      </c>
      <c r="I2" s="205" t="s">
        <v>1545</v>
      </c>
      <c r="J2" s="205" t="s">
        <v>1534</v>
      </c>
      <c r="K2" s="205" t="s">
        <v>1546</v>
      </c>
      <c r="L2" s="205"/>
      <c r="M2" s="205"/>
    </row>
    <row r="3" spans="1:13" x14ac:dyDescent="0.25">
      <c r="A3">
        <v>2</v>
      </c>
      <c r="B3" s="205" t="s">
        <v>1547</v>
      </c>
      <c r="C3" s="205" t="s">
        <v>1548</v>
      </c>
      <c r="D3" s="205" t="s">
        <v>1549</v>
      </c>
      <c r="E3" s="205" t="s">
        <v>1</v>
      </c>
      <c r="F3" s="205" t="s">
        <v>1158</v>
      </c>
      <c r="G3" s="205" t="s">
        <v>1257</v>
      </c>
      <c r="H3" s="205" t="s">
        <v>1013</v>
      </c>
      <c r="I3" s="205" t="s">
        <v>1159</v>
      </c>
      <c r="J3" s="205" t="s">
        <v>960</v>
      </c>
      <c r="K3" s="205" t="s">
        <v>1550</v>
      </c>
      <c r="L3" s="205"/>
      <c r="M3" s="205"/>
    </row>
    <row r="4" spans="1:13" x14ac:dyDescent="0.25">
      <c r="A4" s="205">
        <v>3</v>
      </c>
      <c r="B4" s="205" t="s">
        <v>50</v>
      </c>
      <c r="C4" s="205" t="s">
        <v>51</v>
      </c>
      <c r="D4" s="205" t="s">
        <v>52</v>
      </c>
      <c r="E4" s="205" t="s">
        <v>43</v>
      </c>
      <c r="F4" s="205" t="s">
        <v>246</v>
      </c>
      <c r="G4" s="205" t="s">
        <v>1019</v>
      </c>
      <c r="H4" s="205" t="s">
        <v>3</v>
      </c>
      <c r="I4" s="205" t="s">
        <v>247</v>
      </c>
      <c r="J4" s="205" t="s">
        <v>125</v>
      </c>
      <c r="K4" s="205" t="s">
        <v>1539</v>
      </c>
      <c r="L4" s="205"/>
      <c r="M4" s="205"/>
    </row>
    <row r="5" spans="1:13" x14ac:dyDescent="0.25">
      <c r="A5" s="205">
        <v>4</v>
      </c>
      <c r="B5" s="205" t="s">
        <v>1490</v>
      </c>
      <c r="C5" s="205" t="s">
        <v>97</v>
      </c>
      <c r="D5" s="205" t="s">
        <v>0</v>
      </c>
      <c r="E5" s="205" t="s">
        <v>1</v>
      </c>
      <c r="F5" s="205" t="s">
        <v>1491</v>
      </c>
      <c r="G5" s="205" t="s">
        <v>960</v>
      </c>
      <c r="H5" s="205" t="s">
        <v>1013</v>
      </c>
      <c r="I5" s="205" t="s">
        <v>1492</v>
      </c>
      <c r="J5" s="205" t="s">
        <v>960</v>
      </c>
      <c r="K5" s="205" t="s">
        <v>1527</v>
      </c>
      <c r="L5" s="205"/>
      <c r="M5" s="205"/>
    </row>
    <row r="6" spans="1:13" x14ac:dyDescent="0.25">
      <c r="A6" s="205">
        <v>5</v>
      </c>
      <c r="B6" s="205" t="s">
        <v>50</v>
      </c>
      <c r="C6" s="205" t="s">
        <v>51</v>
      </c>
      <c r="D6" s="205" t="s">
        <v>52</v>
      </c>
      <c r="E6" s="205" t="s">
        <v>43</v>
      </c>
      <c r="F6" s="205" t="s">
        <v>94</v>
      </c>
      <c r="G6" s="205" t="s">
        <v>1136</v>
      </c>
      <c r="H6" s="205" t="s">
        <v>5</v>
      </c>
      <c r="I6" s="205" t="s">
        <v>95</v>
      </c>
      <c r="J6" s="205" t="s">
        <v>6</v>
      </c>
      <c r="K6" s="205" t="s">
        <v>1501</v>
      </c>
      <c r="L6" s="205"/>
      <c r="M6" s="205"/>
    </row>
    <row r="7" spans="1:13" x14ac:dyDescent="0.25">
      <c r="A7" s="205">
        <v>6</v>
      </c>
      <c r="B7" s="205" t="s">
        <v>15</v>
      </c>
      <c r="C7" s="205" t="s">
        <v>16</v>
      </c>
      <c r="D7" s="205" t="s">
        <v>17</v>
      </c>
      <c r="E7" s="205" t="s">
        <v>7</v>
      </c>
      <c r="F7" s="205" t="s">
        <v>18</v>
      </c>
      <c r="G7" s="205" t="s">
        <v>1468</v>
      </c>
      <c r="H7" s="205" t="s">
        <v>5</v>
      </c>
      <c r="I7" s="205" t="s">
        <v>19</v>
      </c>
      <c r="J7" s="205" t="s">
        <v>6</v>
      </c>
      <c r="K7" s="205" t="s">
        <v>1494</v>
      </c>
      <c r="L7" s="205"/>
      <c r="M7" s="205"/>
    </row>
    <row r="8" spans="1:13" x14ac:dyDescent="0.25">
      <c r="A8" s="205">
        <v>7</v>
      </c>
      <c r="B8" s="205" t="s">
        <v>366</v>
      </c>
      <c r="C8" s="205" t="s">
        <v>367</v>
      </c>
      <c r="D8" s="205" t="s">
        <v>368</v>
      </c>
      <c r="E8" s="205" t="s">
        <v>43</v>
      </c>
      <c r="F8" s="205" t="s">
        <v>395</v>
      </c>
      <c r="G8" s="205" t="s">
        <v>1468</v>
      </c>
      <c r="H8" s="205" t="s">
        <v>5</v>
      </c>
      <c r="I8" s="205" t="s">
        <v>396</v>
      </c>
      <c r="J8" s="205" t="s">
        <v>6</v>
      </c>
      <c r="K8" s="205" t="s">
        <v>1495</v>
      </c>
      <c r="L8" s="205"/>
      <c r="M8" s="205"/>
    </row>
    <row r="9" spans="1:13" x14ac:dyDescent="0.25">
      <c r="A9" s="205">
        <v>8</v>
      </c>
      <c r="B9" s="205" t="s">
        <v>174</v>
      </c>
      <c r="C9" s="205" t="s">
        <v>175</v>
      </c>
      <c r="D9" s="205" t="s">
        <v>0</v>
      </c>
      <c r="E9" s="205" t="s">
        <v>1</v>
      </c>
      <c r="F9" s="205" t="s">
        <v>472</v>
      </c>
      <c r="G9" s="205" t="s">
        <v>1050</v>
      </c>
      <c r="H9" s="205" t="s">
        <v>473</v>
      </c>
      <c r="I9" s="205" t="s">
        <v>474</v>
      </c>
      <c r="J9" s="205" t="s">
        <v>475</v>
      </c>
      <c r="K9" s="205" t="s">
        <v>1475</v>
      </c>
      <c r="L9" s="205"/>
      <c r="M9" s="205"/>
    </row>
    <row r="10" spans="1:13" x14ac:dyDescent="0.25">
      <c r="A10" s="205">
        <v>9</v>
      </c>
      <c r="B10" s="205" t="s">
        <v>174</v>
      </c>
      <c r="C10" s="205" t="s">
        <v>175</v>
      </c>
      <c r="D10" s="205" t="s">
        <v>0</v>
      </c>
      <c r="E10" s="205" t="s">
        <v>1</v>
      </c>
      <c r="F10" s="205" t="s">
        <v>176</v>
      </c>
      <c r="G10" s="205" t="s">
        <v>1468</v>
      </c>
      <c r="H10" s="205" t="s">
        <v>8</v>
      </c>
      <c r="I10" s="205" t="s">
        <v>177</v>
      </c>
      <c r="J10" s="205" t="s">
        <v>9</v>
      </c>
      <c r="K10" s="205" t="s">
        <v>1476</v>
      </c>
      <c r="L10" s="205"/>
      <c r="M10" s="205"/>
    </row>
    <row r="11" spans="1:13" x14ac:dyDescent="0.25">
      <c r="A11" s="205">
        <v>10</v>
      </c>
      <c r="B11" s="205" t="s">
        <v>174</v>
      </c>
      <c r="C11" s="205" t="s">
        <v>175</v>
      </c>
      <c r="D11" s="205" t="s">
        <v>0</v>
      </c>
      <c r="E11" s="205" t="s">
        <v>1</v>
      </c>
      <c r="F11" s="205" t="s">
        <v>1232</v>
      </c>
      <c r="G11" s="205" t="s">
        <v>1468</v>
      </c>
      <c r="H11" s="205" t="s">
        <v>1013</v>
      </c>
      <c r="I11" s="205" t="s">
        <v>1234</v>
      </c>
      <c r="J11" s="205" t="s">
        <v>960</v>
      </c>
      <c r="K11" s="205" t="s">
        <v>1477</v>
      </c>
      <c r="L11" s="205"/>
      <c r="M11" s="205"/>
    </row>
    <row r="12" spans="1:13" x14ac:dyDescent="0.25">
      <c r="A12" s="205">
        <v>11</v>
      </c>
      <c r="B12" s="205" t="s">
        <v>268</v>
      </c>
      <c r="C12" s="205" t="s">
        <v>269</v>
      </c>
      <c r="D12" s="205" t="s">
        <v>66</v>
      </c>
      <c r="E12" s="205" t="s">
        <v>1</v>
      </c>
      <c r="F12" s="205" t="s">
        <v>270</v>
      </c>
      <c r="G12" s="205" t="s">
        <v>1019</v>
      </c>
      <c r="H12" s="205" t="s">
        <v>3</v>
      </c>
      <c r="I12" s="205" t="s">
        <v>271</v>
      </c>
      <c r="J12" s="205" t="s">
        <v>53</v>
      </c>
      <c r="K12" s="205" t="s">
        <v>1465</v>
      </c>
      <c r="L12" s="205"/>
      <c r="M12" s="205"/>
    </row>
    <row r="13" spans="1:13" x14ac:dyDescent="0.25">
      <c r="A13" s="205">
        <v>12</v>
      </c>
      <c r="B13" s="205" t="s">
        <v>803</v>
      </c>
      <c r="C13" s="205" t="s">
        <v>804</v>
      </c>
      <c r="D13" s="205" t="s">
        <v>17</v>
      </c>
      <c r="E13" s="205" t="s">
        <v>7</v>
      </c>
      <c r="F13" s="205" t="s">
        <v>1121</v>
      </c>
      <c r="G13" s="205" t="s">
        <v>1468</v>
      </c>
      <c r="H13" s="205" t="s">
        <v>1013</v>
      </c>
      <c r="I13" s="205" t="s">
        <v>1122</v>
      </c>
      <c r="J13" s="205" t="s">
        <v>960</v>
      </c>
      <c r="K13" s="205" t="s">
        <v>1464</v>
      </c>
      <c r="L13" s="205"/>
      <c r="M13" s="205"/>
    </row>
    <row r="14" spans="1:13" x14ac:dyDescent="0.25">
      <c r="A14" s="205">
        <v>13</v>
      </c>
      <c r="B14" s="205" t="s">
        <v>1457</v>
      </c>
      <c r="C14" s="205" t="s">
        <v>1458</v>
      </c>
      <c r="D14" s="205" t="s">
        <v>42</v>
      </c>
      <c r="E14" s="205" t="s">
        <v>43</v>
      </c>
      <c r="F14" s="205" t="s">
        <v>1459</v>
      </c>
      <c r="G14" s="205" t="s">
        <v>1468</v>
      </c>
      <c r="H14" s="205" t="s">
        <v>1013</v>
      </c>
      <c r="I14" s="205" t="s">
        <v>1460</v>
      </c>
      <c r="J14" s="205" t="s">
        <v>960</v>
      </c>
      <c r="K14" s="205" t="s">
        <v>1461</v>
      </c>
      <c r="L14" s="205"/>
      <c r="M14" s="205"/>
    </row>
    <row r="15" spans="1:13" x14ac:dyDescent="0.25">
      <c r="A15" s="205">
        <v>14</v>
      </c>
      <c r="B15" s="205" t="s">
        <v>366</v>
      </c>
      <c r="C15" s="205" t="s">
        <v>367</v>
      </c>
      <c r="D15" s="205" t="s">
        <v>368</v>
      </c>
      <c r="E15" s="205" t="s">
        <v>43</v>
      </c>
      <c r="F15" s="205" t="s">
        <v>369</v>
      </c>
      <c r="G15" s="205" t="s">
        <v>1019</v>
      </c>
      <c r="H15" s="205" t="s">
        <v>294</v>
      </c>
      <c r="I15" s="205" t="s">
        <v>370</v>
      </c>
      <c r="J15" s="205" t="s">
        <v>289</v>
      </c>
      <c r="K15" s="205" t="s">
        <v>1240</v>
      </c>
      <c r="L15" s="205"/>
      <c r="M15" s="205"/>
    </row>
    <row r="16" spans="1:13" x14ac:dyDescent="0.25">
      <c r="A16" s="205">
        <v>15</v>
      </c>
      <c r="B16" s="205" t="s">
        <v>366</v>
      </c>
      <c r="C16" s="205" t="s">
        <v>367</v>
      </c>
      <c r="D16" s="205" t="s">
        <v>368</v>
      </c>
      <c r="E16" s="205" t="s">
        <v>43</v>
      </c>
      <c r="F16" s="205" t="s">
        <v>1100</v>
      </c>
      <c r="G16" s="205" t="s">
        <v>1468</v>
      </c>
      <c r="H16" s="205" t="s">
        <v>1013</v>
      </c>
      <c r="I16" s="205" t="s">
        <v>1101</v>
      </c>
      <c r="J16" s="205" t="s">
        <v>960</v>
      </c>
      <c r="K16" s="205" t="s">
        <v>1258</v>
      </c>
      <c r="L16" s="205"/>
      <c r="M16" s="205"/>
    </row>
    <row r="17" spans="1:13" x14ac:dyDescent="0.25">
      <c r="A17" s="205">
        <v>16</v>
      </c>
      <c r="B17" s="205" t="s">
        <v>1215</v>
      </c>
      <c r="C17" s="205" t="s">
        <v>1216</v>
      </c>
      <c r="D17" s="205" t="s">
        <v>0</v>
      </c>
      <c r="E17" s="205" t="s">
        <v>1</v>
      </c>
      <c r="F17" s="205" t="s">
        <v>1218</v>
      </c>
      <c r="G17" s="205" t="s">
        <v>1468</v>
      </c>
      <c r="H17" s="205" t="s">
        <v>1013</v>
      </c>
      <c r="I17" s="205" t="s">
        <v>1219</v>
      </c>
      <c r="J17" s="205" t="s">
        <v>960</v>
      </c>
      <c r="K17" s="205" t="s">
        <v>1242</v>
      </c>
      <c r="L17" s="205"/>
      <c r="M17" s="205"/>
    </row>
    <row r="18" spans="1:13" x14ac:dyDescent="0.25">
      <c r="A18" s="205">
        <v>17</v>
      </c>
      <c r="B18" s="205" t="s">
        <v>1194</v>
      </c>
      <c r="C18" s="205" t="s">
        <v>1195</v>
      </c>
      <c r="D18" s="205" t="s">
        <v>1196</v>
      </c>
      <c r="E18" s="205" t="s">
        <v>28</v>
      </c>
      <c r="F18" s="205" t="s">
        <v>1197</v>
      </c>
      <c r="G18" s="205" t="s">
        <v>1468</v>
      </c>
      <c r="H18" s="205" t="s">
        <v>1013</v>
      </c>
      <c r="I18" s="205" t="s">
        <v>1198</v>
      </c>
      <c r="J18" s="205" t="s">
        <v>960</v>
      </c>
      <c r="K18" s="205" t="s">
        <v>1214</v>
      </c>
      <c r="L18" s="205"/>
      <c r="M18" s="205"/>
    </row>
    <row r="19" spans="1:13" x14ac:dyDescent="0.25">
      <c r="A19" s="205">
        <v>18</v>
      </c>
      <c r="B19" s="205" t="s">
        <v>117</v>
      </c>
      <c r="C19" s="205" t="s">
        <v>1210</v>
      </c>
      <c r="D19" s="205" t="s">
        <v>648</v>
      </c>
      <c r="E19" s="205" t="s">
        <v>1</v>
      </c>
      <c r="F19" s="205" t="s">
        <v>1211</v>
      </c>
      <c r="G19" s="205" t="s">
        <v>1019</v>
      </c>
      <c r="H19" s="205" t="s">
        <v>3</v>
      </c>
      <c r="I19" s="205" t="s">
        <v>1212</v>
      </c>
      <c r="J19" s="205" t="s">
        <v>53</v>
      </c>
      <c r="K19" s="205" t="s">
        <v>1213</v>
      </c>
      <c r="L19" s="205"/>
      <c r="M19" s="205"/>
    </row>
    <row r="20" spans="1:13" x14ac:dyDescent="0.25">
      <c r="A20" s="205">
        <v>19</v>
      </c>
      <c r="B20" s="205" t="s">
        <v>116</v>
      </c>
      <c r="C20" s="205" t="s">
        <v>117</v>
      </c>
      <c r="D20" s="205" t="s">
        <v>648</v>
      </c>
      <c r="E20" s="205" t="s">
        <v>1</v>
      </c>
      <c r="F20" s="205" t="s">
        <v>118</v>
      </c>
      <c r="G20" s="205" t="s">
        <v>1019</v>
      </c>
      <c r="H20" s="205" t="s">
        <v>3</v>
      </c>
      <c r="I20" s="205" t="s">
        <v>119</v>
      </c>
      <c r="J20" s="205" t="s">
        <v>53</v>
      </c>
      <c r="K20" s="205" t="s">
        <v>1167</v>
      </c>
      <c r="L20" s="205"/>
      <c r="M20" s="205"/>
    </row>
    <row r="21" spans="1:13" x14ac:dyDescent="0.25">
      <c r="A21" s="205">
        <v>20</v>
      </c>
      <c r="B21" s="205" t="s">
        <v>196</v>
      </c>
      <c r="C21" s="205" t="s">
        <v>104</v>
      </c>
      <c r="D21" s="205" t="s">
        <v>197</v>
      </c>
      <c r="E21" s="205" t="s">
        <v>198</v>
      </c>
      <c r="F21" s="205" t="s">
        <v>1168</v>
      </c>
      <c r="G21" s="205" t="s">
        <v>1468</v>
      </c>
      <c r="H21" s="205" t="s">
        <v>1013</v>
      </c>
      <c r="I21" s="205" t="s">
        <v>1169</v>
      </c>
      <c r="J21" s="205" t="s">
        <v>960</v>
      </c>
      <c r="K21" s="205" t="s">
        <v>1170</v>
      </c>
      <c r="L21" s="205"/>
      <c r="M21" s="205"/>
    </row>
    <row r="22" spans="1:13" x14ac:dyDescent="0.25">
      <c r="A22" s="205">
        <v>21</v>
      </c>
      <c r="B22" s="205" t="s">
        <v>1176</v>
      </c>
      <c r="C22" s="205" t="s">
        <v>1177</v>
      </c>
      <c r="D22" s="205" t="s">
        <v>173</v>
      </c>
      <c r="E22" s="205" t="s">
        <v>43</v>
      </c>
      <c r="F22" s="205" t="s">
        <v>1178</v>
      </c>
      <c r="G22" s="205" t="s">
        <v>1468</v>
      </c>
      <c r="H22" s="205" t="s">
        <v>1013</v>
      </c>
      <c r="I22" s="205" t="s">
        <v>1179</v>
      </c>
      <c r="J22" s="205" t="s">
        <v>960</v>
      </c>
      <c r="K22" s="205" t="s">
        <v>1180</v>
      </c>
      <c r="L22" s="205"/>
      <c r="M22" s="205"/>
    </row>
    <row r="23" spans="1:13" x14ac:dyDescent="0.25">
      <c r="A23" s="205">
        <v>22</v>
      </c>
      <c r="B23" s="205" t="s">
        <v>1187</v>
      </c>
      <c r="C23" s="205" t="s">
        <v>1188</v>
      </c>
      <c r="D23" s="205" t="s">
        <v>1189</v>
      </c>
      <c r="E23" s="205" t="s">
        <v>43</v>
      </c>
      <c r="F23" s="205" t="s">
        <v>1190</v>
      </c>
      <c r="G23" s="205" t="s">
        <v>1468</v>
      </c>
      <c r="H23" s="205" t="s">
        <v>1013</v>
      </c>
      <c r="I23" s="205" t="s">
        <v>1191</v>
      </c>
      <c r="J23" s="205" t="s">
        <v>960</v>
      </c>
      <c r="K23" s="205" t="s">
        <v>1192</v>
      </c>
      <c r="L23" s="205"/>
      <c r="M23" s="205"/>
    </row>
    <row r="24" spans="1:13" x14ac:dyDescent="0.25">
      <c r="A24" s="205">
        <v>23</v>
      </c>
      <c r="B24" s="205" t="s">
        <v>262</v>
      </c>
      <c r="C24" s="205" t="s">
        <v>1141</v>
      </c>
      <c r="D24" s="205" t="s">
        <v>1142</v>
      </c>
      <c r="E24" s="205" t="s">
        <v>1</v>
      </c>
      <c r="F24" s="205" t="s">
        <v>1143</v>
      </c>
      <c r="G24" s="205" t="s">
        <v>1468</v>
      </c>
      <c r="H24" s="205" t="s">
        <v>1013</v>
      </c>
      <c r="I24" s="205" t="s">
        <v>1144</v>
      </c>
      <c r="J24" s="205" t="s">
        <v>960</v>
      </c>
      <c r="K24" s="205" t="s">
        <v>1145</v>
      </c>
      <c r="L24" s="205"/>
      <c r="M24" s="205"/>
    </row>
    <row r="25" spans="1:13" x14ac:dyDescent="0.25">
      <c r="A25" s="205">
        <v>24</v>
      </c>
      <c r="B25" s="205" t="s">
        <v>1146</v>
      </c>
      <c r="C25" s="205" t="s">
        <v>1147</v>
      </c>
      <c r="D25" s="205" t="s">
        <v>1142</v>
      </c>
      <c r="E25" s="205" t="s">
        <v>1</v>
      </c>
      <c r="F25" s="205" t="s">
        <v>1148</v>
      </c>
      <c r="G25" s="205" t="s">
        <v>1468</v>
      </c>
      <c r="H25" s="205" t="s">
        <v>1013</v>
      </c>
      <c r="I25" s="205" t="s">
        <v>1149</v>
      </c>
      <c r="J25" s="205" t="s">
        <v>960</v>
      </c>
      <c r="K25" s="205" t="s">
        <v>1150</v>
      </c>
      <c r="L25" s="205"/>
      <c r="M25" s="205"/>
    </row>
    <row r="26" spans="1:13" x14ac:dyDescent="0.25">
      <c r="A26" s="205">
        <v>25</v>
      </c>
      <c r="B26" s="205" t="s">
        <v>50</v>
      </c>
      <c r="C26" s="205" t="s">
        <v>51</v>
      </c>
      <c r="D26" s="205" t="s">
        <v>52</v>
      </c>
      <c r="E26" s="205" t="s">
        <v>43</v>
      </c>
      <c r="F26" s="205" t="s">
        <v>1085</v>
      </c>
      <c r="G26" s="205" t="s">
        <v>1468</v>
      </c>
      <c r="H26" s="205" t="s">
        <v>1013</v>
      </c>
      <c r="I26" s="205" t="s">
        <v>1086</v>
      </c>
      <c r="J26" s="205" t="s">
        <v>960</v>
      </c>
      <c r="K26" s="205" t="s">
        <v>1087</v>
      </c>
      <c r="L26" s="205"/>
      <c r="M26" s="205"/>
    </row>
    <row r="27" spans="1:13" x14ac:dyDescent="0.25">
      <c r="A27" s="205">
        <v>26</v>
      </c>
      <c r="B27" s="205" t="s">
        <v>196</v>
      </c>
      <c r="C27" s="205" t="s">
        <v>104</v>
      </c>
      <c r="D27" s="205" t="s">
        <v>197</v>
      </c>
      <c r="E27" s="205" t="s">
        <v>198</v>
      </c>
      <c r="F27" s="205" t="s">
        <v>1107</v>
      </c>
      <c r="G27" s="205" t="s">
        <v>1468</v>
      </c>
      <c r="H27" s="205" t="s">
        <v>1013</v>
      </c>
      <c r="I27" s="205" t="s">
        <v>1108</v>
      </c>
      <c r="J27" s="205" t="s">
        <v>960</v>
      </c>
      <c r="K27" s="205" t="s">
        <v>1109</v>
      </c>
      <c r="L27" s="205"/>
      <c r="M27" s="205"/>
    </row>
    <row r="28" spans="1:13" x14ac:dyDescent="0.25">
      <c r="A28" s="205">
        <v>27</v>
      </c>
      <c r="B28" s="205" t="s">
        <v>1110</v>
      </c>
      <c r="C28" s="205" t="s">
        <v>408</v>
      </c>
      <c r="D28" s="205" t="s">
        <v>1111</v>
      </c>
      <c r="E28" s="205" t="s">
        <v>912</v>
      </c>
      <c r="F28" s="205" t="s">
        <v>1112</v>
      </c>
      <c r="G28" s="205" t="s">
        <v>1468</v>
      </c>
      <c r="H28" s="205" t="s">
        <v>1013</v>
      </c>
      <c r="I28" s="205" t="s">
        <v>1113</v>
      </c>
      <c r="J28" s="205" t="s">
        <v>960</v>
      </c>
      <c r="K28" s="205" t="s">
        <v>1114</v>
      </c>
      <c r="L28" s="205"/>
      <c r="M28" s="205"/>
    </row>
    <row r="29" spans="1:13" x14ac:dyDescent="0.25">
      <c r="A29" s="205">
        <v>28</v>
      </c>
      <c r="B29" s="205" t="s">
        <v>1072</v>
      </c>
      <c r="C29" s="205" t="s">
        <v>1073</v>
      </c>
      <c r="D29" s="205" t="s">
        <v>122</v>
      </c>
      <c r="E29" s="205" t="s">
        <v>43</v>
      </c>
      <c r="F29" s="205" t="s">
        <v>221</v>
      </c>
      <c r="G29" s="205" t="s">
        <v>1131</v>
      </c>
      <c r="H29" s="205" t="s">
        <v>3</v>
      </c>
      <c r="I29" s="205" t="s">
        <v>222</v>
      </c>
      <c r="J29" s="205" t="s">
        <v>53</v>
      </c>
      <c r="K29" s="205" t="s">
        <v>1074</v>
      </c>
      <c r="L29" s="205"/>
      <c r="M29" s="205"/>
    </row>
    <row r="30" spans="1:13" x14ac:dyDescent="0.25">
      <c r="A30" s="205">
        <v>29</v>
      </c>
      <c r="B30" s="205" t="s">
        <v>190</v>
      </c>
      <c r="C30" s="205" t="s">
        <v>191</v>
      </c>
      <c r="D30" s="205" t="s">
        <v>192</v>
      </c>
      <c r="E30" s="205" t="s">
        <v>28</v>
      </c>
      <c r="F30" s="205" t="s">
        <v>193</v>
      </c>
      <c r="G30" s="205" t="s">
        <v>1019</v>
      </c>
      <c r="H30" s="205" t="s">
        <v>30</v>
      </c>
      <c r="I30" s="205" t="s">
        <v>194</v>
      </c>
      <c r="J30" s="205" t="s">
        <v>32</v>
      </c>
      <c r="K30" s="205" t="s">
        <v>1081</v>
      </c>
      <c r="L30" s="205"/>
      <c r="M30" s="205"/>
    </row>
    <row r="31" spans="1:13" x14ac:dyDescent="0.25">
      <c r="A31" s="205">
        <v>30</v>
      </c>
      <c r="B31" s="205" t="s">
        <v>71</v>
      </c>
      <c r="C31" s="205" t="s">
        <v>72</v>
      </c>
      <c r="D31" s="205" t="s">
        <v>73</v>
      </c>
      <c r="E31" s="205" t="s">
        <v>28</v>
      </c>
      <c r="F31" s="205" t="s">
        <v>74</v>
      </c>
      <c r="G31" s="205" t="s">
        <v>1019</v>
      </c>
      <c r="H31" s="205" t="s">
        <v>30</v>
      </c>
      <c r="I31" s="205" t="s">
        <v>75</v>
      </c>
      <c r="J31" s="205" t="s">
        <v>32</v>
      </c>
      <c r="K31" s="205" t="s">
        <v>1058</v>
      </c>
      <c r="L31" s="205"/>
      <c r="M31" s="205"/>
    </row>
    <row r="32" spans="1:13" x14ac:dyDescent="0.25">
      <c r="A32" s="205">
        <v>31</v>
      </c>
      <c r="B32" s="205" t="s">
        <v>273</v>
      </c>
      <c r="C32" s="205" t="s">
        <v>274</v>
      </c>
      <c r="D32" s="205" t="s">
        <v>0</v>
      </c>
      <c r="E32" s="205" t="s">
        <v>1</v>
      </c>
      <c r="F32" s="205" t="s">
        <v>275</v>
      </c>
      <c r="G32" s="205" t="s">
        <v>1019</v>
      </c>
      <c r="H32" s="205" t="s">
        <v>3</v>
      </c>
      <c r="I32" s="205" t="s">
        <v>276</v>
      </c>
      <c r="J32" s="205" t="s">
        <v>53</v>
      </c>
      <c r="K32" s="205" t="s">
        <v>1069</v>
      </c>
      <c r="L32" s="205"/>
      <c r="M32" s="205"/>
    </row>
    <row r="33" spans="1:13" x14ac:dyDescent="0.25">
      <c r="A33" s="205">
        <v>32</v>
      </c>
      <c r="B33" s="205" t="s">
        <v>766</v>
      </c>
      <c r="C33" s="205" t="s">
        <v>767</v>
      </c>
      <c r="D33" s="205" t="s">
        <v>577</v>
      </c>
      <c r="E33" s="205" t="s">
        <v>7</v>
      </c>
      <c r="F33" s="205" t="s">
        <v>1040</v>
      </c>
      <c r="G33" s="205" t="s">
        <v>1050</v>
      </c>
      <c r="H33" s="205" t="s">
        <v>781</v>
      </c>
      <c r="I33" s="205" t="s">
        <v>1042</v>
      </c>
      <c r="J33" s="205" t="s">
        <v>1043</v>
      </c>
      <c r="K33" s="205" t="s">
        <v>1044</v>
      </c>
      <c r="L33" s="205"/>
      <c r="M33" s="205"/>
    </row>
    <row r="34" spans="1:13" x14ac:dyDescent="0.25">
      <c r="A34" s="205">
        <v>33</v>
      </c>
      <c r="B34" s="205" t="s">
        <v>145</v>
      </c>
      <c r="C34" s="205" t="s">
        <v>97</v>
      </c>
      <c r="D34" s="205" t="s">
        <v>1046</v>
      </c>
      <c r="E34" s="205" t="s">
        <v>1</v>
      </c>
      <c r="F34" s="205" t="s">
        <v>147</v>
      </c>
      <c r="G34" s="205" t="s">
        <v>1019</v>
      </c>
      <c r="H34" s="205" t="s">
        <v>3</v>
      </c>
      <c r="I34" s="205" t="s">
        <v>148</v>
      </c>
      <c r="J34" s="205" t="s">
        <v>53</v>
      </c>
      <c r="K34" s="205" t="s">
        <v>1047</v>
      </c>
      <c r="L34" s="205"/>
      <c r="M34" s="205"/>
    </row>
    <row r="35" spans="1:13" x14ac:dyDescent="0.25">
      <c r="A35" s="205">
        <v>34</v>
      </c>
      <c r="B35" s="205" t="s">
        <v>803</v>
      </c>
      <c r="C35" s="205" t="s">
        <v>804</v>
      </c>
      <c r="D35" s="205" t="s">
        <v>17</v>
      </c>
      <c r="E35" s="205" t="s">
        <v>7</v>
      </c>
      <c r="F35" s="205" t="s">
        <v>805</v>
      </c>
      <c r="G35" s="205" t="s">
        <v>1468</v>
      </c>
      <c r="H35" s="205" t="s">
        <v>5</v>
      </c>
      <c r="I35" s="205" t="s">
        <v>806</v>
      </c>
      <c r="J35" s="205" t="s">
        <v>6</v>
      </c>
      <c r="K35" s="205" t="s">
        <v>996</v>
      </c>
      <c r="L35" s="205"/>
      <c r="M35" s="205"/>
    </row>
    <row r="36" spans="1:13" x14ac:dyDescent="0.25">
      <c r="A36" s="205">
        <v>35</v>
      </c>
      <c r="B36" s="205" t="s">
        <v>982</v>
      </c>
      <c r="C36" s="205" t="s">
        <v>292</v>
      </c>
      <c r="D36" s="205" t="s">
        <v>462</v>
      </c>
      <c r="E36" s="205" t="s">
        <v>1</v>
      </c>
      <c r="F36" s="205" t="s">
        <v>422</v>
      </c>
      <c r="G36" s="205" t="s">
        <v>1019</v>
      </c>
      <c r="H36" s="205" t="s">
        <v>3</v>
      </c>
      <c r="I36" s="205" t="s">
        <v>423</v>
      </c>
      <c r="J36" s="205" t="s">
        <v>2</v>
      </c>
      <c r="K36" s="205" t="s">
        <v>983</v>
      </c>
      <c r="L36" s="205"/>
      <c r="M36" s="205"/>
    </row>
    <row r="37" spans="1:13" x14ac:dyDescent="0.25">
      <c r="A37" s="205">
        <v>36</v>
      </c>
      <c r="B37" s="205" t="s">
        <v>64</v>
      </c>
      <c r="C37" s="205" t="s">
        <v>65</v>
      </c>
      <c r="D37" s="205" t="s">
        <v>66</v>
      </c>
      <c r="E37" s="205" t="s">
        <v>1</v>
      </c>
      <c r="F37" s="205" t="s">
        <v>67</v>
      </c>
      <c r="G37" s="205" t="s">
        <v>1019</v>
      </c>
      <c r="H37" s="205" t="s">
        <v>30</v>
      </c>
      <c r="I37" s="205" t="s">
        <v>68</v>
      </c>
      <c r="J37" s="205" t="s">
        <v>32</v>
      </c>
      <c r="K37" s="205" t="s">
        <v>959</v>
      </c>
      <c r="L37" s="205"/>
      <c r="M37" s="205"/>
    </row>
    <row r="38" spans="1:13" x14ac:dyDescent="0.25">
      <c r="A38" s="205">
        <v>37</v>
      </c>
      <c r="B38" s="205" t="s">
        <v>242</v>
      </c>
      <c r="C38" s="205" t="s">
        <v>243</v>
      </c>
      <c r="D38" s="205" t="s">
        <v>957</v>
      </c>
      <c r="E38" s="205" t="s">
        <v>43</v>
      </c>
      <c r="F38" s="205" t="s">
        <v>244</v>
      </c>
      <c r="G38" s="205" t="s">
        <v>1019</v>
      </c>
      <c r="H38" s="205" t="s">
        <v>3</v>
      </c>
      <c r="I38" s="205" t="s">
        <v>245</v>
      </c>
      <c r="J38" s="205" t="s">
        <v>125</v>
      </c>
      <c r="K38" s="205" t="s">
        <v>958</v>
      </c>
      <c r="L38" s="205"/>
      <c r="M38" s="205"/>
    </row>
    <row r="39" spans="1:13" x14ac:dyDescent="0.25">
      <c r="A39" s="205">
        <v>38</v>
      </c>
      <c r="B39" s="205" t="s">
        <v>322</v>
      </c>
      <c r="C39" s="205" t="s">
        <v>323</v>
      </c>
      <c r="D39" s="205" t="s">
        <v>66</v>
      </c>
      <c r="E39" s="205" t="s">
        <v>1</v>
      </c>
      <c r="F39" s="205" t="s">
        <v>324</v>
      </c>
      <c r="G39" s="205" t="s">
        <v>1019</v>
      </c>
      <c r="H39" s="205" t="s">
        <v>287</v>
      </c>
      <c r="I39" s="205" t="s">
        <v>325</v>
      </c>
      <c r="J39" s="205" t="s">
        <v>289</v>
      </c>
      <c r="K39" s="205" t="s">
        <v>956</v>
      </c>
      <c r="L39" s="205"/>
      <c r="M39" s="205"/>
    </row>
    <row r="40" spans="1:13" x14ac:dyDescent="0.25">
      <c r="A40" s="205">
        <v>39</v>
      </c>
      <c r="B40" s="205" t="s">
        <v>49</v>
      </c>
      <c r="C40" s="205" t="s">
        <v>97</v>
      </c>
      <c r="D40" s="205" t="s">
        <v>66</v>
      </c>
      <c r="E40" s="205" t="s">
        <v>1</v>
      </c>
      <c r="F40" s="205" t="s">
        <v>391</v>
      </c>
      <c r="G40" s="205" t="s">
        <v>1019</v>
      </c>
      <c r="H40" s="205" t="s">
        <v>294</v>
      </c>
      <c r="I40" s="205" t="s">
        <v>392</v>
      </c>
      <c r="J40" s="205" t="s">
        <v>289</v>
      </c>
      <c r="K40" s="205" t="s">
        <v>921</v>
      </c>
      <c r="L40" s="205"/>
      <c r="M40" s="205"/>
    </row>
    <row r="41" spans="1:13" x14ac:dyDescent="0.25">
      <c r="A41" s="205">
        <v>40</v>
      </c>
      <c r="B41" s="205" t="s">
        <v>361</v>
      </c>
      <c r="C41" s="205" t="s">
        <v>362</v>
      </c>
      <c r="D41" s="205" t="s">
        <v>0</v>
      </c>
      <c r="E41" s="205" t="s">
        <v>1</v>
      </c>
      <c r="F41" s="205" t="s">
        <v>886</v>
      </c>
      <c r="G41" s="205" t="s">
        <v>1019</v>
      </c>
      <c r="H41" s="205" t="s">
        <v>3</v>
      </c>
      <c r="I41" s="205" t="s">
        <v>861</v>
      </c>
      <c r="J41" s="205" t="s">
        <v>516</v>
      </c>
      <c r="K41" s="205" t="s">
        <v>896</v>
      </c>
      <c r="L41" s="205"/>
      <c r="M41" s="205"/>
    </row>
    <row r="42" spans="1:13" x14ac:dyDescent="0.25">
      <c r="A42" s="205">
        <v>41</v>
      </c>
      <c r="B42" s="205" t="s">
        <v>845</v>
      </c>
      <c r="C42" s="205" t="s">
        <v>846</v>
      </c>
      <c r="D42" s="205" t="s">
        <v>27</v>
      </c>
      <c r="E42" s="205" t="s">
        <v>28</v>
      </c>
      <c r="F42" s="205" t="s">
        <v>847</v>
      </c>
      <c r="G42" s="205" t="s">
        <v>1019</v>
      </c>
      <c r="H42" s="205" t="s">
        <v>294</v>
      </c>
      <c r="I42" s="205" t="s">
        <v>848</v>
      </c>
      <c r="J42" s="205" t="s">
        <v>289</v>
      </c>
      <c r="K42" s="205" t="s">
        <v>849</v>
      </c>
      <c r="L42" s="205"/>
      <c r="M42" s="205"/>
    </row>
    <row r="43" spans="1:13" x14ac:dyDescent="0.25">
      <c r="A43" s="205">
        <v>42</v>
      </c>
      <c r="B43" s="205" t="s">
        <v>766</v>
      </c>
      <c r="C43" s="205" t="s">
        <v>767</v>
      </c>
      <c r="D43" s="205" t="s">
        <v>577</v>
      </c>
      <c r="E43" s="205" t="s">
        <v>7</v>
      </c>
      <c r="F43" s="205" t="s">
        <v>768</v>
      </c>
      <c r="G43" s="205" t="s">
        <v>1468</v>
      </c>
      <c r="H43" s="205" t="s">
        <v>8</v>
      </c>
      <c r="I43" s="205" t="s">
        <v>769</v>
      </c>
      <c r="J43" s="205" t="s">
        <v>9</v>
      </c>
      <c r="K43" s="205" t="s">
        <v>770</v>
      </c>
      <c r="L43" s="205"/>
      <c r="M43" s="205"/>
    </row>
    <row r="44" spans="1:13" x14ac:dyDescent="0.25">
      <c r="A44" s="205">
        <v>43</v>
      </c>
      <c r="B44" s="205" t="s">
        <v>530</v>
      </c>
      <c r="C44" s="205" t="s">
        <v>531</v>
      </c>
      <c r="D44" s="205" t="s">
        <v>36</v>
      </c>
      <c r="E44" s="205" t="s">
        <v>1</v>
      </c>
      <c r="F44" s="205" t="s">
        <v>532</v>
      </c>
      <c r="G44" s="205" t="s">
        <v>1019</v>
      </c>
      <c r="H44" s="205" t="s">
        <v>294</v>
      </c>
      <c r="I44" s="205" t="s">
        <v>533</v>
      </c>
      <c r="J44" s="205" t="s">
        <v>516</v>
      </c>
      <c r="K44" s="205" t="s">
        <v>764</v>
      </c>
      <c r="L44" s="205"/>
      <c r="M44" s="205"/>
    </row>
    <row r="45" spans="1:13" x14ac:dyDescent="0.25">
      <c r="A45" s="205">
        <v>44</v>
      </c>
      <c r="B45" s="205" t="s">
        <v>651</v>
      </c>
      <c r="C45" s="205" t="s">
        <v>652</v>
      </c>
      <c r="D45" s="205" t="s">
        <v>653</v>
      </c>
      <c r="E45" s="205" t="s">
        <v>1</v>
      </c>
      <c r="F45" s="205" t="s">
        <v>654</v>
      </c>
      <c r="G45" s="205" t="s">
        <v>1019</v>
      </c>
      <c r="H45" s="205" t="s">
        <v>294</v>
      </c>
      <c r="I45" s="205" t="s">
        <v>655</v>
      </c>
      <c r="J45" s="205" t="s">
        <v>289</v>
      </c>
      <c r="K45" s="205" t="s">
        <v>656</v>
      </c>
      <c r="L45" s="205"/>
      <c r="M45" s="205"/>
    </row>
    <row r="46" spans="1:13" x14ac:dyDescent="0.25">
      <c r="A46" s="205">
        <v>45</v>
      </c>
      <c r="B46" s="205" t="s">
        <v>425</v>
      </c>
      <c r="C46" s="205" t="s">
        <v>426</v>
      </c>
      <c r="D46" s="205" t="s">
        <v>427</v>
      </c>
      <c r="E46" s="205" t="s">
        <v>28</v>
      </c>
      <c r="F46" s="205" t="s">
        <v>428</v>
      </c>
      <c r="G46" s="205" t="s">
        <v>1019</v>
      </c>
      <c r="H46" s="205" t="s">
        <v>287</v>
      </c>
      <c r="I46" s="205" t="s">
        <v>429</v>
      </c>
      <c r="J46" s="205" t="s">
        <v>289</v>
      </c>
      <c r="K46" s="205" t="s">
        <v>659</v>
      </c>
      <c r="L46" s="205"/>
      <c r="M46" s="205"/>
    </row>
    <row r="47" spans="1:13" x14ac:dyDescent="0.25">
      <c r="A47" s="205">
        <v>46</v>
      </c>
      <c r="B47" s="205" t="s">
        <v>608</v>
      </c>
      <c r="C47" s="205" t="s">
        <v>378</v>
      </c>
      <c r="D47" s="205" t="s">
        <v>27</v>
      </c>
      <c r="E47" s="205" t="s">
        <v>28</v>
      </c>
      <c r="F47" s="205" t="s">
        <v>609</v>
      </c>
      <c r="G47" s="205" t="s">
        <v>1019</v>
      </c>
      <c r="H47" s="205" t="s">
        <v>294</v>
      </c>
      <c r="I47" s="205" t="s">
        <v>610</v>
      </c>
      <c r="J47" s="205" t="s">
        <v>289</v>
      </c>
      <c r="K47" s="205" t="s">
        <v>663</v>
      </c>
      <c r="L47" s="205"/>
      <c r="M47" s="205"/>
    </row>
    <row r="48" spans="1:13" x14ac:dyDescent="0.25">
      <c r="A48" s="205">
        <v>47</v>
      </c>
      <c r="B48" s="205" t="s">
        <v>1466</v>
      </c>
      <c r="C48" s="205" t="s">
        <v>378</v>
      </c>
      <c r="D48" s="205"/>
      <c r="E48" s="205"/>
      <c r="F48" s="205" t="s">
        <v>572</v>
      </c>
      <c r="G48" s="205" t="s">
        <v>1019</v>
      </c>
      <c r="H48" s="205" t="s">
        <v>287</v>
      </c>
      <c r="I48" s="205" t="s">
        <v>573</v>
      </c>
      <c r="J48" s="205" t="s">
        <v>289</v>
      </c>
      <c r="K48" s="205" t="s">
        <v>665</v>
      </c>
      <c r="L48" s="205"/>
      <c r="M48" s="205"/>
    </row>
    <row r="49" spans="1:13" x14ac:dyDescent="0.25">
      <c r="A49" s="205">
        <v>48</v>
      </c>
      <c r="B49" s="205" t="s">
        <v>590</v>
      </c>
      <c r="C49" s="205" t="s">
        <v>591</v>
      </c>
      <c r="D49" s="205" t="s">
        <v>592</v>
      </c>
      <c r="E49" s="205" t="s">
        <v>43</v>
      </c>
      <c r="F49" s="205" t="s">
        <v>593</v>
      </c>
      <c r="G49" s="205" t="s">
        <v>1131</v>
      </c>
      <c r="H49" s="205" t="s">
        <v>30</v>
      </c>
      <c r="I49" s="205" t="s">
        <v>594</v>
      </c>
      <c r="J49" s="205" t="s">
        <v>32</v>
      </c>
      <c r="K49" s="205" t="s">
        <v>669</v>
      </c>
      <c r="L49" s="205"/>
      <c r="M49" s="205"/>
    </row>
    <row r="50" spans="1:13" x14ac:dyDescent="0.25">
      <c r="A50" s="205">
        <v>49</v>
      </c>
      <c r="B50" s="205" t="s">
        <v>566</v>
      </c>
      <c r="C50" s="205" t="s">
        <v>556</v>
      </c>
      <c r="D50" s="205" t="s">
        <v>0</v>
      </c>
      <c r="E50" s="205" t="s">
        <v>1</v>
      </c>
      <c r="F50" s="205" t="s">
        <v>557</v>
      </c>
      <c r="G50" s="205" t="s">
        <v>1019</v>
      </c>
      <c r="H50" s="205" t="s">
        <v>287</v>
      </c>
      <c r="I50" s="205" t="s">
        <v>558</v>
      </c>
      <c r="J50" s="205" t="s">
        <v>289</v>
      </c>
      <c r="K50" s="205" t="s">
        <v>673</v>
      </c>
      <c r="L50" s="205"/>
      <c r="M50" s="205"/>
    </row>
    <row r="51" spans="1:13" x14ac:dyDescent="0.25">
      <c r="A51" s="205">
        <v>50</v>
      </c>
      <c r="B51" s="205" t="s">
        <v>1467</v>
      </c>
      <c r="C51" s="205" t="s">
        <v>97</v>
      </c>
      <c r="D51" s="205"/>
      <c r="E51" s="205"/>
      <c r="F51" s="205" t="s">
        <v>540</v>
      </c>
      <c r="G51" s="205" t="s">
        <v>1019</v>
      </c>
      <c r="H51" s="205" t="s">
        <v>294</v>
      </c>
      <c r="I51" s="205" t="s">
        <v>541</v>
      </c>
      <c r="J51" s="205" t="s">
        <v>289</v>
      </c>
      <c r="K51" s="205" t="s">
        <v>677</v>
      </c>
      <c r="L51" s="205"/>
      <c r="M51" s="205"/>
    </row>
    <row r="52" spans="1:13" x14ac:dyDescent="0.25">
      <c r="A52" s="205">
        <v>51</v>
      </c>
      <c r="B52" s="205" t="s">
        <v>291</v>
      </c>
      <c r="C52" s="205" t="s">
        <v>292</v>
      </c>
      <c r="D52" s="205" t="s">
        <v>0</v>
      </c>
      <c r="E52" s="205" t="s">
        <v>1</v>
      </c>
      <c r="F52" s="205" t="s">
        <v>293</v>
      </c>
      <c r="G52" s="205" t="s">
        <v>1019</v>
      </c>
      <c r="H52" s="205" t="s">
        <v>294</v>
      </c>
      <c r="I52" s="205" t="s">
        <v>295</v>
      </c>
      <c r="J52" s="205" t="s">
        <v>289</v>
      </c>
      <c r="K52" s="205" t="s">
        <v>679</v>
      </c>
      <c r="L52" s="205"/>
      <c r="M52" s="205"/>
    </row>
    <row r="53" spans="1:13" x14ac:dyDescent="0.25">
      <c r="A53" s="205">
        <v>52</v>
      </c>
      <c r="B53" s="205" t="s">
        <v>311</v>
      </c>
      <c r="C53" s="205" t="s">
        <v>312</v>
      </c>
      <c r="D53" s="205" t="s">
        <v>313</v>
      </c>
      <c r="E53" s="205" t="s">
        <v>43</v>
      </c>
      <c r="F53" s="205" t="s">
        <v>314</v>
      </c>
      <c r="G53" s="205" t="s">
        <v>1019</v>
      </c>
      <c r="H53" s="205" t="s">
        <v>294</v>
      </c>
      <c r="I53" s="205" t="s">
        <v>315</v>
      </c>
      <c r="J53" s="205" t="s">
        <v>289</v>
      </c>
      <c r="K53" s="205" t="s">
        <v>683</v>
      </c>
      <c r="L53" s="205"/>
      <c r="M53" s="205"/>
    </row>
    <row r="54" spans="1:13" x14ac:dyDescent="0.25">
      <c r="A54" s="205">
        <v>53</v>
      </c>
      <c r="B54" s="205" t="s">
        <v>317</v>
      </c>
      <c r="C54" s="205" t="s">
        <v>279</v>
      </c>
      <c r="D54" s="205" t="s">
        <v>318</v>
      </c>
      <c r="E54" s="205" t="s">
        <v>28</v>
      </c>
      <c r="F54" s="205" t="s">
        <v>319</v>
      </c>
      <c r="G54" s="205" t="s">
        <v>1019</v>
      </c>
      <c r="H54" s="205" t="s">
        <v>287</v>
      </c>
      <c r="I54" s="205" t="s">
        <v>320</v>
      </c>
      <c r="J54" s="205" t="s">
        <v>289</v>
      </c>
      <c r="K54" s="205" t="s">
        <v>758</v>
      </c>
      <c r="L54" s="205"/>
      <c r="M54" s="205"/>
    </row>
    <row r="55" spans="1:13" x14ac:dyDescent="0.25">
      <c r="A55" s="205">
        <v>54</v>
      </c>
      <c r="B55" s="205" t="s">
        <v>333</v>
      </c>
      <c r="C55" s="205" t="s">
        <v>334</v>
      </c>
      <c r="D55" s="205" t="s">
        <v>335</v>
      </c>
      <c r="E55" s="205" t="s">
        <v>48</v>
      </c>
      <c r="F55" s="205" t="s">
        <v>336</v>
      </c>
      <c r="G55" s="205" t="s">
        <v>666</v>
      </c>
      <c r="H55" s="205" t="s">
        <v>287</v>
      </c>
      <c r="I55" s="205" t="s">
        <v>337</v>
      </c>
      <c r="J55" s="205" t="s">
        <v>289</v>
      </c>
      <c r="K55" s="205" t="s">
        <v>686</v>
      </c>
      <c r="L55" s="205"/>
      <c r="M55" s="205"/>
    </row>
    <row r="56" spans="1:13" x14ac:dyDescent="0.25">
      <c r="A56" s="205">
        <v>55</v>
      </c>
      <c r="B56" s="205" t="s">
        <v>238</v>
      </c>
      <c r="C56" s="205" t="s">
        <v>239</v>
      </c>
      <c r="D56" s="205" t="s">
        <v>0</v>
      </c>
      <c r="E56" s="205" t="s">
        <v>1</v>
      </c>
      <c r="F56" s="205" t="s">
        <v>240</v>
      </c>
      <c r="G56" s="205" t="s">
        <v>1019</v>
      </c>
      <c r="H56" s="205" t="s">
        <v>3</v>
      </c>
      <c r="I56" s="205" t="s">
        <v>241</v>
      </c>
      <c r="J56" s="205" t="s">
        <v>53</v>
      </c>
      <c r="K56" s="205" t="s">
        <v>691</v>
      </c>
      <c r="L56" s="205"/>
      <c r="M56" s="205"/>
    </row>
    <row r="57" spans="1:13" x14ac:dyDescent="0.25">
      <c r="A57" s="205">
        <v>56</v>
      </c>
      <c r="B57" s="205" t="s">
        <v>137</v>
      </c>
      <c r="C57" s="205" t="s">
        <v>138</v>
      </c>
      <c r="D57" s="205" t="s">
        <v>0</v>
      </c>
      <c r="E57" s="205" t="s">
        <v>1</v>
      </c>
      <c r="F57" s="205" t="s">
        <v>139</v>
      </c>
      <c r="G57" s="205" t="s">
        <v>1019</v>
      </c>
      <c r="H57" s="205" t="s">
        <v>3</v>
      </c>
      <c r="I57" s="205" t="s">
        <v>140</v>
      </c>
      <c r="J57" s="205" t="s">
        <v>53</v>
      </c>
      <c r="K57" s="205" t="s">
        <v>699</v>
      </c>
      <c r="L57" s="205"/>
      <c r="M57" s="205"/>
    </row>
    <row r="58" spans="1:13" x14ac:dyDescent="0.25">
      <c r="A58" s="205">
        <v>57</v>
      </c>
      <c r="B58" s="205" t="s">
        <v>262</v>
      </c>
      <c r="C58" s="205" t="s">
        <v>399</v>
      </c>
      <c r="D58" s="205" t="s">
        <v>0</v>
      </c>
      <c r="E58" s="205" t="s">
        <v>1</v>
      </c>
      <c r="F58" s="205" t="s">
        <v>400</v>
      </c>
      <c r="G58" s="205" t="s">
        <v>1019</v>
      </c>
      <c r="H58" s="205" t="s">
        <v>294</v>
      </c>
      <c r="I58" s="205" t="s">
        <v>401</v>
      </c>
      <c r="J58" s="205" t="s">
        <v>289</v>
      </c>
      <c r="K58" s="205" t="s">
        <v>700</v>
      </c>
      <c r="L58" s="205"/>
      <c r="M58" s="205"/>
    </row>
    <row r="59" spans="1:13" x14ac:dyDescent="0.25">
      <c r="A59" s="205">
        <v>58</v>
      </c>
      <c r="B59" s="205" t="s">
        <v>403</v>
      </c>
      <c r="C59" s="205" t="s">
        <v>60</v>
      </c>
      <c r="D59" s="205" t="s">
        <v>27</v>
      </c>
      <c r="E59" s="205" t="s">
        <v>28</v>
      </c>
      <c r="F59" s="205" t="s">
        <v>404</v>
      </c>
      <c r="G59" s="205" t="s">
        <v>1019</v>
      </c>
      <c r="H59" s="205" t="s">
        <v>287</v>
      </c>
      <c r="I59" s="205" t="s">
        <v>405</v>
      </c>
      <c r="J59" s="205" t="s">
        <v>289</v>
      </c>
      <c r="K59" s="205" t="s">
        <v>701</v>
      </c>
      <c r="L59" s="205"/>
      <c r="M59" s="205"/>
    </row>
    <row r="60" spans="1:13" x14ac:dyDescent="0.25">
      <c r="A60" s="205">
        <v>59</v>
      </c>
      <c r="B60" s="205" t="s">
        <v>431</v>
      </c>
      <c r="C60" s="205" t="s">
        <v>172</v>
      </c>
      <c r="D60" s="205" t="s">
        <v>432</v>
      </c>
      <c r="E60" s="205" t="s">
        <v>28</v>
      </c>
      <c r="F60" s="205" t="s">
        <v>433</v>
      </c>
      <c r="G60" s="205" t="s">
        <v>1019</v>
      </c>
      <c r="H60" s="205" t="s">
        <v>294</v>
      </c>
      <c r="I60" s="205" t="s">
        <v>434</v>
      </c>
      <c r="J60" s="205" t="s">
        <v>289</v>
      </c>
      <c r="K60" s="205" t="s">
        <v>704</v>
      </c>
      <c r="L60" s="205"/>
      <c r="M60" s="205"/>
    </row>
    <row r="61" spans="1:13" x14ac:dyDescent="0.25">
      <c r="A61" s="205">
        <v>60</v>
      </c>
      <c r="B61" s="205" t="s">
        <v>165</v>
      </c>
      <c r="C61" s="205" t="s">
        <v>166</v>
      </c>
      <c r="D61" s="205" t="s">
        <v>27</v>
      </c>
      <c r="E61" s="205" t="s">
        <v>28</v>
      </c>
      <c r="F61" s="205" t="s">
        <v>167</v>
      </c>
      <c r="G61" s="205" t="s">
        <v>1019</v>
      </c>
      <c r="H61" s="205" t="s">
        <v>30</v>
      </c>
      <c r="I61" s="205" t="s">
        <v>168</v>
      </c>
      <c r="J61" s="205" t="s">
        <v>32</v>
      </c>
      <c r="K61" s="205" t="s">
        <v>712</v>
      </c>
      <c r="L61" s="205"/>
      <c r="M61" s="205"/>
    </row>
    <row r="62" spans="1:13" x14ac:dyDescent="0.25">
      <c r="A62" s="205">
        <v>61</v>
      </c>
      <c r="B62" s="205" t="s">
        <v>25</v>
      </c>
      <c r="C62" s="205" t="s">
        <v>26</v>
      </c>
      <c r="D62" s="205" t="s">
        <v>27</v>
      </c>
      <c r="E62" s="205" t="s">
        <v>28</v>
      </c>
      <c r="F62" s="205" t="s">
        <v>29</v>
      </c>
      <c r="G62" s="205" t="s">
        <v>1019</v>
      </c>
      <c r="H62" s="205" t="s">
        <v>30</v>
      </c>
      <c r="I62" s="205" t="s">
        <v>31</v>
      </c>
      <c r="J62" s="205" t="s">
        <v>32</v>
      </c>
      <c r="K62" s="205" t="s">
        <v>714</v>
      </c>
      <c r="L62" s="205"/>
      <c r="M62" s="205"/>
    </row>
    <row r="63" spans="1:13" x14ac:dyDescent="0.25">
      <c r="A63" s="205">
        <v>62</v>
      </c>
      <c r="B63" s="205" t="s">
        <v>49</v>
      </c>
      <c r="C63" s="205" t="s">
        <v>1528</v>
      </c>
      <c r="D63" s="205" t="s">
        <v>17</v>
      </c>
      <c r="E63" s="205" t="s">
        <v>7</v>
      </c>
      <c r="F63" s="205" t="s">
        <v>1445</v>
      </c>
      <c r="G63" s="205" t="s">
        <v>788</v>
      </c>
      <c r="H63" s="205" t="s">
        <v>5</v>
      </c>
      <c r="I63" s="205" t="s">
        <v>1451</v>
      </c>
      <c r="J63" s="205" t="s">
        <v>6</v>
      </c>
      <c r="K63" s="205" t="s">
        <v>1529</v>
      </c>
      <c r="L63" s="205"/>
      <c r="M63" s="205"/>
    </row>
    <row r="64" spans="1:13" x14ac:dyDescent="0.25">
      <c r="A64" s="205">
        <v>63</v>
      </c>
      <c r="B64" s="205" t="s">
        <v>110</v>
      </c>
      <c r="C64" s="205" t="s">
        <v>111</v>
      </c>
      <c r="D64" s="205" t="s">
        <v>112</v>
      </c>
      <c r="E64" s="205" t="s">
        <v>43</v>
      </c>
      <c r="F64" s="205" t="s">
        <v>113</v>
      </c>
      <c r="G64" s="205" t="s">
        <v>1019</v>
      </c>
      <c r="H64" s="205" t="s">
        <v>3</v>
      </c>
      <c r="I64" s="205" t="s">
        <v>114</v>
      </c>
      <c r="J64" s="205" t="s">
        <v>53</v>
      </c>
      <c r="K64" s="205" t="s">
        <v>727</v>
      </c>
      <c r="L64" s="205"/>
      <c r="M64" s="205"/>
    </row>
    <row r="65" spans="1:13" x14ac:dyDescent="0.25">
      <c r="A65" s="205">
        <v>64</v>
      </c>
      <c r="B65" s="205" t="s">
        <v>120</v>
      </c>
      <c r="C65" s="205" t="s">
        <v>121</v>
      </c>
      <c r="D65" s="205" t="s">
        <v>122</v>
      </c>
      <c r="E65" s="205" t="s">
        <v>43</v>
      </c>
      <c r="F65" s="205" t="s">
        <v>123</v>
      </c>
      <c r="G65" s="205" t="s">
        <v>1019</v>
      </c>
      <c r="H65" s="205" t="s">
        <v>3</v>
      </c>
      <c r="I65" s="205" t="s">
        <v>124</v>
      </c>
      <c r="J65" s="205" t="s">
        <v>125</v>
      </c>
      <c r="K65" s="205" t="s">
        <v>728</v>
      </c>
      <c r="L65" s="205"/>
      <c r="M65" s="205"/>
    </row>
    <row r="66" spans="1:13" x14ac:dyDescent="0.25">
      <c r="A66" s="205">
        <v>65</v>
      </c>
      <c r="B66" s="205" t="s">
        <v>925</v>
      </c>
      <c r="C66" s="205" t="s">
        <v>926</v>
      </c>
      <c r="D66" s="205" t="s">
        <v>821</v>
      </c>
      <c r="E66" s="205" t="s">
        <v>822</v>
      </c>
      <c r="F66" s="205" t="s">
        <v>927</v>
      </c>
      <c r="G66" s="205" t="s">
        <v>1468</v>
      </c>
      <c r="H66" s="205" t="s">
        <v>8</v>
      </c>
      <c r="I66" s="205" t="s">
        <v>928</v>
      </c>
      <c r="J66" s="205" t="s">
        <v>9</v>
      </c>
      <c r="K66" s="205" t="s">
        <v>929</v>
      </c>
      <c r="L66" s="205"/>
      <c r="M66" s="205"/>
    </row>
    <row r="67" spans="1:13" x14ac:dyDescent="0.25">
      <c r="A67" s="205">
        <v>66</v>
      </c>
      <c r="B67" s="205" t="s">
        <v>811</v>
      </c>
      <c r="C67" s="205" t="s">
        <v>812</v>
      </c>
      <c r="D67" s="205" t="s">
        <v>813</v>
      </c>
      <c r="E67" s="205" t="s">
        <v>814</v>
      </c>
      <c r="F67" s="205" t="s">
        <v>815</v>
      </c>
      <c r="G67" s="205" t="s">
        <v>1468</v>
      </c>
      <c r="H67" s="205" t="s">
        <v>8</v>
      </c>
      <c r="I67" s="205" t="s">
        <v>817</v>
      </c>
      <c r="J67" s="205" t="s">
        <v>9</v>
      </c>
      <c r="K67" s="205" t="s">
        <v>818</v>
      </c>
      <c r="L67" s="205"/>
      <c r="M67" s="205"/>
    </row>
    <row r="68" spans="1:13" x14ac:dyDescent="0.25">
      <c r="A68" s="205">
        <v>67</v>
      </c>
      <c r="B68" s="205" t="s">
        <v>869</v>
      </c>
      <c r="C68" s="205" t="s">
        <v>870</v>
      </c>
      <c r="D68" s="205" t="s">
        <v>871</v>
      </c>
      <c r="E68" s="205" t="s">
        <v>198</v>
      </c>
      <c r="F68" s="205" t="s">
        <v>872</v>
      </c>
      <c r="G68" s="205" t="s">
        <v>1468</v>
      </c>
      <c r="H68" s="205" t="s">
        <v>8</v>
      </c>
      <c r="I68" s="205" t="s">
        <v>873</v>
      </c>
      <c r="J68" s="205" t="s">
        <v>9</v>
      </c>
      <c r="K68" s="205" t="s">
        <v>874</v>
      </c>
      <c r="L68" s="205"/>
      <c r="M68" s="205"/>
    </row>
    <row r="69" spans="1:13" x14ac:dyDescent="0.25">
      <c r="A69" s="205">
        <v>68</v>
      </c>
      <c r="B69" s="205" t="s">
        <v>819</v>
      </c>
      <c r="C69" s="205" t="s">
        <v>820</v>
      </c>
      <c r="D69" s="205" t="s">
        <v>821</v>
      </c>
      <c r="E69" s="205" t="s">
        <v>822</v>
      </c>
      <c r="F69" s="205" t="s">
        <v>823</v>
      </c>
      <c r="G69" s="205" t="s">
        <v>1468</v>
      </c>
      <c r="H69" s="205" t="s">
        <v>8</v>
      </c>
      <c r="I69" s="205" t="s">
        <v>824</v>
      </c>
      <c r="J69" s="205" t="s">
        <v>9</v>
      </c>
      <c r="K69" s="205" t="s">
        <v>825</v>
      </c>
      <c r="L69" s="205"/>
      <c r="M69" s="205"/>
    </row>
    <row r="70" spans="1:13" x14ac:dyDescent="0.25">
      <c r="A70" s="205">
        <v>69</v>
      </c>
      <c r="B70" s="205" t="s">
        <v>875</v>
      </c>
      <c r="C70" s="205" t="s">
        <v>876</v>
      </c>
      <c r="D70" s="205" t="s">
        <v>877</v>
      </c>
      <c r="E70" s="205" t="s">
        <v>878</v>
      </c>
      <c r="F70" s="205" t="s">
        <v>879</v>
      </c>
      <c r="G70" s="205" t="s">
        <v>1468</v>
      </c>
      <c r="H70" s="205" t="s">
        <v>8</v>
      </c>
      <c r="I70" s="205" t="s">
        <v>880</v>
      </c>
      <c r="J70" s="205" t="s">
        <v>9</v>
      </c>
      <c r="K70" s="205" t="s">
        <v>881</v>
      </c>
      <c r="L70" s="205"/>
      <c r="M70" s="205"/>
    </row>
    <row r="71" spans="1:13" x14ac:dyDescent="0.25">
      <c r="A71" s="205">
        <v>70</v>
      </c>
      <c r="B71" s="205" t="s">
        <v>797</v>
      </c>
      <c r="C71" s="205" t="s">
        <v>798</v>
      </c>
      <c r="D71" s="205" t="s">
        <v>799</v>
      </c>
      <c r="E71" s="205" t="s">
        <v>1</v>
      </c>
      <c r="F71" s="205" t="s">
        <v>800</v>
      </c>
      <c r="G71" s="205" t="s">
        <v>1468</v>
      </c>
      <c r="H71" s="205" t="s">
        <v>8</v>
      </c>
      <c r="I71" s="205" t="s">
        <v>801</v>
      </c>
      <c r="J71" s="205" t="s">
        <v>9</v>
      </c>
      <c r="K71" s="205" t="s">
        <v>802</v>
      </c>
      <c r="L71" s="205"/>
      <c r="M71" s="205"/>
    </row>
    <row r="72" spans="1:13" x14ac:dyDescent="0.25">
      <c r="A72" s="205">
        <v>71</v>
      </c>
      <c r="B72" s="205" t="s">
        <v>101</v>
      </c>
      <c r="C72" s="205" t="s">
        <v>102</v>
      </c>
      <c r="D72" s="205" t="s">
        <v>103</v>
      </c>
      <c r="E72" s="205" t="s">
        <v>43</v>
      </c>
      <c r="F72" s="205" t="s">
        <v>169</v>
      </c>
      <c r="G72" s="205" t="s">
        <v>1468</v>
      </c>
      <c r="H72" s="205" t="s">
        <v>8</v>
      </c>
      <c r="I72" s="205" t="s">
        <v>170</v>
      </c>
      <c r="J72" s="205" t="s">
        <v>9</v>
      </c>
      <c r="K72" s="205" t="s">
        <v>735</v>
      </c>
      <c r="L72" s="205"/>
      <c r="M72" s="205"/>
    </row>
    <row r="73" spans="1:13" x14ac:dyDescent="0.25">
      <c r="A73" s="205">
        <v>72</v>
      </c>
      <c r="B73" s="205" t="s">
        <v>930</v>
      </c>
      <c r="C73" s="205" t="s">
        <v>931</v>
      </c>
      <c r="D73" s="205" t="s">
        <v>932</v>
      </c>
      <c r="E73" s="205" t="s">
        <v>933</v>
      </c>
      <c r="F73" s="205" t="s">
        <v>934</v>
      </c>
      <c r="G73" s="205" t="s">
        <v>960</v>
      </c>
      <c r="H73" s="205" t="s">
        <v>8</v>
      </c>
      <c r="I73" s="205" t="s">
        <v>935</v>
      </c>
      <c r="J73" s="205" t="s">
        <v>9</v>
      </c>
      <c r="K73" s="205" t="s">
        <v>936</v>
      </c>
      <c r="L73" s="205"/>
      <c r="M73" s="205"/>
    </row>
    <row r="74" spans="1:13" x14ac:dyDescent="0.25">
      <c r="A74" s="205">
        <v>73</v>
      </c>
      <c r="B74" s="205" t="s">
        <v>467</v>
      </c>
      <c r="C74" s="205" t="s">
        <v>468</v>
      </c>
      <c r="D74" s="205" t="s">
        <v>0</v>
      </c>
      <c r="E74" s="205" t="s">
        <v>1</v>
      </c>
      <c r="F74" s="205" t="s">
        <v>477</v>
      </c>
      <c r="G74" s="205" t="s">
        <v>1019</v>
      </c>
      <c r="H74" s="205" t="s">
        <v>30</v>
      </c>
      <c r="I74" s="205" t="s">
        <v>478</v>
      </c>
      <c r="J74" s="205" t="s">
        <v>32</v>
      </c>
      <c r="K74" s="205" t="s">
        <v>740</v>
      </c>
      <c r="L74" s="205"/>
      <c r="M74" s="205"/>
    </row>
    <row r="75" spans="1:13" x14ac:dyDescent="0.25">
      <c r="A75" s="205">
        <v>74</v>
      </c>
      <c r="B75" s="205" t="s">
        <v>54</v>
      </c>
      <c r="C75" s="205" t="s">
        <v>55</v>
      </c>
      <c r="D75" s="205" t="s">
        <v>0</v>
      </c>
      <c r="E75" s="205" t="s">
        <v>1</v>
      </c>
      <c r="F75" s="205" t="s">
        <v>480</v>
      </c>
      <c r="G75" s="205" t="s">
        <v>1050</v>
      </c>
      <c r="H75" s="205" t="s">
        <v>473</v>
      </c>
      <c r="I75" s="205" t="s">
        <v>481</v>
      </c>
      <c r="J75" s="205" t="s">
        <v>475</v>
      </c>
      <c r="K75" s="205" t="s">
        <v>744</v>
      </c>
      <c r="L75" s="205"/>
      <c r="M75" s="205"/>
    </row>
    <row r="76" spans="1:13" x14ac:dyDescent="0.25">
      <c r="A76" s="205">
        <v>75</v>
      </c>
      <c r="B76" s="205" t="s">
        <v>206</v>
      </c>
      <c r="C76" s="205" t="s">
        <v>207</v>
      </c>
      <c r="D76" s="205" t="s">
        <v>173</v>
      </c>
      <c r="E76" s="205" t="s">
        <v>43</v>
      </c>
      <c r="F76" s="205" t="s">
        <v>208</v>
      </c>
      <c r="G76" s="205" t="s">
        <v>1019</v>
      </c>
      <c r="H76" s="205" t="s">
        <v>3</v>
      </c>
      <c r="I76" s="205" t="s">
        <v>209</v>
      </c>
      <c r="J76" s="205" t="s">
        <v>53</v>
      </c>
      <c r="K76" s="205" t="s">
        <v>745</v>
      </c>
      <c r="L76" s="205"/>
      <c r="M76" s="205"/>
    </row>
    <row r="77" spans="1:13" x14ac:dyDescent="0.25">
      <c r="A77" s="205">
        <v>76</v>
      </c>
      <c r="B77" s="205" t="s">
        <v>224</v>
      </c>
      <c r="C77" s="205" t="s">
        <v>225</v>
      </c>
      <c r="D77" s="205" t="s">
        <v>0</v>
      </c>
      <c r="E77" s="205" t="s">
        <v>1</v>
      </c>
      <c r="F77" s="205" t="s">
        <v>226</v>
      </c>
      <c r="G77" s="205" t="s">
        <v>1019</v>
      </c>
      <c r="H77" s="205" t="s">
        <v>3</v>
      </c>
      <c r="I77" s="205" t="s">
        <v>227</v>
      </c>
      <c r="J77" s="205" t="s">
        <v>53</v>
      </c>
      <c r="K77" s="205" t="s">
        <v>748</v>
      </c>
      <c r="L77" s="205"/>
      <c r="M77" s="205"/>
    </row>
    <row r="78" spans="1:13" x14ac:dyDescent="0.25">
      <c r="A78" s="205">
        <v>77</v>
      </c>
      <c r="B78" s="205" t="s">
        <v>54</v>
      </c>
      <c r="C78" s="205" t="s">
        <v>55</v>
      </c>
      <c r="D78" s="205" t="s">
        <v>0</v>
      </c>
      <c r="E78" s="205" t="s">
        <v>1</v>
      </c>
      <c r="F78" s="205" t="s">
        <v>229</v>
      </c>
      <c r="G78" s="205" t="s">
        <v>1019</v>
      </c>
      <c r="H78" s="205" t="s">
        <v>3</v>
      </c>
      <c r="I78" s="205" t="s">
        <v>230</v>
      </c>
      <c r="J78" s="205" t="s">
        <v>53</v>
      </c>
      <c r="K78" s="205" t="s">
        <v>749</v>
      </c>
      <c r="L78" s="205"/>
      <c r="M78" s="205"/>
    </row>
    <row r="79" spans="1:13" x14ac:dyDescent="0.25">
      <c r="A79" s="205">
        <v>78</v>
      </c>
      <c r="B79" s="205" t="s">
        <v>278</v>
      </c>
      <c r="C79" s="205" t="s">
        <v>279</v>
      </c>
      <c r="D79" s="205" t="s">
        <v>66</v>
      </c>
      <c r="E79" s="205" t="s">
        <v>1</v>
      </c>
      <c r="F79" s="205" t="s">
        <v>280</v>
      </c>
      <c r="G79" s="205" t="s">
        <v>1019</v>
      </c>
      <c r="H79" s="205" t="s">
        <v>3</v>
      </c>
      <c r="I79" s="205" t="s">
        <v>281</v>
      </c>
      <c r="J79" s="205" t="s">
        <v>53</v>
      </c>
      <c r="K79" s="205" t="s">
        <v>756</v>
      </c>
      <c r="L79" s="205"/>
      <c r="M79" s="205"/>
    </row>
    <row r="80" spans="1:13" x14ac:dyDescent="0.25">
      <c r="L80" s="205"/>
      <c r="M80" s="205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2"/>
  <dimension ref="A1:U80"/>
  <sheetViews>
    <sheetView workbookViewId="0">
      <selection activeCell="F6" sqref="F6"/>
    </sheetView>
  </sheetViews>
  <sheetFormatPr defaultRowHeight="15" x14ac:dyDescent="0.25"/>
  <sheetData>
    <row r="1" spans="1:20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20" x14ac:dyDescent="0.25">
      <c r="A2">
        <v>1</v>
      </c>
      <c r="B2" s="204" t="s">
        <v>1542</v>
      </c>
      <c r="C2" s="204" t="s">
        <v>1543</v>
      </c>
      <c r="D2" s="204"/>
      <c r="E2" s="204"/>
      <c r="F2" s="204" t="s">
        <v>1544</v>
      </c>
      <c r="G2" s="204" t="s">
        <v>1136</v>
      </c>
      <c r="H2" s="204" t="s">
        <v>1237</v>
      </c>
      <c r="I2" s="204" t="s">
        <v>1545</v>
      </c>
      <c r="J2" s="204" t="s">
        <v>1534</v>
      </c>
      <c r="K2" s="204" t="s">
        <v>1546</v>
      </c>
    </row>
    <row r="3" spans="1:20" x14ac:dyDescent="0.25">
      <c r="A3">
        <v>2</v>
      </c>
      <c r="B3" s="204" t="s">
        <v>1547</v>
      </c>
      <c r="C3" s="204" t="s">
        <v>1548</v>
      </c>
      <c r="D3" s="204" t="s">
        <v>1549</v>
      </c>
      <c r="E3" s="204" t="s">
        <v>1</v>
      </c>
      <c r="F3" s="204" t="s">
        <v>1158</v>
      </c>
      <c r="G3" s="204" t="s">
        <v>1257</v>
      </c>
      <c r="H3" s="204" t="s">
        <v>1013</v>
      </c>
      <c r="I3" s="204" t="s">
        <v>1159</v>
      </c>
      <c r="J3" s="204" t="s">
        <v>960</v>
      </c>
      <c r="K3" s="204" t="s">
        <v>1550</v>
      </c>
    </row>
    <row r="4" spans="1:20" x14ac:dyDescent="0.25">
      <c r="A4">
        <v>3</v>
      </c>
      <c r="B4" s="204" t="s">
        <v>50</v>
      </c>
      <c r="C4" s="204" t="s">
        <v>51</v>
      </c>
      <c r="D4" s="204" t="s">
        <v>52</v>
      </c>
      <c r="E4" s="204" t="s">
        <v>43</v>
      </c>
      <c r="F4" s="204" t="s">
        <v>246</v>
      </c>
      <c r="G4" s="204" t="s">
        <v>1019</v>
      </c>
      <c r="H4" s="204" t="s">
        <v>3</v>
      </c>
      <c r="I4" s="204" t="s">
        <v>247</v>
      </c>
      <c r="J4" s="204" t="s">
        <v>125</v>
      </c>
      <c r="K4" s="204" t="s">
        <v>1539</v>
      </c>
      <c r="O4" s="100"/>
      <c r="P4" s="105"/>
      <c r="Q4" s="100"/>
      <c r="R4" s="102"/>
      <c r="S4" s="102"/>
      <c r="T4" s="102"/>
    </row>
    <row r="5" spans="1:20" x14ac:dyDescent="0.25">
      <c r="A5" s="204">
        <v>4</v>
      </c>
      <c r="B5" s="204" t="s">
        <v>1490</v>
      </c>
      <c r="C5" s="204" t="s">
        <v>97</v>
      </c>
      <c r="D5" s="204" t="s">
        <v>0</v>
      </c>
      <c r="E5" s="204" t="s">
        <v>1</v>
      </c>
      <c r="F5" s="204" t="s">
        <v>1491</v>
      </c>
      <c r="G5" s="204" t="s">
        <v>960</v>
      </c>
      <c r="H5" s="204" t="s">
        <v>1013</v>
      </c>
      <c r="I5" s="204" t="s">
        <v>1492</v>
      </c>
      <c r="J5" s="204" t="s">
        <v>960</v>
      </c>
      <c r="K5" s="204" t="s">
        <v>1527</v>
      </c>
      <c r="P5" s="204"/>
      <c r="Q5" s="204"/>
      <c r="R5" s="204"/>
      <c r="S5" s="204"/>
      <c r="T5" s="204"/>
    </row>
    <row r="6" spans="1:20" x14ac:dyDescent="0.25">
      <c r="A6" s="204">
        <v>5</v>
      </c>
      <c r="B6" s="204" t="s">
        <v>104</v>
      </c>
      <c r="C6" s="204" t="s">
        <v>105</v>
      </c>
      <c r="D6" s="204" t="s">
        <v>106</v>
      </c>
      <c r="E6" s="204" t="s">
        <v>7</v>
      </c>
      <c r="F6" s="204" t="s">
        <v>107</v>
      </c>
      <c r="G6" s="204" t="s">
        <v>960</v>
      </c>
      <c r="H6" s="204" t="s">
        <v>5</v>
      </c>
      <c r="I6" s="204" t="s">
        <v>108</v>
      </c>
      <c r="J6" s="204" t="s">
        <v>6</v>
      </c>
      <c r="K6" s="204" t="s">
        <v>1515</v>
      </c>
    </row>
    <row r="7" spans="1:20" x14ac:dyDescent="0.25">
      <c r="A7" s="204">
        <v>6</v>
      </c>
      <c r="B7" s="204" t="s">
        <v>50</v>
      </c>
      <c r="C7" s="204" t="s">
        <v>51</v>
      </c>
      <c r="D7" s="204" t="s">
        <v>52</v>
      </c>
      <c r="E7" s="204" t="s">
        <v>43</v>
      </c>
      <c r="F7" s="204" t="s">
        <v>94</v>
      </c>
      <c r="G7" s="204" t="s">
        <v>1136</v>
      </c>
      <c r="H7" s="204" t="s">
        <v>5</v>
      </c>
      <c r="I7" s="204" t="s">
        <v>95</v>
      </c>
      <c r="J7" s="204" t="s">
        <v>6</v>
      </c>
      <c r="K7" s="204" t="s">
        <v>1501</v>
      </c>
    </row>
    <row r="8" spans="1:20" x14ac:dyDescent="0.25">
      <c r="A8" s="204">
        <v>7</v>
      </c>
      <c r="B8" s="204" t="s">
        <v>15</v>
      </c>
      <c r="C8" s="204" t="s">
        <v>16</v>
      </c>
      <c r="D8" s="204" t="s">
        <v>17</v>
      </c>
      <c r="E8" s="204" t="s">
        <v>7</v>
      </c>
      <c r="F8" s="204" t="s">
        <v>18</v>
      </c>
      <c r="G8" s="204" t="s">
        <v>1468</v>
      </c>
      <c r="H8" s="204" t="s">
        <v>5</v>
      </c>
      <c r="I8" s="204" t="s">
        <v>19</v>
      </c>
      <c r="J8" s="204" t="s">
        <v>6</v>
      </c>
      <c r="K8" s="204" t="s">
        <v>1494</v>
      </c>
    </row>
    <row r="9" spans="1:20" x14ac:dyDescent="0.25">
      <c r="A9" s="204">
        <v>8</v>
      </c>
      <c r="B9" s="204" t="s">
        <v>366</v>
      </c>
      <c r="C9" s="204" t="s">
        <v>367</v>
      </c>
      <c r="D9" s="204" t="s">
        <v>368</v>
      </c>
      <c r="E9" s="204" t="s">
        <v>43</v>
      </c>
      <c r="F9" s="204" t="s">
        <v>395</v>
      </c>
      <c r="G9" s="204" t="s">
        <v>1468</v>
      </c>
      <c r="H9" s="204" t="s">
        <v>5</v>
      </c>
      <c r="I9" s="204" t="s">
        <v>396</v>
      </c>
      <c r="J9" s="204" t="s">
        <v>6</v>
      </c>
      <c r="K9" s="204" t="s">
        <v>1495</v>
      </c>
    </row>
    <row r="10" spans="1:20" x14ac:dyDescent="0.25">
      <c r="A10" s="204">
        <v>9</v>
      </c>
      <c r="B10" s="204" t="s">
        <v>174</v>
      </c>
      <c r="C10" s="204" t="s">
        <v>175</v>
      </c>
      <c r="D10" s="204" t="s">
        <v>0</v>
      </c>
      <c r="E10" s="204" t="s">
        <v>1</v>
      </c>
      <c r="F10" s="204" t="s">
        <v>472</v>
      </c>
      <c r="G10" s="204" t="s">
        <v>1050</v>
      </c>
      <c r="H10" s="204" t="s">
        <v>473</v>
      </c>
      <c r="I10" s="204" t="s">
        <v>474</v>
      </c>
      <c r="J10" s="204" t="s">
        <v>475</v>
      </c>
      <c r="K10" s="204" t="s">
        <v>1475</v>
      </c>
    </row>
    <row r="11" spans="1:20" x14ac:dyDescent="0.25">
      <c r="A11" s="204">
        <v>10</v>
      </c>
      <c r="B11" s="204" t="s">
        <v>174</v>
      </c>
      <c r="C11" s="204" t="s">
        <v>175</v>
      </c>
      <c r="D11" s="204" t="s">
        <v>0</v>
      </c>
      <c r="E11" s="204" t="s">
        <v>1</v>
      </c>
      <c r="F11" s="204" t="s">
        <v>176</v>
      </c>
      <c r="G11" s="204" t="s">
        <v>1468</v>
      </c>
      <c r="H11" s="204" t="s">
        <v>8</v>
      </c>
      <c r="I11" s="204" t="s">
        <v>177</v>
      </c>
      <c r="J11" s="204" t="s">
        <v>9</v>
      </c>
      <c r="K11" s="204" t="s">
        <v>1476</v>
      </c>
    </row>
    <row r="12" spans="1:20" x14ac:dyDescent="0.25">
      <c r="A12" s="204">
        <v>11</v>
      </c>
      <c r="B12" s="204" t="s">
        <v>174</v>
      </c>
      <c r="C12" s="204" t="s">
        <v>175</v>
      </c>
      <c r="D12" s="204" t="s">
        <v>0</v>
      </c>
      <c r="E12" s="204" t="s">
        <v>1</v>
      </c>
      <c r="F12" s="204" t="s">
        <v>1232</v>
      </c>
      <c r="G12" s="204" t="s">
        <v>1468</v>
      </c>
      <c r="H12" s="204" t="s">
        <v>1013</v>
      </c>
      <c r="I12" s="204" t="s">
        <v>1234</v>
      </c>
      <c r="J12" s="204" t="s">
        <v>960</v>
      </c>
      <c r="K12" s="204" t="s">
        <v>1477</v>
      </c>
    </row>
    <row r="13" spans="1:20" x14ac:dyDescent="0.25">
      <c r="A13" s="204">
        <v>12</v>
      </c>
      <c r="B13" s="204" t="s">
        <v>268</v>
      </c>
      <c r="C13" s="204" t="s">
        <v>269</v>
      </c>
      <c r="D13" s="204" t="s">
        <v>66</v>
      </c>
      <c r="E13" s="204" t="s">
        <v>1</v>
      </c>
      <c r="F13" s="204" t="s">
        <v>270</v>
      </c>
      <c r="G13" s="204" t="s">
        <v>1019</v>
      </c>
      <c r="H13" s="204" t="s">
        <v>3</v>
      </c>
      <c r="I13" s="204" t="s">
        <v>271</v>
      </c>
      <c r="J13" s="204" t="s">
        <v>53</v>
      </c>
      <c r="K13" s="204" t="s">
        <v>1465</v>
      </c>
    </row>
    <row r="14" spans="1:20" x14ac:dyDescent="0.25">
      <c r="A14" s="204">
        <v>13</v>
      </c>
      <c r="B14" s="204" t="s">
        <v>803</v>
      </c>
      <c r="C14" s="204" t="s">
        <v>804</v>
      </c>
      <c r="D14" s="204" t="s">
        <v>17</v>
      </c>
      <c r="E14" s="204" t="s">
        <v>7</v>
      </c>
      <c r="F14" s="204" t="s">
        <v>1121</v>
      </c>
      <c r="G14" s="204" t="s">
        <v>1468</v>
      </c>
      <c r="H14" s="204" t="s">
        <v>1013</v>
      </c>
      <c r="I14" s="204" t="s">
        <v>1122</v>
      </c>
      <c r="J14" s="204" t="s">
        <v>960</v>
      </c>
      <c r="K14" s="204" t="s">
        <v>1464</v>
      </c>
    </row>
    <row r="15" spans="1:20" x14ac:dyDescent="0.25">
      <c r="A15" s="204">
        <v>14</v>
      </c>
      <c r="B15" s="204" t="s">
        <v>1457</v>
      </c>
      <c r="C15" s="204" t="s">
        <v>1458</v>
      </c>
      <c r="D15" s="204" t="s">
        <v>42</v>
      </c>
      <c r="E15" s="204" t="s">
        <v>43</v>
      </c>
      <c r="F15" s="204" t="s">
        <v>1459</v>
      </c>
      <c r="G15" s="204" t="s">
        <v>1468</v>
      </c>
      <c r="H15" s="204" t="s">
        <v>1013</v>
      </c>
      <c r="I15" s="204" t="s">
        <v>1460</v>
      </c>
      <c r="J15" s="204" t="s">
        <v>960</v>
      </c>
      <c r="K15" s="204" t="s">
        <v>1461</v>
      </c>
    </row>
    <row r="16" spans="1:20" x14ac:dyDescent="0.25">
      <c r="A16" s="204">
        <v>15</v>
      </c>
      <c r="B16" s="204" t="s">
        <v>366</v>
      </c>
      <c r="C16" s="204" t="s">
        <v>367</v>
      </c>
      <c r="D16" s="204" t="s">
        <v>368</v>
      </c>
      <c r="E16" s="204" t="s">
        <v>43</v>
      </c>
      <c r="F16" s="204" t="s">
        <v>369</v>
      </c>
      <c r="G16" s="204" t="s">
        <v>1019</v>
      </c>
      <c r="H16" s="204" t="s">
        <v>294</v>
      </c>
      <c r="I16" s="204" t="s">
        <v>370</v>
      </c>
      <c r="J16" s="204" t="s">
        <v>289</v>
      </c>
      <c r="K16" s="204" t="s">
        <v>1240</v>
      </c>
    </row>
    <row r="17" spans="1:11" x14ac:dyDescent="0.25">
      <c r="A17" s="204">
        <v>16</v>
      </c>
      <c r="B17" s="204" t="s">
        <v>366</v>
      </c>
      <c r="C17" s="204" t="s">
        <v>367</v>
      </c>
      <c r="D17" s="204" t="s">
        <v>368</v>
      </c>
      <c r="E17" s="204" t="s">
        <v>43</v>
      </c>
      <c r="F17" s="204" t="s">
        <v>1100</v>
      </c>
      <c r="G17" s="204" t="s">
        <v>1468</v>
      </c>
      <c r="H17" s="204" t="s">
        <v>1013</v>
      </c>
      <c r="I17" s="204" t="s">
        <v>1101</v>
      </c>
      <c r="J17" s="204" t="s">
        <v>960</v>
      </c>
      <c r="K17" s="204" t="s">
        <v>1258</v>
      </c>
    </row>
    <row r="18" spans="1:11" x14ac:dyDescent="0.25">
      <c r="A18" s="204">
        <v>17</v>
      </c>
      <c r="B18" s="204" t="s">
        <v>1215</v>
      </c>
      <c r="C18" s="204" t="s">
        <v>1216</v>
      </c>
      <c r="D18" s="204" t="s">
        <v>0</v>
      </c>
      <c r="E18" s="204" t="s">
        <v>1</v>
      </c>
      <c r="F18" s="204" t="s">
        <v>1218</v>
      </c>
      <c r="G18" s="204" t="s">
        <v>1468</v>
      </c>
      <c r="H18" s="204" t="s">
        <v>1013</v>
      </c>
      <c r="I18" s="204" t="s">
        <v>1219</v>
      </c>
      <c r="J18" s="204" t="s">
        <v>960</v>
      </c>
      <c r="K18" s="204" t="s">
        <v>1242</v>
      </c>
    </row>
    <row r="19" spans="1:11" x14ac:dyDescent="0.25">
      <c r="A19" s="204">
        <v>18</v>
      </c>
      <c r="B19" s="204" t="s">
        <v>1194</v>
      </c>
      <c r="C19" s="204" t="s">
        <v>1195</v>
      </c>
      <c r="D19" s="204" t="s">
        <v>1196</v>
      </c>
      <c r="E19" s="204" t="s">
        <v>28</v>
      </c>
      <c r="F19" s="204" t="s">
        <v>1197</v>
      </c>
      <c r="G19" s="204" t="s">
        <v>1468</v>
      </c>
      <c r="H19" s="204" t="s">
        <v>1013</v>
      </c>
      <c r="I19" s="204" t="s">
        <v>1198</v>
      </c>
      <c r="J19" s="204" t="s">
        <v>960</v>
      </c>
      <c r="K19" s="204" t="s">
        <v>1214</v>
      </c>
    </row>
    <row r="20" spans="1:11" x14ac:dyDescent="0.25">
      <c r="A20" s="204">
        <v>19</v>
      </c>
      <c r="B20" s="204" t="s">
        <v>117</v>
      </c>
      <c r="C20" s="204" t="s">
        <v>1210</v>
      </c>
      <c r="D20" s="204" t="s">
        <v>648</v>
      </c>
      <c r="E20" s="204" t="s">
        <v>1</v>
      </c>
      <c r="F20" s="204" t="s">
        <v>1211</v>
      </c>
      <c r="G20" s="204" t="s">
        <v>1019</v>
      </c>
      <c r="H20" s="204" t="s">
        <v>3</v>
      </c>
      <c r="I20" s="204" t="s">
        <v>1212</v>
      </c>
      <c r="J20" s="204" t="s">
        <v>53</v>
      </c>
      <c r="K20" s="204" t="s">
        <v>1213</v>
      </c>
    </row>
    <row r="21" spans="1:11" x14ac:dyDescent="0.25">
      <c r="A21" s="204">
        <v>20</v>
      </c>
      <c r="B21" s="204" t="s">
        <v>116</v>
      </c>
      <c r="C21" s="204" t="s">
        <v>117</v>
      </c>
      <c r="D21" s="204" t="s">
        <v>648</v>
      </c>
      <c r="E21" s="204" t="s">
        <v>1</v>
      </c>
      <c r="F21" s="204" t="s">
        <v>118</v>
      </c>
      <c r="G21" s="204" t="s">
        <v>1019</v>
      </c>
      <c r="H21" s="204" t="s">
        <v>3</v>
      </c>
      <c r="I21" s="204" t="s">
        <v>119</v>
      </c>
      <c r="J21" s="204" t="s">
        <v>53</v>
      </c>
      <c r="K21" s="204" t="s">
        <v>1167</v>
      </c>
    </row>
    <row r="22" spans="1:11" x14ac:dyDescent="0.25">
      <c r="A22" s="204">
        <v>21</v>
      </c>
      <c r="B22" s="204" t="s">
        <v>196</v>
      </c>
      <c r="C22" s="204" t="s">
        <v>104</v>
      </c>
      <c r="D22" s="204" t="s">
        <v>197</v>
      </c>
      <c r="E22" s="204" t="s">
        <v>198</v>
      </c>
      <c r="F22" s="204" t="s">
        <v>1168</v>
      </c>
      <c r="G22" s="204" t="s">
        <v>1468</v>
      </c>
      <c r="H22" s="204" t="s">
        <v>1013</v>
      </c>
      <c r="I22" s="204" t="s">
        <v>1169</v>
      </c>
      <c r="J22" s="204" t="s">
        <v>960</v>
      </c>
      <c r="K22" s="204" t="s">
        <v>1170</v>
      </c>
    </row>
    <row r="23" spans="1:11" x14ac:dyDescent="0.25">
      <c r="A23" s="204">
        <v>22</v>
      </c>
      <c r="B23" s="204" t="s">
        <v>1176</v>
      </c>
      <c r="C23" s="204" t="s">
        <v>1177</v>
      </c>
      <c r="D23" s="204" t="s">
        <v>173</v>
      </c>
      <c r="E23" s="204" t="s">
        <v>43</v>
      </c>
      <c r="F23" s="204" t="s">
        <v>1178</v>
      </c>
      <c r="G23" s="204" t="s">
        <v>1468</v>
      </c>
      <c r="H23" s="204" t="s">
        <v>1013</v>
      </c>
      <c r="I23" s="204" t="s">
        <v>1179</v>
      </c>
      <c r="J23" s="204" t="s">
        <v>960</v>
      </c>
      <c r="K23" s="204" t="s">
        <v>1180</v>
      </c>
    </row>
    <row r="24" spans="1:11" x14ac:dyDescent="0.25">
      <c r="A24" s="204">
        <v>23</v>
      </c>
      <c r="B24" s="204" t="s">
        <v>1187</v>
      </c>
      <c r="C24" s="204" t="s">
        <v>1188</v>
      </c>
      <c r="D24" s="204" t="s">
        <v>1189</v>
      </c>
      <c r="E24" s="204" t="s">
        <v>43</v>
      </c>
      <c r="F24" s="204" t="s">
        <v>1190</v>
      </c>
      <c r="G24" s="204" t="s">
        <v>1468</v>
      </c>
      <c r="H24" s="204" t="s">
        <v>1013</v>
      </c>
      <c r="I24" s="204" t="s">
        <v>1191</v>
      </c>
      <c r="J24" s="204" t="s">
        <v>960</v>
      </c>
      <c r="K24" s="204" t="s">
        <v>1192</v>
      </c>
    </row>
    <row r="25" spans="1:11" x14ac:dyDescent="0.25">
      <c r="A25" s="204">
        <v>24</v>
      </c>
      <c r="B25" s="204" t="s">
        <v>262</v>
      </c>
      <c r="C25" s="204" t="s">
        <v>1141</v>
      </c>
      <c r="D25" s="204" t="s">
        <v>1142</v>
      </c>
      <c r="E25" s="204" t="s">
        <v>1</v>
      </c>
      <c r="F25" s="204" t="s">
        <v>1143</v>
      </c>
      <c r="G25" s="204" t="s">
        <v>1468</v>
      </c>
      <c r="H25" s="204" t="s">
        <v>1013</v>
      </c>
      <c r="I25" s="204" t="s">
        <v>1144</v>
      </c>
      <c r="J25" s="204" t="s">
        <v>960</v>
      </c>
      <c r="K25" s="204" t="s">
        <v>1145</v>
      </c>
    </row>
    <row r="26" spans="1:11" x14ac:dyDescent="0.25">
      <c r="A26" s="204">
        <v>25</v>
      </c>
      <c r="B26" s="204" t="s">
        <v>1146</v>
      </c>
      <c r="C26" s="204" t="s">
        <v>1147</v>
      </c>
      <c r="D26" s="204" t="s">
        <v>1142</v>
      </c>
      <c r="E26" s="204" t="s">
        <v>1</v>
      </c>
      <c r="F26" s="204" t="s">
        <v>1148</v>
      </c>
      <c r="G26" s="204" t="s">
        <v>1468</v>
      </c>
      <c r="H26" s="204" t="s">
        <v>1013</v>
      </c>
      <c r="I26" s="204" t="s">
        <v>1149</v>
      </c>
      <c r="J26" s="204" t="s">
        <v>960</v>
      </c>
      <c r="K26" s="204" t="s">
        <v>1150</v>
      </c>
    </row>
    <row r="27" spans="1:11" x14ac:dyDescent="0.25">
      <c r="A27" s="204">
        <v>26</v>
      </c>
      <c r="B27" s="204" t="s">
        <v>50</v>
      </c>
      <c r="C27" s="204" t="s">
        <v>51</v>
      </c>
      <c r="D27" s="204" t="s">
        <v>52</v>
      </c>
      <c r="E27" s="204" t="s">
        <v>43</v>
      </c>
      <c r="F27" s="204" t="s">
        <v>1085</v>
      </c>
      <c r="G27" s="204" t="s">
        <v>1468</v>
      </c>
      <c r="H27" s="204" t="s">
        <v>1013</v>
      </c>
      <c r="I27" s="204" t="s">
        <v>1086</v>
      </c>
      <c r="J27" s="204" t="s">
        <v>960</v>
      </c>
      <c r="K27" s="204" t="s">
        <v>1087</v>
      </c>
    </row>
    <row r="28" spans="1:11" x14ac:dyDescent="0.25">
      <c r="A28" s="204">
        <v>27</v>
      </c>
      <c r="B28" s="204" t="s">
        <v>196</v>
      </c>
      <c r="C28" s="204" t="s">
        <v>104</v>
      </c>
      <c r="D28" s="204" t="s">
        <v>197</v>
      </c>
      <c r="E28" s="204" t="s">
        <v>198</v>
      </c>
      <c r="F28" s="204" t="s">
        <v>1107</v>
      </c>
      <c r="G28" s="204" t="s">
        <v>1468</v>
      </c>
      <c r="H28" s="204" t="s">
        <v>1013</v>
      </c>
      <c r="I28" s="204" t="s">
        <v>1108</v>
      </c>
      <c r="J28" s="204" t="s">
        <v>960</v>
      </c>
      <c r="K28" s="204" t="s">
        <v>1109</v>
      </c>
    </row>
    <row r="29" spans="1:11" x14ac:dyDescent="0.25">
      <c r="A29" s="204">
        <v>28</v>
      </c>
      <c r="B29" s="204" t="s">
        <v>1110</v>
      </c>
      <c r="C29" s="204" t="s">
        <v>408</v>
      </c>
      <c r="D29" s="204" t="s">
        <v>1111</v>
      </c>
      <c r="E29" s="204" t="s">
        <v>912</v>
      </c>
      <c r="F29" s="204" t="s">
        <v>1112</v>
      </c>
      <c r="G29" s="204" t="s">
        <v>1468</v>
      </c>
      <c r="H29" s="204" t="s">
        <v>1013</v>
      </c>
      <c r="I29" s="204" t="s">
        <v>1113</v>
      </c>
      <c r="J29" s="204" t="s">
        <v>960</v>
      </c>
      <c r="K29" s="204" t="s">
        <v>1114</v>
      </c>
    </row>
    <row r="30" spans="1:11" x14ac:dyDescent="0.25">
      <c r="A30" s="204">
        <v>29</v>
      </c>
      <c r="B30" s="204" t="s">
        <v>1072</v>
      </c>
      <c r="C30" s="204" t="s">
        <v>1073</v>
      </c>
      <c r="D30" s="204" t="s">
        <v>122</v>
      </c>
      <c r="E30" s="204" t="s">
        <v>43</v>
      </c>
      <c r="F30" s="204" t="s">
        <v>221</v>
      </c>
      <c r="G30" s="204" t="s">
        <v>1131</v>
      </c>
      <c r="H30" s="204" t="s">
        <v>3</v>
      </c>
      <c r="I30" s="204" t="s">
        <v>222</v>
      </c>
      <c r="J30" s="204" t="s">
        <v>53</v>
      </c>
      <c r="K30" s="204" t="s">
        <v>1074</v>
      </c>
    </row>
    <row r="31" spans="1:11" x14ac:dyDescent="0.25">
      <c r="A31" s="204">
        <v>30</v>
      </c>
      <c r="B31" s="204" t="s">
        <v>190</v>
      </c>
      <c r="C31" s="204" t="s">
        <v>191</v>
      </c>
      <c r="D31" s="204" t="s">
        <v>192</v>
      </c>
      <c r="E31" s="204" t="s">
        <v>28</v>
      </c>
      <c r="F31" s="204" t="s">
        <v>193</v>
      </c>
      <c r="G31" s="204" t="s">
        <v>1019</v>
      </c>
      <c r="H31" s="204" t="s">
        <v>30</v>
      </c>
      <c r="I31" s="204" t="s">
        <v>194</v>
      </c>
      <c r="J31" s="204" t="s">
        <v>32</v>
      </c>
      <c r="K31" s="204" t="s">
        <v>1081</v>
      </c>
    </row>
    <row r="32" spans="1:11" x14ac:dyDescent="0.25">
      <c r="A32" s="204">
        <v>31</v>
      </c>
      <c r="B32" s="204" t="s">
        <v>71</v>
      </c>
      <c r="C32" s="204" t="s">
        <v>72</v>
      </c>
      <c r="D32" s="204" t="s">
        <v>73</v>
      </c>
      <c r="E32" s="204" t="s">
        <v>28</v>
      </c>
      <c r="F32" s="204" t="s">
        <v>74</v>
      </c>
      <c r="G32" s="204" t="s">
        <v>1019</v>
      </c>
      <c r="H32" s="204" t="s">
        <v>30</v>
      </c>
      <c r="I32" s="204" t="s">
        <v>75</v>
      </c>
      <c r="J32" s="204" t="s">
        <v>32</v>
      </c>
      <c r="K32" s="204" t="s">
        <v>1058</v>
      </c>
    </row>
    <row r="33" spans="1:11" x14ac:dyDescent="0.25">
      <c r="A33" s="204">
        <v>32</v>
      </c>
      <c r="B33" s="204" t="s">
        <v>273</v>
      </c>
      <c r="C33" s="204" t="s">
        <v>274</v>
      </c>
      <c r="D33" s="204" t="s">
        <v>0</v>
      </c>
      <c r="E33" s="204" t="s">
        <v>1</v>
      </c>
      <c r="F33" s="204" t="s">
        <v>275</v>
      </c>
      <c r="G33" s="204" t="s">
        <v>1019</v>
      </c>
      <c r="H33" s="204" t="s">
        <v>3</v>
      </c>
      <c r="I33" s="204" t="s">
        <v>276</v>
      </c>
      <c r="J33" s="204" t="s">
        <v>53</v>
      </c>
      <c r="K33" s="204" t="s">
        <v>1069</v>
      </c>
    </row>
    <row r="34" spans="1:11" x14ac:dyDescent="0.25">
      <c r="A34" s="204">
        <v>33</v>
      </c>
      <c r="B34" s="204" t="s">
        <v>766</v>
      </c>
      <c r="C34" s="204" t="s">
        <v>767</v>
      </c>
      <c r="D34" s="204" t="s">
        <v>577</v>
      </c>
      <c r="E34" s="204" t="s">
        <v>7</v>
      </c>
      <c r="F34" s="204" t="s">
        <v>1040</v>
      </c>
      <c r="G34" s="204" t="s">
        <v>1050</v>
      </c>
      <c r="H34" s="204" t="s">
        <v>781</v>
      </c>
      <c r="I34" s="204" t="s">
        <v>1042</v>
      </c>
      <c r="J34" s="204" t="s">
        <v>1043</v>
      </c>
      <c r="K34" s="204" t="s">
        <v>1044</v>
      </c>
    </row>
    <row r="35" spans="1:11" x14ac:dyDescent="0.25">
      <c r="A35" s="204">
        <v>34</v>
      </c>
      <c r="B35" s="204" t="s">
        <v>145</v>
      </c>
      <c r="C35" s="204" t="s">
        <v>97</v>
      </c>
      <c r="D35" s="204" t="s">
        <v>1046</v>
      </c>
      <c r="E35" s="204" t="s">
        <v>1</v>
      </c>
      <c r="F35" s="204" t="s">
        <v>147</v>
      </c>
      <c r="G35" s="204" t="s">
        <v>1019</v>
      </c>
      <c r="H35" s="204" t="s">
        <v>3</v>
      </c>
      <c r="I35" s="204" t="s">
        <v>148</v>
      </c>
      <c r="J35" s="204" t="s">
        <v>53</v>
      </c>
      <c r="K35" s="204" t="s">
        <v>1047</v>
      </c>
    </row>
    <row r="36" spans="1:11" x14ac:dyDescent="0.25">
      <c r="A36" s="204">
        <v>35</v>
      </c>
      <c r="B36" s="204" t="s">
        <v>803</v>
      </c>
      <c r="C36" s="204" t="s">
        <v>804</v>
      </c>
      <c r="D36" s="204" t="s">
        <v>17</v>
      </c>
      <c r="E36" s="204" t="s">
        <v>7</v>
      </c>
      <c r="F36" s="204" t="s">
        <v>805</v>
      </c>
      <c r="G36" s="204" t="s">
        <v>1468</v>
      </c>
      <c r="H36" s="204" t="s">
        <v>5</v>
      </c>
      <c r="I36" s="204" t="s">
        <v>806</v>
      </c>
      <c r="J36" s="204" t="s">
        <v>6</v>
      </c>
      <c r="K36" s="204" t="s">
        <v>996</v>
      </c>
    </row>
    <row r="37" spans="1:11" x14ac:dyDescent="0.25">
      <c r="A37" s="204">
        <v>36</v>
      </c>
      <c r="B37" s="204" t="s">
        <v>982</v>
      </c>
      <c r="C37" s="204" t="s">
        <v>292</v>
      </c>
      <c r="D37" s="204" t="s">
        <v>462</v>
      </c>
      <c r="E37" s="204" t="s">
        <v>1</v>
      </c>
      <c r="F37" s="204" t="s">
        <v>422</v>
      </c>
      <c r="G37" s="204" t="s">
        <v>1019</v>
      </c>
      <c r="H37" s="204" t="s">
        <v>3</v>
      </c>
      <c r="I37" s="204" t="s">
        <v>423</v>
      </c>
      <c r="J37" s="204" t="s">
        <v>2</v>
      </c>
      <c r="K37" s="204" t="s">
        <v>983</v>
      </c>
    </row>
    <row r="38" spans="1:11" x14ac:dyDescent="0.25">
      <c r="A38" s="204">
        <v>37</v>
      </c>
      <c r="B38" s="204" t="s">
        <v>64</v>
      </c>
      <c r="C38" s="204" t="s">
        <v>65</v>
      </c>
      <c r="D38" s="204" t="s">
        <v>66</v>
      </c>
      <c r="E38" s="204" t="s">
        <v>1</v>
      </c>
      <c r="F38" s="204" t="s">
        <v>67</v>
      </c>
      <c r="G38" s="204" t="s">
        <v>1019</v>
      </c>
      <c r="H38" s="204" t="s">
        <v>30</v>
      </c>
      <c r="I38" s="204" t="s">
        <v>68</v>
      </c>
      <c r="J38" s="204" t="s">
        <v>32</v>
      </c>
      <c r="K38" s="204" t="s">
        <v>959</v>
      </c>
    </row>
    <row r="39" spans="1:11" x14ac:dyDescent="0.25">
      <c r="A39" s="204">
        <v>38</v>
      </c>
      <c r="B39" s="204" t="s">
        <v>242</v>
      </c>
      <c r="C39" s="204" t="s">
        <v>243</v>
      </c>
      <c r="D39" s="204" t="s">
        <v>957</v>
      </c>
      <c r="E39" s="204" t="s">
        <v>43</v>
      </c>
      <c r="F39" s="204" t="s">
        <v>244</v>
      </c>
      <c r="G39" s="204" t="s">
        <v>1019</v>
      </c>
      <c r="H39" s="204" t="s">
        <v>3</v>
      </c>
      <c r="I39" s="204" t="s">
        <v>245</v>
      </c>
      <c r="J39" s="204" t="s">
        <v>125</v>
      </c>
      <c r="K39" s="204" t="s">
        <v>958</v>
      </c>
    </row>
    <row r="40" spans="1:11" x14ac:dyDescent="0.25">
      <c r="A40" s="204">
        <v>39</v>
      </c>
      <c r="B40" s="204" t="s">
        <v>322</v>
      </c>
      <c r="C40" s="204" t="s">
        <v>323</v>
      </c>
      <c r="D40" s="204" t="s">
        <v>66</v>
      </c>
      <c r="E40" s="204" t="s">
        <v>1</v>
      </c>
      <c r="F40" s="204" t="s">
        <v>324</v>
      </c>
      <c r="G40" s="204" t="s">
        <v>1019</v>
      </c>
      <c r="H40" s="204" t="s">
        <v>287</v>
      </c>
      <c r="I40" s="204" t="s">
        <v>325</v>
      </c>
      <c r="J40" s="204" t="s">
        <v>289</v>
      </c>
      <c r="K40" s="204" t="s">
        <v>956</v>
      </c>
    </row>
    <row r="41" spans="1:11" x14ac:dyDescent="0.25">
      <c r="A41" s="204">
        <v>40</v>
      </c>
      <c r="B41" s="204" t="s">
        <v>49</v>
      </c>
      <c r="C41" s="204" t="s">
        <v>97</v>
      </c>
      <c r="D41" s="204" t="s">
        <v>66</v>
      </c>
      <c r="E41" s="204" t="s">
        <v>1</v>
      </c>
      <c r="F41" s="204" t="s">
        <v>391</v>
      </c>
      <c r="G41" s="204" t="s">
        <v>1019</v>
      </c>
      <c r="H41" s="204" t="s">
        <v>294</v>
      </c>
      <c r="I41" s="204" t="s">
        <v>392</v>
      </c>
      <c r="J41" s="204" t="s">
        <v>289</v>
      </c>
      <c r="K41" s="204" t="s">
        <v>921</v>
      </c>
    </row>
    <row r="42" spans="1:11" x14ac:dyDescent="0.25">
      <c r="A42" s="204">
        <v>41</v>
      </c>
      <c r="B42" s="204" t="s">
        <v>361</v>
      </c>
      <c r="C42" s="204" t="s">
        <v>362</v>
      </c>
      <c r="D42" s="204" t="s">
        <v>0</v>
      </c>
      <c r="E42" s="204" t="s">
        <v>1</v>
      </c>
      <c r="F42" s="204" t="s">
        <v>886</v>
      </c>
      <c r="G42" s="204" t="s">
        <v>1019</v>
      </c>
      <c r="H42" s="204" t="s">
        <v>3</v>
      </c>
      <c r="I42" s="204" t="s">
        <v>861</v>
      </c>
      <c r="J42" s="204" t="s">
        <v>516</v>
      </c>
      <c r="K42" s="204" t="s">
        <v>896</v>
      </c>
    </row>
    <row r="43" spans="1:11" x14ac:dyDescent="0.25">
      <c r="A43" s="204">
        <v>42</v>
      </c>
      <c r="B43" s="204" t="s">
        <v>845</v>
      </c>
      <c r="C43" s="204" t="s">
        <v>846</v>
      </c>
      <c r="D43" s="204" t="s">
        <v>27</v>
      </c>
      <c r="E43" s="204" t="s">
        <v>28</v>
      </c>
      <c r="F43" s="204" t="s">
        <v>847</v>
      </c>
      <c r="G43" s="204" t="s">
        <v>1019</v>
      </c>
      <c r="H43" s="204" t="s">
        <v>294</v>
      </c>
      <c r="I43" s="204" t="s">
        <v>848</v>
      </c>
      <c r="J43" s="204" t="s">
        <v>289</v>
      </c>
      <c r="K43" s="204" t="s">
        <v>849</v>
      </c>
    </row>
    <row r="44" spans="1:11" x14ac:dyDescent="0.25">
      <c r="A44" s="204">
        <v>43</v>
      </c>
      <c r="B44" s="204" t="s">
        <v>766</v>
      </c>
      <c r="C44" s="204" t="s">
        <v>767</v>
      </c>
      <c r="D44" s="204" t="s">
        <v>577</v>
      </c>
      <c r="E44" s="204" t="s">
        <v>7</v>
      </c>
      <c r="F44" s="204" t="s">
        <v>768</v>
      </c>
      <c r="G44" s="204" t="s">
        <v>1468</v>
      </c>
      <c r="H44" s="204" t="s">
        <v>8</v>
      </c>
      <c r="I44" s="204" t="s">
        <v>769</v>
      </c>
      <c r="J44" s="204" t="s">
        <v>9</v>
      </c>
      <c r="K44" s="204" t="s">
        <v>770</v>
      </c>
    </row>
    <row r="45" spans="1:11" x14ac:dyDescent="0.25">
      <c r="A45" s="204">
        <v>44</v>
      </c>
      <c r="B45" s="204" t="s">
        <v>530</v>
      </c>
      <c r="C45" s="204" t="s">
        <v>531</v>
      </c>
      <c r="D45" s="204" t="s">
        <v>36</v>
      </c>
      <c r="E45" s="204" t="s">
        <v>1</v>
      </c>
      <c r="F45" s="204" t="s">
        <v>532</v>
      </c>
      <c r="G45" s="204" t="s">
        <v>1019</v>
      </c>
      <c r="H45" s="204" t="s">
        <v>294</v>
      </c>
      <c r="I45" s="204" t="s">
        <v>533</v>
      </c>
      <c r="J45" s="204" t="s">
        <v>516</v>
      </c>
      <c r="K45" s="204" t="s">
        <v>764</v>
      </c>
    </row>
    <row r="46" spans="1:11" x14ac:dyDescent="0.25">
      <c r="A46" s="204">
        <v>45</v>
      </c>
      <c r="B46" s="204" t="s">
        <v>651</v>
      </c>
      <c r="C46" s="204" t="s">
        <v>652</v>
      </c>
      <c r="D46" s="204" t="s">
        <v>653</v>
      </c>
      <c r="E46" s="204" t="s">
        <v>1</v>
      </c>
      <c r="F46" s="204" t="s">
        <v>654</v>
      </c>
      <c r="G46" s="204" t="s">
        <v>1019</v>
      </c>
      <c r="H46" s="204" t="s">
        <v>294</v>
      </c>
      <c r="I46" s="204" t="s">
        <v>655</v>
      </c>
      <c r="J46" s="204" t="s">
        <v>289</v>
      </c>
      <c r="K46" s="204" t="s">
        <v>656</v>
      </c>
    </row>
    <row r="47" spans="1:11" x14ac:dyDescent="0.25">
      <c r="A47" s="204">
        <v>46</v>
      </c>
      <c r="B47" s="204" t="s">
        <v>425</v>
      </c>
      <c r="C47" s="204" t="s">
        <v>426</v>
      </c>
      <c r="D47" s="204" t="s">
        <v>427</v>
      </c>
      <c r="E47" s="204" t="s">
        <v>28</v>
      </c>
      <c r="F47" s="204" t="s">
        <v>428</v>
      </c>
      <c r="G47" s="204" t="s">
        <v>1019</v>
      </c>
      <c r="H47" s="204" t="s">
        <v>287</v>
      </c>
      <c r="I47" s="204" t="s">
        <v>429</v>
      </c>
      <c r="J47" s="204" t="s">
        <v>289</v>
      </c>
      <c r="K47" s="204" t="s">
        <v>659</v>
      </c>
    </row>
    <row r="48" spans="1:11" x14ac:dyDescent="0.25">
      <c r="A48" s="204">
        <v>47</v>
      </c>
      <c r="B48" s="204" t="s">
        <v>608</v>
      </c>
      <c r="C48" s="204" t="s">
        <v>378</v>
      </c>
      <c r="D48" s="204" t="s">
        <v>27</v>
      </c>
      <c r="E48" s="204" t="s">
        <v>28</v>
      </c>
      <c r="F48" s="204" t="s">
        <v>609</v>
      </c>
      <c r="G48" s="204" t="s">
        <v>1019</v>
      </c>
      <c r="H48" s="204" t="s">
        <v>294</v>
      </c>
      <c r="I48" s="204" t="s">
        <v>610</v>
      </c>
      <c r="J48" s="204" t="s">
        <v>289</v>
      </c>
      <c r="K48" s="204" t="s">
        <v>663</v>
      </c>
    </row>
    <row r="49" spans="1:11" x14ac:dyDescent="0.25">
      <c r="A49" s="204">
        <v>48</v>
      </c>
      <c r="B49" s="204" t="s">
        <v>1466</v>
      </c>
      <c r="C49" s="204" t="s">
        <v>378</v>
      </c>
      <c r="D49" s="204"/>
      <c r="E49" s="204"/>
      <c r="F49" s="204" t="s">
        <v>572</v>
      </c>
      <c r="G49" s="204" t="s">
        <v>1019</v>
      </c>
      <c r="H49" s="204" t="s">
        <v>287</v>
      </c>
      <c r="I49" s="204" t="s">
        <v>573</v>
      </c>
      <c r="J49" s="204" t="s">
        <v>289</v>
      </c>
      <c r="K49" s="204" t="s">
        <v>665</v>
      </c>
    </row>
    <row r="50" spans="1:11" x14ac:dyDescent="0.25">
      <c r="A50" s="204">
        <v>49</v>
      </c>
      <c r="B50" s="204" t="s">
        <v>590</v>
      </c>
      <c r="C50" s="204" t="s">
        <v>591</v>
      </c>
      <c r="D50" s="204" t="s">
        <v>592</v>
      </c>
      <c r="E50" s="204" t="s">
        <v>43</v>
      </c>
      <c r="F50" s="204" t="s">
        <v>593</v>
      </c>
      <c r="G50" s="204" t="s">
        <v>1131</v>
      </c>
      <c r="H50" s="204" t="s">
        <v>30</v>
      </c>
      <c r="I50" s="204" t="s">
        <v>594</v>
      </c>
      <c r="J50" s="204" t="s">
        <v>32</v>
      </c>
      <c r="K50" s="204" t="s">
        <v>669</v>
      </c>
    </row>
    <row r="51" spans="1:11" x14ac:dyDescent="0.25">
      <c r="A51" s="204">
        <v>50</v>
      </c>
      <c r="B51" s="204" t="s">
        <v>566</v>
      </c>
      <c r="C51" s="204" t="s">
        <v>556</v>
      </c>
      <c r="D51" s="204" t="s">
        <v>0</v>
      </c>
      <c r="E51" s="204" t="s">
        <v>1</v>
      </c>
      <c r="F51" s="204" t="s">
        <v>557</v>
      </c>
      <c r="G51" s="204" t="s">
        <v>1019</v>
      </c>
      <c r="H51" s="204" t="s">
        <v>287</v>
      </c>
      <c r="I51" s="204" t="s">
        <v>558</v>
      </c>
      <c r="J51" s="204" t="s">
        <v>289</v>
      </c>
      <c r="K51" s="204" t="s">
        <v>673</v>
      </c>
    </row>
    <row r="52" spans="1:11" x14ac:dyDescent="0.25">
      <c r="A52" s="204">
        <v>51</v>
      </c>
      <c r="B52" s="204" t="s">
        <v>1467</v>
      </c>
      <c r="C52" s="204" t="s">
        <v>97</v>
      </c>
      <c r="D52" s="204"/>
      <c r="E52" s="204"/>
      <c r="F52" s="204" t="s">
        <v>540</v>
      </c>
      <c r="G52" s="204" t="s">
        <v>1019</v>
      </c>
      <c r="H52" s="204" t="s">
        <v>294</v>
      </c>
      <c r="I52" s="204" t="s">
        <v>541</v>
      </c>
      <c r="J52" s="204" t="s">
        <v>289</v>
      </c>
      <c r="K52" s="204" t="s">
        <v>677</v>
      </c>
    </row>
    <row r="53" spans="1:11" x14ac:dyDescent="0.25">
      <c r="A53" s="204">
        <v>52</v>
      </c>
      <c r="B53" s="204" t="s">
        <v>291</v>
      </c>
      <c r="C53" s="204" t="s">
        <v>292</v>
      </c>
      <c r="D53" s="204" t="s">
        <v>0</v>
      </c>
      <c r="E53" s="204" t="s">
        <v>1</v>
      </c>
      <c r="F53" s="204" t="s">
        <v>293</v>
      </c>
      <c r="G53" s="204" t="s">
        <v>1019</v>
      </c>
      <c r="H53" s="204" t="s">
        <v>294</v>
      </c>
      <c r="I53" s="204" t="s">
        <v>295</v>
      </c>
      <c r="J53" s="204" t="s">
        <v>289</v>
      </c>
      <c r="K53" s="204" t="s">
        <v>679</v>
      </c>
    </row>
    <row r="54" spans="1:11" x14ac:dyDescent="0.25">
      <c r="A54" s="204">
        <v>53</v>
      </c>
      <c r="B54" s="204" t="s">
        <v>311</v>
      </c>
      <c r="C54" s="204" t="s">
        <v>312</v>
      </c>
      <c r="D54" s="204" t="s">
        <v>313</v>
      </c>
      <c r="E54" s="204" t="s">
        <v>43</v>
      </c>
      <c r="F54" s="204" t="s">
        <v>314</v>
      </c>
      <c r="G54" s="204" t="s">
        <v>1019</v>
      </c>
      <c r="H54" s="204" t="s">
        <v>294</v>
      </c>
      <c r="I54" s="204" t="s">
        <v>315</v>
      </c>
      <c r="J54" s="204" t="s">
        <v>289</v>
      </c>
      <c r="K54" s="204" t="s">
        <v>683</v>
      </c>
    </row>
    <row r="55" spans="1:11" x14ac:dyDescent="0.25">
      <c r="A55" s="204">
        <v>54</v>
      </c>
      <c r="B55" s="204" t="s">
        <v>317</v>
      </c>
      <c r="C55" s="204" t="s">
        <v>279</v>
      </c>
      <c r="D55" s="204" t="s">
        <v>318</v>
      </c>
      <c r="E55" s="204" t="s">
        <v>28</v>
      </c>
      <c r="F55" s="204" t="s">
        <v>319</v>
      </c>
      <c r="G55" s="204" t="s">
        <v>1019</v>
      </c>
      <c r="H55" s="204" t="s">
        <v>287</v>
      </c>
      <c r="I55" s="204" t="s">
        <v>320</v>
      </c>
      <c r="J55" s="204" t="s">
        <v>289</v>
      </c>
      <c r="K55" s="204" t="s">
        <v>758</v>
      </c>
    </row>
    <row r="56" spans="1:11" x14ac:dyDescent="0.25">
      <c r="A56" s="204">
        <v>55</v>
      </c>
      <c r="B56" s="204" t="s">
        <v>333</v>
      </c>
      <c r="C56" s="204" t="s">
        <v>334</v>
      </c>
      <c r="D56" s="204" t="s">
        <v>335</v>
      </c>
      <c r="E56" s="204" t="s">
        <v>48</v>
      </c>
      <c r="F56" s="204" t="s">
        <v>336</v>
      </c>
      <c r="G56" s="204" t="s">
        <v>666</v>
      </c>
      <c r="H56" s="204" t="s">
        <v>287</v>
      </c>
      <c r="I56" s="204" t="s">
        <v>337</v>
      </c>
      <c r="J56" s="204" t="s">
        <v>289</v>
      </c>
      <c r="K56" s="204" t="s">
        <v>686</v>
      </c>
    </row>
    <row r="57" spans="1:11" x14ac:dyDescent="0.25">
      <c r="A57" s="204">
        <v>56</v>
      </c>
      <c r="B57" s="204" t="s">
        <v>355</v>
      </c>
      <c r="C57" s="204" t="s">
        <v>356</v>
      </c>
      <c r="D57" s="204" t="s">
        <v>0</v>
      </c>
      <c r="E57" s="204" t="s">
        <v>1</v>
      </c>
      <c r="F57" s="204" t="s">
        <v>357</v>
      </c>
      <c r="G57" s="204" t="s">
        <v>1019</v>
      </c>
      <c r="H57" s="204" t="s">
        <v>294</v>
      </c>
      <c r="I57" s="204" t="s">
        <v>358</v>
      </c>
      <c r="J57" s="204" t="s">
        <v>289</v>
      </c>
      <c r="K57" s="204" t="s">
        <v>690</v>
      </c>
    </row>
    <row r="58" spans="1:11" x14ac:dyDescent="0.25">
      <c r="A58" s="204">
        <v>57</v>
      </c>
      <c r="B58" s="204" t="s">
        <v>238</v>
      </c>
      <c r="C58" s="204" t="s">
        <v>239</v>
      </c>
      <c r="D58" s="204" t="s">
        <v>0</v>
      </c>
      <c r="E58" s="204" t="s">
        <v>1</v>
      </c>
      <c r="F58" s="204" t="s">
        <v>240</v>
      </c>
      <c r="G58" s="204" t="s">
        <v>1019</v>
      </c>
      <c r="H58" s="204" t="s">
        <v>3</v>
      </c>
      <c r="I58" s="204" t="s">
        <v>241</v>
      </c>
      <c r="J58" s="204" t="s">
        <v>53</v>
      </c>
      <c r="K58" s="204" t="s">
        <v>691</v>
      </c>
    </row>
    <row r="59" spans="1:11" x14ac:dyDescent="0.25">
      <c r="A59" s="204">
        <v>58</v>
      </c>
      <c r="B59" s="204" t="s">
        <v>137</v>
      </c>
      <c r="C59" s="204" t="s">
        <v>138</v>
      </c>
      <c r="D59" s="204" t="s">
        <v>0</v>
      </c>
      <c r="E59" s="204" t="s">
        <v>1</v>
      </c>
      <c r="F59" s="204" t="s">
        <v>139</v>
      </c>
      <c r="G59" s="204" t="s">
        <v>1019</v>
      </c>
      <c r="H59" s="204" t="s">
        <v>3</v>
      </c>
      <c r="I59" s="204" t="s">
        <v>140</v>
      </c>
      <c r="J59" s="204" t="s">
        <v>53</v>
      </c>
      <c r="K59" s="204" t="s">
        <v>699</v>
      </c>
    </row>
    <row r="60" spans="1:11" x14ac:dyDescent="0.25">
      <c r="A60" s="204">
        <v>59</v>
      </c>
      <c r="B60" s="204" t="s">
        <v>262</v>
      </c>
      <c r="C60" s="204" t="s">
        <v>399</v>
      </c>
      <c r="D60" s="204" t="s">
        <v>0</v>
      </c>
      <c r="E60" s="204" t="s">
        <v>1</v>
      </c>
      <c r="F60" s="204" t="s">
        <v>400</v>
      </c>
      <c r="G60" s="204" t="s">
        <v>1019</v>
      </c>
      <c r="H60" s="204" t="s">
        <v>294</v>
      </c>
      <c r="I60" s="204" t="s">
        <v>401</v>
      </c>
      <c r="J60" s="204" t="s">
        <v>289</v>
      </c>
      <c r="K60" s="204" t="s">
        <v>700</v>
      </c>
    </row>
    <row r="61" spans="1:11" x14ac:dyDescent="0.25">
      <c r="A61" s="204">
        <v>60</v>
      </c>
      <c r="B61" s="204" t="s">
        <v>403</v>
      </c>
      <c r="C61" s="204" t="s">
        <v>60</v>
      </c>
      <c r="D61" s="204" t="s">
        <v>27</v>
      </c>
      <c r="E61" s="204" t="s">
        <v>28</v>
      </c>
      <c r="F61" s="204" t="s">
        <v>404</v>
      </c>
      <c r="G61" s="204" t="s">
        <v>1019</v>
      </c>
      <c r="H61" s="204" t="s">
        <v>287</v>
      </c>
      <c r="I61" s="204" t="s">
        <v>405</v>
      </c>
      <c r="J61" s="204" t="s">
        <v>289</v>
      </c>
      <c r="K61" s="204" t="s">
        <v>701</v>
      </c>
    </row>
    <row r="62" spans="1:11" x14ac:dyDescent="0.25">
      <c r="A62" s="204">
        <v>61</v>
      </c>
      <c r="B62" s="204" t="s">
        <v>431</v>
      </c>
      <c r="C62" s="204" t="s">
        <v>172</v>
      </c>
      <c r="D62" s="204" t="s">
        <v>432</v>
      </c>
      <c r="E62" s="204" t="s">
        <v>28</v>
      </c>
      <c r="F62" s="204" t="s">
        <v>433</v>
      </c>
      <c r="G62" s="204" t="s">
        <v>1019</v>
      </c>
      <c r="H62" s="204" t="s">
        <v>294</v>
      </c>
      <c r="I62" s="204" t="s">
        <v>434</v>
      </c>
      <c r="J62" s="204" t="s">
        <v>289</v>
      </c>
      <c r="K62" s="204" t="s">
        <v>704</v>
      </c>
    </row>
    <row r="63" spans="1:11" x14ac:dyDescent="0.25">
      <c r="A63" s="204">
        <v>62</v>
      </c>
      <c r="B63" s="204" t="s">
        <v>165</v>
      </c>
      <c r="C63" s="204" t="s">
        <v>166</v>
      </c>
      <c r="D63" s="204" t="s">
        <v>27</v>
      </c>
      <c r="E63" s="204" t="s">
        <v>28</v>
      </c>
      <c r="F63" s="204" t="s">
        <v>167</v>
      </c>
      <c r="G63" s="204" t="s">
        <v>1019</v>
      </c>
      <c r="H63" s="204" t="s">
        <v>30</v>
      </c>
      <c r="I63" s="204" t="s">
        <v>168</v>
      </c>
      <c r="J63" s="204" t="s">
        <v>32</v>
      </c>
      <c r="K63" s="204" t="s">
        <v>712</v>
      </c>
    </row>
    <row r="64" spans="1:11" x14ac:dyDescent="0.25">
      <c r="A64" s="204">
        <v>63</v>
      </c>
      <c r="B64" s="204" t="s">
        <v>25</v>
      </c>
      <c r="C64" s="204" t="s">
        <v>26</v>
      </c>
      <c r="D64" s="204" t="s">
        <v>27</v>
      </c>
      <c r="E64" s="204" t="s">
        <v>28</v>
      </c>
      <c r="F64" s="204" t="s">
        <v>29</v>
      </c>
      <c r="G64" s="204" t="s">
        <v>1019</v>
      </c>
      <c r="H64" s="204" t="s">
        <v>30</v>
      </c>
      <c r="I64" s="204" t="s">
        <v>31</v>
      </c>
      <c r="J64" s="204" t="s">
        <v>32</v>
      </c>
      <c r="K64" s="204" t="s">
        <v>714</v>
      </c>
    </row>
    <row r="65" spans="1:11" x14ac:dyDescent="0.25">
      <c r="A65" s="204">
        <v>64</v>
      </c>
      <c r="B65" s="204" t="s">
        <v>49</v>
      </c>
      <c r="C65" s="204" t="s">
        <v>1528</v>
      </c>
      <c r="D65" s="204" t="s">
        <v>17</v>
      </c>
      <c r="E65" s="204" t="s">
        <v>7</v>
      </c>
      <c r="F65" s="204" t="s">
        <v>1445</v>
      </c>
      <c r="G65" s="204" t="s">
        <v>788</v>
      </c>
      <c r="H65" s="204" t="s">
        <v>5</v>
      </c>
      <c r="I65" s="204" t="s">
        <v>1451</v>
      </c>
      <c r="J65" s="204" t="s">
        <v>6</v>
      </c>
      <c r="K65" s="204" t="s">
        <v>1529</v>
      </c>
    </row>
    <row r="66" spans="1:11" x14ac:dyDescent="0.25">
      <c r="A66" s="204">
        <v>65</v>
      </c>
      <c r="B66" s="204" t="s">
        <v>110</v>
      </c>
      <c r="C66" s="204" t="s">
        <v>111</v>
      </c>
      <c r="D66" s="204" t="s">
        <v>112</v>
      </c>
      <c r="E66" s="204" t="s">
        <v>43</v>
      </c>
      <c r="F66" s="204" t="s">
        <v>113</v>
      </c>
      <c r="G66" s="204" t="s">
        <v>1019</v>
      </c>
      <c r="H66" s="204" t="s">
        <v>3</v>
      </c>
      <c r="I66" s="204" t="s">
        <v>114</v>
      </c>
      <c r="J66" s="204" t="s">
        <v>53</v>
      </c>
      <c r="K66" s="204" t="s">
        <v>727</v>
      </c>
    </row>
    <row r="67" spans="1:11" x14ac:dyDescent="0.25">
      <c r="A67" s="204">
        <v>66</v>
      </c>
      <c r="B67" s="204" t="s">
        <v>120</v>
      </c>
      <c r="C67" s="204" t="s">
        <v>121</v>
      </c>
      <c r="D67" s="204" t="s">
        <v>122</v>
      </c>
      <c r="E67" s="204" t="s">
        <v>43</v>
      </c>
      <c r="F67" s="204" t="s">
        <v>123</v>
      </c>
      <c r="G67" s="204" t="s">
        <v>1019</v>
      </c>
      <c r="H67" s="204" t="s">
        <v>3</v>
      </c>
      <c r="I67" s="204" t="s">
        <v>124</v>
      </c>
      <c r="J67" s="204" t="s">
        <v>125</v>
      </c>
      <c r="K67" s="204" t="s">
        <v>728</v>
      </c>
    </row>
    <row r="68" spans="1:11" x14ac:dyDescent="0.25">
      <c r="A68" s="204">
        <v>67</v>
      </c>
      <c r="B68" s="204" t="s">
        <v>925</v>
      </c>
      <c r="C68" s="204" t="s">
        <v>926</v>
      </c>
      <c r="D68" s="204" t="s">
        <v>821</v>
      </c>
      <c r="E68" s="204" t="s">
        <v>822</v>
      </c>
      <c r="F68" s="204" t="s">
        <v>927</v>
      </c>
      <c r="G68" s="204" t="s">
        <v>1468</v>
      </c>
      <c r="H68" s="204" t="s">
        <v>8</v>
      </c>
      <c r="I68" s="204" t="s">
        <v>928</v>
      </c>
      <c r="J68" s="204" t="s">
        <v>9</v>
      </c>
      <c r="K68" s="204" t="s">
        <v>929</v>
      </c>
    </row>
    <row r="69" spans="1:11" x14ac:dyDescent="0.25">
      <c r="A69" s="204">
        <v>68</v>
      </c>
      <c r="B69" s="204" t="s">
        <v>811</v>
      </c>
      <c r="C69" s="204" t="s">
        <v>812</v>
      </c>
      <c r="D69" s="204" t="s">
        <v>813</v>
      </c>
      <c r="E69" s="204" t="s">
        <v>814</v>
      </c>
      <c r="F69" s="204" t="s">
        <v>815</v>
      </c>
      <c r="G69" s="204" t="s">
        <v>1468</v>
      </c>
      <c r="H69" s="204" t="s">
        <v>8</v>
      </c>
      <c r="I69" s="204" t="s">
        <v>817</v>
      </c>
      <c r="J69" s="204" t="s">
        <v>9</v>
      </c>
      <c r="K69" s="204" t="s">
        <v>818</v>
      </c>
    </row>
    <row r="70" spans="1:11" x14ac:dyDescent="0.25">
      <c r="A70" s="204">
        <v>69</v>
      </c>
      <c r="B70" s="204" t="s">
        <v>819</v>
      </c>
      <c r="C70" s="204" t="s">
        <v>820</v>
      </c>
      <c r="D70" s="204" t="s">
        <v>821</v>
      </c>
      <c r="E70" s="204" t="s">
        <v>822</v>
      </c>
      <c r="F70" s="204" t="s">
        <v>823</v>
      </c>
      <c r="G70" s="204" t="s">
        <v>1468</v>
      </c>
      <c r="H70" s="204" t="s">
        <v>8</v>
      </c>
      <c r="I70" s="204" t="s">
        <v>824</v>
      </c>
      <c r="J70" s="204" t="s">
        <v>9</v>
      </c>
      <c r="K70" s="204" t="s">
        <v>825</v>
      </c>
    </row>
    <row r="71" spans="1:11" x14ac:dyDescent="0.25">
      <c r="A71" s="204">
        <v>70</v>
      </c>
      <c r="B71" s="204" t="s">
        <v>875</v>
      </c>
      <c r="C71" s="204" t="s">
        <v>876</v>
      </c>
      <c r="D71" s="204" t="s">
        <v>877</v>
      </c>
      <c r="E71" s="204" t="s">
        <v>878</v>
      </c>
      <c r="F71" s="204" t="s">
        <v>879</v>
      </c>
      <c r="G71" s="204" t="s">
        <v>1468</v>
      </c>
      <c r="H71" s="204" t="s">
        <v>8</v>
      </c>
      <c r="I71" s="204" t="s">
        <v>880</v>
      </c>
      <c r="J71" s="204" t="s">
        <v>9</v>
      </c>
      <c r="K71" s="204" t="s">
        <v>881</v>
      </c>
    </row>
    <row r="72" spans="1:11" x14ac:dyDescent="0.25">
      <c r="A72" s="204">
        <v>71</v>
      </c>
      <c r="B72" s="204" t="s">
        <v>797</v>
      </c>
      <c r="C72" s="204" t="s">
        <v>798</v>
      </c>
      <c r="D72" s="204" t="s">
        <v>799</v>
      </c>
      <c r="E72" s="204" t="s">
        <v>1</v>
      </c>
      <c r="F72" s="204" t="s">
        <v>800</v>
      </c>
      <c r="G72" s="204" t="s">
        <v>1468</v>
      </c>
      <c r="H72" s="204" t="s">
        <v>8</v>
      </c>
      <c r="I72" s="204" t="s">
        <v>801</v>
      </c>
      <c r="J72" s="204" t="s">
        <v>9</v>
      </c>
      <c r="K72" s="204" t="s">
        <v>802</v>
      </c>
    </row>
    <row r="73" spans="1:11" x14ac:dyDescent="0.25">
      <c r="A73" s="204">
        <v>72</v>
      </c>
      <c r="B73" s="204" t="s">
        <v>101</v>
      </c>
      <c r="C73" s="204" t="s">
        <v>102</v>
      </c>
      <c r="D73" s="204" t="s">
        <v>103</v>
      </c>
      <c r="E73" s="204" t="s">
        <v>43</v>
      </c>
      <c r="F73" s="204" t="s">
        <v>169</v>
      </c>
      <c r="G73" s="204" t="s">
        <v>1468</v>
      </c>
      <c r="H73" s="204" t="s">
        <v>8</v>
      </c>
      <c r="I73" s="204" t="s">
        <v>170</v>
      </c>
      <c r="J73" s="204" t="s">
        <v>9</v>
      </c>
      <c r="K73" s="204" t="s">
        <v>735</v>
      </c>
    </row>
    <row r="74" spans="1:11" x14ac:dyDescent="0.25">
      <c r="A74" s="204">
        <v>73</v>
      </c>
      <c r="B74" s="204" t="s">
        <v>930</v>
      </c>
      <c r="C74" s="204" t="s">
        <v>931</v>
      </c>
      <c r="D74" s="204" t="s">
        <v>932</v>
      </c>
      <c r="E74" s="204" t="s">
        <v>933</v>
      </c>
      <c r="F74" s="204" t="s">
        <v>934</v>
      </c>
      <c r="G74" s="204" t="s">
        <v>960</v>
      </c>
      <c r="H74" s="204" t="s">
        <v>8</v>
      </c>
      <c r="I74" s="204" t="s">
        <v>935</v>
      </c>
      <c r="J74" s="204" t="s">
        <v>9</v>
      </c>
      <c r="K74" s="204" t="s">
        <v>936</v>
      </c>
    </row>
    <row r="75" spans="1:11" x14ac:dyDescent="0.25">
      <c r="A75" s="204">
        <v>74</v>
      </c>
      <c r="B75" s="204" t="s">
        <v>467</v>
      </c>
      <c r="C75" s="204" t="s">
        <v>468</v>
      </c>
      <c r="D75" s="204" t="s">
        <v>0</v>
      </c>
      <c r="E75" s="204" t="s">
        <v>1</v>
      </c>
      <c r="F75" s="204" t="s">
        <v>477</v>
      </c>
      <c r="G75" s="204" t="s">
        <v>1019</v>
      </c>
      <c r="H75" s="204" t="s">
        <v>30</v>
      </c>
      <c r="I75" s="204" t="s">
        <v>478</v>
      </c>
      <c r="J75" s="204" t="s">
        <v>32</v>
      </c>
      <c r="K75" s="204" t="s">
        <v>740</v>
      </c>
    </row>
    <row r="76" spans="1:11" x14ac:dyDescent="0.25">
      <c r="A76" s="204">
        <v>75</v>
      </c>
      <c r="B76" s="204" t="s">
        <v>54</v>
      </c>
      <c r="C76" s="204" t="s">
        <v>55</v>
      </c>
      <c r="D76" s="204" t="s">
        <v>0</v>
      </c>
      <c r="E76" s="204" t="s">
        <v>1</v>
      </c>
      <c r="F76" s="204" t="s">
        <v>480</v>
      </c>
      <c r="G76" s="204" t="s">
        <v>1050</v>
      </c>
      <c r="H76" s="204" t="s">
        <v>473</v>
      </c>
      <c r="I76" s="204" t="s">
        <v>481</v>
      </c>
      <c r="J76" s="204" t="s">
        <v>475</v>
      </c>
      <c r="K76" s="204" t="s">
        <v>744</v>
      </c>
    </row>
    <row r="77" spans="1:11" x14ac:dyDescent="0.25">
      <c r="A77" s="204">
        <v>76</v>
      </c>
      <c r="B77" s="204" t="s">
        <v>206</v>
      </c>
      <c r="C77" s="204" t="s">
        <v>207</v>
      </c>
      <c r="D77" s="204" t="s">
        <v>173</v>
      </c>
      <c r="E77" s="204" t="s">
        <v>43</v>
      </c>
      <c r="F77" s="204" t="s">
        <v>208</v>
      </c>
      <c r="G77" s="204" t="s">
        <v>1019</v>
      </c>
      <c r="H77" s="204" t="s">
        <v>3</v>
      </c>
      <c r="I77" s="204" t="s">
        <v>209</v>
      </c>
      <c r="J77" s="204" t="s">
        <v>53</v>
      </c>
      <c r="K77" s="204" t="s">
        <v>745</v>
      </c>
    </row>
    <row r="78" spans="1:11" x14ac:dyDescent="0.25">
      <c r="A78" s="204">
        <v>77</v>
      </c>
      <c r="B78" s="204" t="s">
        <v>224</v>
      </c>
      <c r="C78" s="204" t="s">
        <v>225</v>
      </c>
      <c r="D78" s="204" t="s">
        <v>0</v>
      </c>
      <c r="E78" s="204" t="s">
        <v>1</v>
      </c>
      <c r="F78" s="204" t="s">
        <v>226</v>
      </c>
      <c r="G78" s="204" t="s">
        <v>1019</v>
      </c>
      <c r="H78" s="204" t="s">
        <v>3</v>
      </c>
      <c r="I78" s="204" t="s">
        <v>227</v>
      </c>
      <c r="J78" s="204" t="s">
        <v>53</v>
      </c>
      <c r="K78" s="204" t="s">
        <v>748</v>
      </c>
    </row>
    <row r="79" spans="1:11" x14ac:dyDescent="0.25">
      <c r="A79" s="204">
        <v>78</v>
      </c>
      <c r="B79" s="204" t="s">
        <v>54</v>
      </c>
      <c r="C79" s="204" t="s">
        <v>55</v>
      </c>
      <c r="D79" s="204" t="s">
        <v>0</v>
      </c>
      <c r="E79" s="204" t="s">
        <v>1</v>
      </c>
      <c r="F79" s="204" t="s">
        <v>229</v>
      </c>
      <c r="G79" s="204" t="s">
        <v>1019</v>
      </c>
      <c r="H79" s="204" t="s">
        <v>3</v>
      </c>
      <c r="I79" s="204" t="s">
        <v>230</v>
      </c>
      <c r="J79" s="204" t="s">
        <v>53</v>
      </c>
      <c r="K79" s="204" t="s">
        <v>749</v>
      </c>
    </row>
    <row r="80" spans="1:11" x14ac:dyDescent="0.25">
      <c r="A80" s="204">
        <v>79</v>
      </c>
      <c r="B80" s="204" t="s">
        <v>278</v>
      </c>
      <c r="C80" s="204" t="s">
        <v>279</v>
      </c>
      <c r="D80" s="204" t="s">
        <v>66</v>
      </c>
      <c r="E80" s="204" t="s">
        <v>1</v>
      </c>
      <c r="F80" s="204" t="s">
        <v>280</v>
      </c>
      <c r="G80" s="204" t="s">
        <v>1019</v>
      </c>
      <c r="H80" s="204" t="s">
        <v>3</v>
      </c>
      <c r="I80" s="204" t="s">
        <v>281</v>
      </c>
      <c r="J80" s="204" t="s">
        <v>53</v>
      </c>
      <c r="K80" s="204" t="s">
        <v>756</v>
      </c>
    </row>
  </sheetData>
  <conditionalFormatting sqref="T4">
    <cfRule dxfId="1" operator="equal" priority="1" type="cellIs">
      <formula>"PW1MA076"</formula>
    </cfRule>
  </conditionalFormatting>
  <conditionalFormatting sqref="O4">
    <cfRule dxfId="0" priority="2" type="expression">
      <formula>ifs(AA31,"Yes",Z31,"No")</formula>
    </cfRule>
  </conditionalFormatting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3"/>
  <dimension ref="A1:N79"/>
  <sheetViews>
    <sheetView topLeftCell="A46" workbookViewId="0">
      <selection activeCell="G68" sqref="G68"/>
    </sheetView>
  </sheetViews>
  <sheetFormatPr defaultRowHeight="15" x14ac:dyDescent="0.25"/>
  <sheetData>
    <row r="1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3" x14ac:dyDescent="0.25">
      <c r="A2">
        <v>1</v>
      </c>
      <c r="B2" s="203" t="s">
        <v>1530</v>
      </c>
      <c r="C2" s="203" t="s">
        <v>1531</v>
      </c>
      <c r="D2" s="203"/>
      <c r="E2" s="203"/>
      <c r="F2" s="203" t="s">
        <v>1536</v>
      </c>
      <c r="G2" s="203" t="s">
        <v>1136</v>
      </c>
      <c r="H2" s="203" t="s">
        <v>1237</v>
      </c>
      <c r="I2" s="203" t="s">
        <v>1537</v>
      </c>
      <c r="J2" s="203" t="s">
        <v>1534</v>
      </c>
      <c r="K2" s="203" t="s">
        <v>1538</v>
      </c>
      <c r="L2" s="203"/>
      <c r="M2" s="203"/>
    </row>
    <row r="3" spans="1:13" x14ac:dyDescent="0.25">
      <c r="A3" s="203">
        <v>2</v>
      </c>
      <c r="B3" s="203" t="s">
        <v>50</v>
      </c>
      <c r="C3" s="203" t="s">
        <v>51</v>
      </c>
      <c r="D3" s="203" t="s">
        <v>52</v>
      </c>
      <c r="E3" s="203" t="s">
        <v>43</v>
      </c>
      <c r="F3" s="203" t="s">
        <v>246</v>
      </c>
      <c r="G3" s="203" t="s">
        <v>1019</v>
      </c>
      <c r="H3" s="203" t="s">
        <v>3</v>
      </c>
      <c r="I3" s="203" t="s">
        <v>247</v>
      </c>
      <c r="J3" s="203" t="s">
        <v>125</v>
      </c>
      <c r="K3" s="203" t="s">
        <v>1539</v>
      </c>
      <c r="L3" s="203"/>
      <c r="M3" s="203"/>
    </row>
    <row r="4" spans="1:13" x14ac:dyDescent="0.25">
      <c r="A4" s="203">
        <v>3</v>
      </c>
      <c r="B4" s="203" t="s">
        <v>1490</v>
      </c>
      <c r="C4" s="203" t="s">
        <v>97</v>
      </c>
      <c r="D4" s="203" t="s">
        <v>0</v>
      </c>
      <c r="E4" s="203" t="s">
        <v>1</v>
      </c>
      <c r="F4" s="203" t="s">
        <v>1491</v>
      </c>
      <c r="G4" s="203" t="s">
        <v>960</v>
      </c>
      <c r="H4" s="203" t="s">
        <v>1013</v>
      </c>
      <c r="I4" s="203" t="s">
        <v>1492</v>
      </c>
      <c r="J4" s="203" t="s">
        <v>960</v>
      </c>
      <c r="K4" s="203" t="s">
        <v>1527</v>
      </c>
      <c r="L4" s="203"/>
      <c r="M4" s="203"/>
    </row>
    <row r="5" spans="1:13" x14ac:dyDescent="0.25">
      <c r="A5" s="203">
        <v>4</v>
      </c>
      <c r="B5" s="203" t="s">
        <v>104</v>
      </c>
      <c r="C5" s="203" t="s">
        <v>105</v>
      </c>
      <c r="D5" s="203" t="s">
        <v>106</v>
      </c>
      <c r="E5" s="203" t="s">
        <v>7</v>
      </c>
      <c r="F5" s="203" t="s">
        <v>107</v>
      </c>
      <c r="G5" s="203" t="s">
        <v>960</v>
      </c>
      <c r="H5" s="203" t="s">
        <v>5</v>
      </c>
      <c r="I5" s="203" t="s">
        <v>108</v>
      </c>
      <c r="J5" s="203" t="s">
        <v>6</v>
      </c>
      <c r="K5" s="203" t="s">
        <v>1515</v>
      </c>
      <c r="L5" s="203"/>
      <c r="M5" s="203"/>
    </row>
    <row r="6" spans="1:13" x14ac:dyDescent="0.25">
      <c r="A6" s="203">
        <v>5</v>
      </c>
      <c r="B6" s="203" t="s">
        <v>50</v>
      </c>
      <c r="C6" s="203" t="s">
        <v>51</v>
      </c>
      <c r="D6" s="203" t="s">
        <v>52</v>
      </c>
      <c r="E6" s="203" t="s">
        <v>43</v>
      </c>
      <c r="F6" s="203" t="s">
        <v>94</v>
      </c>
      <c r="G6" s="203" t="s">
        <v>1136</v>
      </c>
      <c r="H6" s="203" t="s">
        <v>5</v>
      </c>
      <c r="I6" s="203" t="s">
        <v>95</v>
      </c>
      <c r="J6" s="203" t="s">
        <v>6</v>
      </c>
      <c r="K6" s="203" t="s">
        <v>1501</v>
      </c>
      <c r="L6" s="203"/>
      <c r="M6" s="203"/>
    </row>
    <row r="7" spans="1:13" x14ac:dyDescent="0.25">
      <c r="A7" s="203">
        <v>6</v>
      </c>
      <c r="B7" s="203" t="s">
        <v>15</v>
      </c>
      <c r="C7" s="203" t="s">
        <v>16</v>
      </c>
      <c r="D7" s="203" t="s">
        <v>17</v>
      </c>
      <c r="E7" s="203" t="s">
        <v>7</v>
      </c>
      <c r="F7" s="203" t="s">
        <v>18</v>
      </c>
      <c r="G7" s="203" t="s">
        <v>1468</v>
      </c>
      <c r="H7" s="203" t="s">
        <v>5</v>
      </c>
      <c r="I7" s="203" t="s">
        <v>19</v>
      </c>
      <c r="J7" s="203" t="s">
        <v>6</v>
      </c>
      <c r="K7" s="203" t="s">
        <v>1494</v>
      </c>
      <c r="L7" s="203"/>
      <c r="M7" s="203"/>
    </row>
    <row r="8" spans="1:13" x14ac:dyDescent="0.25">
      <c r="A8" s="203">
        <v>7</v>
      </c>
      <c r="B8" s="203" t="s">
        <v>366</v>
      </c>
      <c r="C8" s="203" t="s">
        <v>367</v>
      </c>
      <c r="D8" s="203" t="s">
        <v>368</v>
      </c>
      <c r="E8" s="203" t="s">
        <v>43</v>
      </c>
      <c r="F8" s="203" t="s">
        <v>395</v>
      </c>
      <c r="G8" s="203" t="s">
        <v>1468</v>
      </c>
      <c r="H8" s="203" t="s">
        <v>5</v>
      </c>
      <c r="I8" s="203" t="s">
        <v>396</v>
      </c>
      <c r="J8" s="203" t="s">
        <v>6</v>
      </c>
      <c r="K8" s="203" t="s">
        <v>1495</v>
      </c>
      <c r="L8" s="203"/>
      <c r="M8" s="203"/>
    </row>
    <row r="9" spans="1:13" x14ac:dyDescent="0.25">
      <c r="A9" s="203">
        <v>8</v>
      </c>
      <c r="B9" s="203" t="s">
        <v>174</v>
      </c>
      <c r="C9" s="203" t="s">
        <v>175</v>
      </c>
      <c r="D9" s="203" t="s">
        <v>0</v>
      </c>
      <c r="E9" s="203" t="s">
        <v>1</v>
      </c>
      <c r="F9" s="203" t="s">
        <v>472</v>
      </c>
      <c r="G9" s="203" t="s">
        <v>1050</v>
      </c>
      <c r="H9" s="203" t="s">
        <v>473</v>
      </c>
      <c r="I9" s="203" t="s">
        <v>474</v>
      </c>
      <c r="J9" s="203" t="s">
        <v>475</v>
      </c>
      <c r="K9" s="203" t="s">
        <v>1475</v>
      </c>
      <c r="L9" s="203"/>
      <c r="M9" s="203"/>
    </row>
    <row r="10" spans="1:13" x14ac:dyDescent="0.25">
      <c r="A10" s="203">
        <v>9</v>
      </c>
      <c r="B10" s="203" t="s">
        <v>174</v>
      </c>
      <c r="C10" s="203" t="s">
        <v>175</v>
      </c>
      <c r="D10" s="203" t="s">
        <v>0</v>
      </c>
      <c r="E10" s="203" t="s">
        <v>1</v>
      </c>
      <c r="F10" s="203" t="s">
        <v>176</v>
      </c>
      <c r="G10" s="203" t="s">
        <v>1468</v>
      </c>
      <c r="H10" s="203" t="s">
        <v>8</v>
      </c>
      <c r="I10" s="203" t="s">
        <v>177</v>
      </c>
      <c r="J10" s="203" t="s">
        <v>9</v>
      </c>
      <c r="K10" s="203" t="s">
        <v>1476</v>
      </c>
      <c r="L10" s="203"/>
      <c r="M10" s="203"/>
    </row>
    <row r="11" spans="1:13" x14ac:dyDescent="0.25">
      <c r="A11" s="203">
        <v>10</v>
      </c>
      <c r="B11" s="203" t="s">
        <v>174</v>
      </c>
      <c r="C11" s="203" t="s">
        <v>175</v>
      </c>
      <c r="D11" s="203" t="s">
        <v>0</v>
      </c>
      <c r="E11" s="203" t="s">
        <v>1</v>
      </c>
      <c r="F11" s="203" t="s">
        <v>1232</v>
      </c>
      <c r="G11" s="203" t="s">
        <v>1468</v>
      </c>
      <c r="H11" s="203" t="s">
        <v>1013</v>
      </c>
      <c r="I11" s="203" t="s">
        <v>1234</v>
      </c>
      <c r="J11" s="203" t="s">
        <v>960</v>
      </c>
      <c r="K11" s="203" t="s">
        <v>1477</v>
      </c>
      <c r="L11" s="203"/>
      <c r="M11" s="203"/>
    </row>
    <row r="12" spans="1:13" x14ac:dyDescent="0.25">
      <c r="A12" s="203">
        <v>11</v>
      </c>
      <c r="B12" s="203" t="s">
        <v>268</v>
      </c>
      <c r="C12" s="203" t="s">
        <v>269</v>
      </c>
      <c r="D12" s="203" t="s">
        <v>66</v>
      </c>
      <c r="E12" s="203" t="s">
        <v>1</v>
      </c>
      <c r="F12" s="203" t="s">
        <v>270</v>
      </c>
      <c r="G12" s="203" t="s">
        <v>1019</v>
      </c>
      <c r="H12" s="203" t="s">
        <v>3</v>
      </c>
      <c r="I12" s="203" t="s">
        <v>271</v>
      </c>
      <c r="J12" s="203" t="s">
        <v>53</v>
      </c>
      <c r="K12" s="203" t="s">
        <v>1465</v>
      </c>
      <c r="L12" s="203"/>
      <c r="M12" s="203"/>
    </row>
    <row r="13" spans="1:13" x14ac:dyDescent="0.25">
      <c r="A13" s="203">
        <v>12</v>
      </c>
      <c r="B13" s="203" t="s">
        <v>803</v>
      </c>
      <c r="C13" s="203" t="s">
        <v>804</v>
      </c>
      <c r="D13" s="203" t="s">
        <v>17</v>
      </c>
      <c r="E13" s="203" t="s">
        <v>7</v>
      </c>
      <c r="F13" s="203" t="s">
        <v>1121</v>
      </c>
      <c r="G13" s="203" t="s">
        <v>1468</v>
      </c>
      <c r="H13" s="203" t="s">
        <v>1013</v>
      </c>
      <c r="I13" s="203" t="s">
        <v>1122</v>
      </c>
      <c r="J13" s="203" t="s">
        <v>960</v>
      </c>
      <c r="K13" s="203" t="s">
        <v>1464</v>
      </c>
      <c r="L13" s="203"/>
      <c r="M13" s="203"/>
    </row>
    <row r="14" spans="1:13" x14ac:dyDescent="0.25">
      <c r="A14" s="203">
        <v>13</v>
      </c>
      <c r="B14" s="203" t="s">
        <v>1457</v>
      </c>
      <c r="C14" s="203" t="s">
        <v>1458</v>
      </c>
      <c r="D14" s="203" t="s">
        <v>42</v>
      </c>
      <c r="E14" s="203" t="s">
        <v>43</v>
      </c>
      <c r="F14" s="203" t="s">
        <v>1459</v>
      </c>
      <c r="G14" s="203" t="s">
        <v>1468</v>
      </c>
      <c r="H14" s="203" t="s">
        <v>1013</v>
      </c>
      <c r="I14" s="203" t="s">
        <v>1460</v>
      </c>
      <c r="J14" s="203" t="s">
        <v>960</v>
      </c>
      <c r="K14" s="203" t="s">
        <v>1461</v>
      </c>
      <c r="L14" s="203"/>
      <c r="M14" s="203"/>
    </row>
    <row r="15" spans="1:13" x14ac:dyDescent="0.25">
      <c r="A15" s="203">
        <v>14</v>
      </c>
      <c r="B15" s="203" t="s">
        <v>366</v>
      </c>
      <c r="C15" s="203" t="s">
        <v>367</v>
      </c>
      <c r="D15" s="203" t="s">
        <v>368</v>
      </c>
      <c r="E15" s="203" t="s">
        <v>43</v>
      </c>
      <c r="F15" s="203" t="s">
        <v>369</v>
      </c>
      <c r="G15" s="203" t="s">
        <v>1019</v>
      </c>
      <c r="H15" s="203" t="s">
        <v>294</v>
      </c>
      <c r="I15" s="203" t="s">
        <v>370</v>
      </c>
      <c r="J15" s="203" t="s">
        <v>289</v>
      </c>
      <c r="K15" s="203" t="s">
        <v>1240</v>
      </c>
      <c r="L15" s="203"/>
      <c r="M15" s="203"/>
    </row>
    <row r="16" spans="1:13" x14ac:dyDescent="0.25">
      <c r="A16" s="203">
        <v>15</v>
      </c>
      <c r="B16" s="203" t="s">
        <v>366</v>
      </c>
      <c r="C16" s="203" t="s">
        <v>367</v>
      </c>
      <c r="D16" s="203" t="s">
        <v>368</v>
      </c>
      <c r="E16" s="203" t="s">
        <v>43</v>
      </c>
      <c r="F16" s="203" t="s">
        <v>1100</v>
      </c>
      <c r="G16" s="203" t="s">
        <v>1468</v>
      </c>
      <c r="H16" s="203" t="s">
        <v>1013</v>
      </c>
      <c r="I16" s="203" t="s">
        <v>1101</v>
      </c>
      <c r="J16" s="203" t="s">
        <v>960</v>
      </c>
      <c r="K16" s="203" t="s">
        <v>1258</v>
      </c>
      <c r="L16" s="203"/>
      <c r="M16" s="203"/>
    </row>
    <row r="17" spans="1:13" x14ac:dyDescent="0.25">
      <c r="A17" s="203">
        <v>16</v>
      </c>
      <c r="B17" s="203" t="s">
        <v>1215</v>
      </c>
      <c r="C17" s="203" t="s">
        <v>1216</v>
      </c>
      <c r="D17" s="203" t="s">
        <v>0</v>
      </c>
      <c r="E17" s="203" t="s">
        <v>1</v>
      </c>
      <c r="F17" s="203" t="s">
        <v>1218</v>
      </c>
      <c r="G17" s="203" t="s">
        <v>1468</v>
      </c>
      <c r="H17" s="203" t="s">
        <v>1013</v>
      </c>
      <c r="I17" s="203" t="s">
        <v>1219</v>
      </c>
      <c r="J17" s="203" t="s">
        <v>960</v>
      </c>
      <c r="K17" s="203" t="s">
        <v>1242</v>
      </c>
      <c r="L17" s="203"/>
      <c r="M17" s="203"/>
    </row>
    <row r="18" spans="1:13" x14ac:dyDescent="0.25">
      <c r="A18" s="203">
        <v>17</v>
      </c>
      <c r="B18" s="203" t="s">
        <v>1194</v>
      </c>
      <c r="C18" s="203" t="s">
        <v>1195</v>
      </c>
      <c r="D18" s="203" t="s">
        <v>1196</v>
      </c>
      <c r="E18" s="203" t="s">
        <v>28</v>
      </c>
      <c r="F18" s="203" t="s">
        <v>1197</v>
      </c>
      <c r="G18" s="203" t="s">
        <v>1468</v>
      </c>
      <c r="H18" s="203" t="s">
        <v>1013</v>
      </c>
      <c r="I18" s="203" t="s">
        <v>1198</v>
      </c>
      <c r="J18" s="203" t="s">
        <v>960</v>
      </c>
      <c r="K18" s="203" t="s">
        <v>1214</v>
      </c>
      <c r="L18" s="203"/>
      <c r="M18" s="203"/>
    </row>
    <row r="19" spans="1:13" x14ac:dyDescent="0.25">
      <c r="A19" s="203">
        <v>18</v>
      </c>
      <c r="B19" s="203" t="s">
        <v>117</v>
      </c>
      <c r="C19" s="203" t="s">
        <v>1210</v>
      </c>
      <c r="D19" s="203" t="s">
        <v>648</v>
      </c>
      <c r="E19" s="203" t="s">
        <v>1</v>
      </c>
      <c r="F19" s="203" t="s">
        <v>1211</v>
      </c>
      <c r="G19" s="203" t="s">
        <v>1019</v>
      </c>
      <c r="H19" s="203" t="s">
        <v>3</v>
      </c>
      <c r="I19" s="203" t="s">
        <v>1212</v>
      </c>
      <c r="J19" s="203" t="s">
        <v>53</v>
      </c>
      <c r="K19" s="203" t="s">
        <v>1213</v>
      </c>
      <c r="L19" s="203"/>
      <c r="M19" s="203"/>
    </row>
    <row r="20" spans="1:13" x14ac:dyDescent="0.25">
      <c r="A20" s="203">
        <v>19</v>
      </c>
      <c r="B20" s="203" t="s">
        <v>116</v>
      </c>
      <c r="C20" s="203" t="s">
        <v>117</v>
      </c>
      <c r="D20" s="203" t="s">
        <v>648</v>
      </c>
      <c r="E20" s="203" t="s">
        <v>1</v>
      </c>
      <c r="F20" s="203" t="s">
        <v>118</v>
      </c>
      <c r="G20" s="203" t="s">
        <v>1019</v>
      </c>
      <c r="H20" s="203" t="s">
        <v>3</v>
      </c>
      <c r="I20" s="203" t="s">
        <v>119</v>
      </c>
      <c r="J20" s="203" t="s">
        <v>53</v>
      </c>
      <c r="K20" s="203" t="s">
        <v>1167</v>
      </c>
      <c r="L20" s="203"/>
      <c r="M20" s="203"/>
    </row>
    <row r="21" spans="1:13" x14ac:dyDescent="0.25">
      <c r="A21" s="203">
        <v>20</v>
      </c>
      <c r="B21" s="203" t="s">
        <v>196</v>
      </c>
      <c r="C21" s="203" t="s">
        <v>104</v>
      </c>
      <c r="D21" s="203" t="s">
        <v>197</v>
      </c>
      <c r="E21" s="203" t="s">
        <v>198</v>
      </c>
      <c r="F21" s="203" t="s">
        <v>1168</v>
      </c>
      <c r="G21" s="203" t="s">
        <v>1468</v>
      </c>
      <c r="H21" s="203" t="s">
        <v>1013</v>
      </c>
      <c r="I21" s="203" t="s">
        <v>1169</v>
      </c>
      <c r="J21" s="203" t="s">
        <v>960</v>
      </c>
      <c r="K21" s="203" t="s">
        <v>1170</v>
      </c>
      <c r="L21" s="203"/>
      <c r="M21" s="203"/>
    </row>
    <row r="22" spans="1:13" x14ac:dyDescent="0.25">
      <c r="A22" s="203">
        <v>21</v>
      </c>
      <c r="B22" s="203" t="s">
        <v>1176</v>
      </c>
      <c r="C22" s="203" t="s">
        <v>1177</v>
      </c>
      <c r="D22" s="203" t="s">
        <v>173</v>
      </c>
      <c r="E22" s="203" t="s">
        <v>43</v>
      </c>
      <c r="F22" s="203" t="s">
        <v>1178</v>
      </c>
      <c r="G22" s="203" t="s">
        <v>1468</v>
      </c>
      <c r="H22" s="203" t="s">
        <v>1013</v>
      </c>
      <c r="I22" s="203" t="s">
        <v>1179</v>
      </c>
      <c r="J22" s="203" t="s">
        <v>960</v>
      </c>
      <c r="K22" s="203" t="s">
        <v>1180</v>
      </c>
      <c r="L22" s="203"/>
      <c r="M22" s="203"/>
    </row>
    <row r="23" spans="1:13" x14ac:dyDescent="0.25">
      <c r="A23" s="203">
        <v>22</v>
      </c>
      <c r="B23" s="203" t="s">
        <v>1187</v>
      </c>
      <c r="C23" s="203" t="s">
        <v>1188</v>
      </c>
      <c r="D23" s="203" t="s">
        <v>1189</v>
      </c>
      <c r="E23" s="203" t="s">
        <v>43</v>
      </c>
      <c r="F23" s="203" t="s">
        <v>1190</v>
      </c>
      <c r="G23" s="203" t="s">
        <v>1468</v>
      </c>
      <c r="H23" s="203" t="s">
        <v>1013</v>
      </c>
      <c r="I23" s="203" t="s">
        <v>1191</v>
      </c>
      <c r="J23" s="203" t="s">
        <v>960</v>
      </c>
      <c r="K23" s="203" t="s">
        <v>1192</v>
      </c>
      <c r="L23" s="203"/>
      <c r="M23" s="203"/>
    </row>
    <row r="24" spans="1:13" x14ac:dyDescent="0.25">
      <c r="A24" s="203">
        <v>23</v>
      </c>
      <c r="B24" s="203" t="s">
        <v>1146</v>
      </c>
      <c r="C24" s="203" t="s">
        <v>1147</v>
      </c>
      <c r="D24" s="203" t="s">
        <v>1142</v>
      </c>
      <c r="E24" s="203" t="s">
        <v>1</v>
      </c>
      <c r="F24" s="203" t="s">
        <v>1148</v>
      </c>
      <c r="G24" s="203" t="s">
        <v>1468</v>
      </c>
      <c r="H24" s="203" t="s">
        <v>1013</v>
      </c>
      <c r="I24" s="203" t="s">
        <v>1149</v>
      </c>
      <c r="J24" s="203" t="s">
        <v>960</v>
      </c>
      <c r="K24" s="203" t="s">
        <v>1150</v>
      </c>
      <c r="L24" s="203"/>
      <c r="M24" s="203"/>
    </row>
    <row r="25" spans="1:13" x14ac:dyDescent="0.25">
      <c r="A25" s="203">
        <v>24</v>
      </c>
      <c r="B25" s="203" t="s">
        <v>50</v>
      </c>
      <c r="C25" s="203" t="s">
        <v>51</v>
      </c>
      <c r="D25" s="203" t="s">
        <v>52</v>
      </c>
      <c r="E25" s="203" t="s">
        <v>43</v>
      </c>
      <c r="F25" s="203" t="s">
        <v>1085</v>
      </c>
      <c r="G25" s="203" t="s">
        <v>1468</v>
      </c>
      <c r="H25" s="203" t="s">
        <v>1013</v>
      </c>
      <c r="I25" s="203" t="s">
        <v>1086</v>
      </c>
      <c r="J25" s="203" t="s">
        <v>960</v>
      </c>
      <c r="K25" s="203" t="s">
        <v>1087</v>
      </c>
      <c r="L25" s="203"/>
      <c r="M25" s="203"/>
    </row>
    <row r="26" spans="1:13" x14ac:dyDescent="0.25">
      <c r="A26" s="203">
        <v>25</v>
      </c>
      <c r="B26" s="203" t="s">
        <v>196</v>
      </c>
      <c r="C26" s="203" t="s">
        <v>104</v>
      </c>
      <c r="D26" s="203" t="s">
        <v>197</v>
      </c>
      <c r="E26" s="203" t="s">
        <v>198</v>
      </c>
      <c r="F26" s="203" t="s">
        <v>1107</v>
      </c>
      <c r="G26" s="203" t="s">
        <v>1468</v>
      </c>
      <c r="H26" s="203" t="s">
        <v>1013</v>
      </c>
      <c r="I26" s="203" t="s">
        <v>1108</v>
      </c>
      <c r="J26" s="203" t="s">
        <v>960</v>
      </c>
      <c r="K26" s="203" t="s">
        <v>1109</v>
      </c>
      <c r="L26" s="203"/>
      <c r="M26" s="203"/>
    </row>
    <row r="27" spans="1:13" x14ac:dyDescent="0.25">
      <c r="A27" s="203">
        <v>26</v>
      </c>
      <c r="B27" s="203" t="s">
        <v>1072</v>
      </c>
      <c r="C27" s="203" t="s">
        <v>1073</v>
      </c>
      <c r="D27" s="203" t="s">
        <v>122</v>
      </c>
      <c r="E27" s="203" t="s">
        <v>43</v>
      </c>
      <c r="F27" s="203" t="s">
        <v>221</v>
      </c>
      <c r="G27" s="203" t="s">
        <v>1131</v>
      </c>
      <c r="H27" s="203" t="s">
        <v>3</v>
      </c>
      <c r="I27" s="203" t="s">
        <v>222</v>
      </c>
      <c r="J27" s="203" t="s">
        <v>53</v>
      </c>
      <c r="K27" s="203" t="s">
        <v>1074</v>
      </c>
      <c r="L27" s="203"/>
      <c r="M27" s="203"/>
    </row>
    <row r="28" spans="1:13" x14ac:dyDescent="0.25">
      <c r="A28" s="203">
        <v>27</v>
      </c>
      <c r="B28" s="203" t="s">
        <v>190</v>
      </c>
      <c r="C28" s="203" t="s">
        <v>191</v>
      </c>
      <c r="D28" s="203" t="s">
        <v>192</v>
      </c>
      <c r="E28" s="203" t="s">
        <v>28</v>
      </c>
      <c r="F28" s="203" t="s">
        <v>193</v>
      </c>
      <c r="G28" s="203" t="s">
        <v>1019</v>
      </c>
      <c r="H28" s="203" t="s">
        <v>30</v>
      </c>
      <c r="I28" s="203" t="s">
        <v>194</v>
      </c>
      <c r="J28" s="203" t="s">
        <v>32</v>
      </c>
      <c r="K28" s="203" t="s">
        <v>1081</v>
      </c>
      <c r="L28" s="203"/>
      <c r="M28" s="203"/>
    </row>
    <row r="29" spans="1:13" x14ac:dyDescent="0.25">
      <c r="A29" s="203">
        <v>28</v>
      </c>
      <c r="B29" s="203" t="s">
        <v>262</v>
      </c>
      <c r="C29" s="203" t="s">
        <v>263</v>
      </c>
      <c r="D29" s="203" t="s">
        <v>264</v>
      </c>
      <c r="E29" s="203" t="s">
        <v>1</v>
      </c>
      <c r="F29" s="203" t="s">
        <v>265</v>
      </c>
      <c r="G29" s="203" t="s">
        <v>1019</v>
      </c>
      <c r="H29" s="203" t="s">
        <v>3</v>
      </c>
      <c r="I29" s="203" t="s">
        <v>266</v>
      </c>
      <c r="J29" s="203" t="s">
        <v>53</v>
      </c>
      <c r="K29" s="203" t="s">
        <v>1057</v>
      </c>
      <c r="L29" s="203"/>
      <c r="M29" s="203"/>
    </row>
    <row r="30" spans="1:13" x14ac:dyDescent="0.25">
      <c r="A30" s="203">
        <v>29</v>
      </c>
      <c r="B30" s="203" t="s">
        <v>71</v>
      </c>
      <c r="C30" s="203" t="s">
        <v>72</v>
      </c>
      <c r="D30" s="203" t="s">
        <v>73</v>
      </c>
      <c r="E30" s="203" t="s">
        <v>28</v>
      </c>
      <c r="F30" s="203" t="s">
        <v>74</v>
      </c>
      <c r="G30" s="203" t="s">
        <v>1019</v>
      </c>
      <c r="H30" s="203" t="s">
        <v>30</v>
      </c>
      <c r="I30" s="203" t="s">
        <v>75</v>
      </c>
      <c r="J30" s="203" t="s">
        <v>32</v>
      </c>
      <c r="K30" s="203" t="s">
        <v>1058</v>
      </c>
      <c r="L30" s="203"/>
      <c r="M30" s="203"/>
    </row>
    <row r="31" spans="1:13" x14ac:dyDescent="0.25">
      <c r="A31" s="203">
        <v>30</v>
      </c>
      <c r="B31" s="203" t="s">
        <v>273</v>
      </c>
      <c r="C31" s="203" t="s">
        <v>274</v>
      </c>
      <c r="D31" s="203" t="s">
        <v>0</v>
      </c>
      <c r="E31" s="203" t="s">
        <v>1</v>
      </c>
      <c r="F31" s="203" t="s">
        <v>275</v>
      </c>
      <c r="G31" s="203" t="s">
        <v>1019</v>
      </c>
      <c r="H31" s="203" t="s">
        <v>3</v>
      </c>
      <c r="I31" s="203" t="s">
        <v>276</v>
      </c>
      <c r="J31" s="203" t="s">
        <v>53</v>
      </c>
      <c r="K31" s="203" t="s">
        <v>1069</v>
      </c>
      <c r="L31" s="203"/>
      <c r="M31" s="203"/>
    </row>
    <row r="32" spans="1:13" x14ac:dyDescent="0.25">
      <c r="A32" s="203">
        <v>31</v>
      </c>
      <c r="B32" s="203" t="s">
        <v>766</v>
      </c>
      <c r="C32" s="203" t="s">
        <v>767</v>
      </c>
      <c r="D32" s="203" t="s">
        <v>577</v>
      </c>
      <c r="E32" s="203" t="s">
        <v>7</v>
      </c>
      <c r="F32" s="203" t="s">
        <v>1040</v>
      </c>
      <c r="G32" s="203" t="s">
        <v>1050</v>
      </c>
      <c r="H32" s="203" t="s">
        <v>781</v>
      </c>
      <c r="I32" s="203" t="s">
        <v>1042</v>
      </c>
      <c r="J32" s="203" t="s">
        <v>1043</v>
      </c>
      <c r="K32" s="203" t="s">
        <v>1044</v>
      </c>
      <c r="L32" s="203"/>
      <c r="M32" s="203"/>
    </row>
    <row r="33" spans="1:13" x14ac:dyDescent="0.25">
      <c r="A33" s="203">
        <v>32</v>
      </c>
      <c r="B33" s="203" t="s">
        <v>145</v>
      </c>
      <c r="C33" s="203" t="s">
        <v>97</v>
      </c>
      <c r="D33" s="203" t="s">
        <v>1046</v>
      </c>
      <c r="E33" s="203" t="s">
        <v>1</v>
      </c>
      <c r="F33" s="203" t="s">
        <v>147</v>
      </c>
      <c r="G33" s="203" t="s">
        <v>1019</v>
      </c>
      <c r="H33" s="203" t="s">
        <v>3</v>
      </c>
      <c r="I33" s="203" t="s">
        <v>148</v>
      </c>
      <c r="J33" s="203" t="s">
        <v>53</v>
      </c>
      <c r="K33" s="203" t="s">
        <v>1047</v>
      </c>
      <c r="L33" s="203"/>
      <c r="M33" s="203"/>
    </row>
    <row r="34" spans="1:13" x14ac:dyDescent="0.25">
      <c r="A34" s="203">
        <v>33</v>
      </c>
      <c r="B34" s="203" t="s">
        <v>803</v>
      </c>
      <c r="C34" s="203" t="s">
        <v>804</v>
      </c>
      <c r="D34" s="203" t="s">
        <v>17</v>
      </c>
      <c r="E34" s="203" t="s">
        <v>7</v>
      </c>
      <c r="F34" s="203" t="s">
        <v>805</v>
      </c>
      <c r="G34" s="203" t="s">
        <v>1468</v>
      </c>
      <c r="H34" s="203" t="s">
        <v>5</v>
      </c>
      <c r="I34" s="203" t="s">
        <v>806</v>
      </c>
      <c r="J34" s="203" t="s">
        <v>6</v>
      </c>
      <c r="K34" s="203" t="s">
        <v>996</v>
      </c>
      <c r="L34" s="203"/>
      <c r="M34" s="203"/>
    </row>
    <row r="35" spans="1:13" x14ac:dyDescent="0.25">
      <c r="A35" s="203">
        <v>34</v>
      </c>
      <c r="B35" s="203" t="s">
        <v>982</v>
      </c>
      <c r="C35" s="203" t="s">
        <v>292</v>
      </c>
      <c r="D35" s="203" t="s">
        <v>462</v>
      </c>
      <c r="E35" s="203" t="s">
        <v>1</v>
      </c>
      <c r="F35" s="203" t="s">
        <v>422</v>
      </c>
      <c r="G35" s="203" t="s">
        <v>1019</v>
      </c>
      <c r="H35" s="203" t="s">
        <v>3</v>
      </c>
      <c r="I35" s="203" t="s">
        <v>423</v>
      </c>
      <c r="J35" s="203" t="s">
        <v>2</v>
      </c>
      <c r="K35" s="203" t="s">
        <v>983</v>
      </c>
      <c r="L35" s="203"/>
      <c r="M35" s="203"/>
    </row>
    <row r="36" spans="1:13" x14ac:dyDescent="0.25">
      <c r="A36" s="203">
        <v>35</v>
      </c>
      <c r="B36" s="203" t="s">
        <v>64</v>
      </c>
      <c r="C36" s="203" t="s">
        <v>65</v>
      </c>
      <c r="D36" s="203" t="s">
        <v>66</v>
      </c>
      <c r="E36" s="203" t="s">
        <v>1</v>
      </c>
      <c r="F36" s="203" t="s">
        <v>67</v>
      </c>
      <c r="G36" s="203" t="s">
        <v>1019</v>
      </c>
      <c r="H36" s="203" t="s">
        <v>30</v>
      </c>
      <c r="I36" s="203" t="s">
        <v>68</v>
      </c>
      <c r="J36" s="203" t="s">
        <v>32</v>
      </c>
      <c r="K36" s="203" t="s">
        <v>959</v>
      </c>
      <c r="L36" s="203"/>
      <c r="M36" s="203"/>
    </row>
    <row r="37" spans="1:13" x14ac:dyDescent="0.25">
      <c r="A37" s="203">
        <v>36</v>
      </c>
      <c r="B37" s="203" t="s">
        <v>242</v>
      </c>
      <c r="C37" s="203" t="s">
        <v>243</v>
      </c>
      <c r="D37" s="203" t="s">
        <v>957</v>
      </c>
      <c r="E37" s="203" t="s">
        <v>43</v>
      </c>
      <c r="F37" s="203" t="s">
        <v>244</v>
      </c>
      <c r="G37" s="203" t="s">
        <v>1019</v>
      </c>
      <c r="H37" s="203" t="s">
        <v>3</v>
      </c>
      <c r="I37" s="203" t="s">
        <v>245</v>
      </c>
      <c r="J37" s="203" t="s">
        <v>125</v>
      </c>
      <c r="K37" s="203" t="s">
        <v>958</v>
      </c>
      <c r="L37" s="203"/>
      <c r="M37" s="203"/>
    </row>
    <row r="38" spans="1:13" x14ac:dyDescent="0.25">
      <c r="A38" s="203">
        <v>37</v>
      </c>
      <c r="B38" s="203" t="s">
        <v>322</v>
      </c>
      <c r="C38" s="203" t="s">
        <v>323</v>
      </c>
      <c r="D38" s="203" t="s">
        <v>66</v>
      </c>
      <c r="E38" s="203" t="s">
        <v>1</v>
      </c>
      <c r="F38" s="203" t="s">
        <v>324</v>
      </c>
      <c r="G38" s="203" t="s">
        <v>1019</v>
      </c>
      <c r="H38" s="203" t="s">
        <v>287</v>
      </c>
      <c r="I38" s="203" t="s">
        <v>325</v>
      </c>
      <c r="J38" s="203" t="s">
        <v>289</v>
      </c>
      <c r="K38" s="203" t="s">
        <v>956</v>
      </c>
      <c r="L38" s="203"/>
      <c r="M38" s="203"/>
    </row>
    <row r="39" spans="1:13" x14ac:dyDescent="0.25">
      <c r="A39" s="203">
        <v>38</v>
      </c>
      <c r="B39" s="203" t="s">
        <v>49</v>
      </c>
      <c r="C39" s="203" t="s">
        <v>97</v>
      </c>
      <c r="D39" s="203" t="s">
        <v>66</v>
      </c>
      <c r="E39" s="203" t="s">
        <v>1</v>
      </c>
      <c r="F39" s="203" t="s">
        <v>98</v>
      </c>
      <c r="G39" s="203" t="s">
        <v>960</v>
      </c>
      <c r="H39" s="203" t="s">
        <v>5</v>
      </c>
      <c r="I39" s="203" t="s">
        <v>99</v>
      </c>
      <c r="J39" s="203" t="s">
        <v>6</v>
      </c>
      <c r="K39" s="203" t="s">
        <v>920</v>
      </c>
      <c r="L39" s="203"/>
      <c r="M39" s="203"/>
    </row>
    <row r="40" spans="1:13" x14ac:dyDescent="0.25">
      <c r="A40" s="203">
        <v>39</v>
      </c>
      <c r="B40" s="203" t="s">
        <v>49</v>
      </c>
      <c r="C40" s="203" t="s">
        <v>97</v>
      </c>
      <c r="D40" s="203" t="s">
        <v>66</v>
      </c>
      <c r="E40" s="203" t="s">
        <v>1</v>
      </c>
      <c r="F40" s="203" t="s">
        <v>391</v>
      </c>
      <c r="G40" s="203" t="s">
        <v>1019</v>
      </c>
      <c r="H40" s="203" t="s">
        <v>294</v>
      </c>
      <c r="I40" s="203" t="s">
        <v>392</v>
      </c>
      <c r="J40" s="203" t="s">
        <v>289</v>
      </c>
      <c r="K40" s="203" t="s">
        <v>921</v>
      </c>
      <c r="L40" s="203"/>
      <c r="M40" s="203"/>
    </row>
    <row r="41" spans="1:13" x14ac:dyDescent="0.25">
      <c r="A41" s="203">
        <v>40</v>
      </c>
      <c r="B41" s="203" t="s">
        <v>361</v>
      </c>
      <c r="C41" s="203" t="s">
        <v>362</v>
      </c>
      <c r="D41" s="203" t="s">
        <v>0</v>
      </c>
      <c r="E41" s="203" t="s">
        <v>1</v>
      </c>
      <c r="F41" s="203" t="s">
        <v>886</v>
      </c>
      <c r="G41" s="203" t="s">
        <v>1019</v>
      </c>
      <c r="H41" s="203" t="s">
        <v>3</v>
      </c>
      <c r="I41" s="203" t="s">
        <v>861</v>
      </c>
      <c r="J41" s="203" t="s">
        <v>516</v>
      </c>
      <c r="K41" s="203" t="s">
        <v>896</v>
      </c>
      <c r="L41" s="203"/>
      <c r="M41" s="203"/>
    </row>
    <row r="42" spans="1:13" x14ac:dyDescent="0.25">
      <c r="A42" s="203">
        <v>41</v>
      </c>
      <c r="B42" s="203" t="s">
        <v>845</v>
      </c>
      <c r="C42" s="203" t="s">
        <v>846</v>
      </c>
      <c r="D42" s="203" t="s">
        <v>27</v>
      </c>
      <c r="E42" s="203" t="s">
        <v>28</v>
      </c>
      <c r="F42" s="203" t="s">
        <v>847</v>
      </c>
      <c r="G42" s="203" t="s">
        <v>1019</v>
      </c>
      <c r="H42" s="203" t="s">
        <v>294</v>
      </c>
      <c r="I42" s="203" t="s">
        <v>848</v>
      </c>
      <c r="J42" s="203" t="s">
        <v>289</v>
      </c>
      <c r="K42" s="203" t="s">
        <v>849</v>
      </c>
      <c r="L42" s="203"/>
      <c r="M42" s="203"/>
    </row>
    <row r="43" spans="1:13" x14ac:dyDescent="0.25">
      <c r="A43" s="203">
        <v>42</v>
      </c>
      <c r="B43" s="203" t="s">
        <v>766</v>
      </c>
      <c r="C43" s="203" t="s">
        <v>767</v>
      </c>
      <c r="D43" s="203" t="s">
        <v>577</v>
      </c>
      <c r="E43" s="203" t="s">
        <v>7</v>
      </c>
      <c r="F43" s="203" t="s">
        <v>768</v>
      </c>
      <c r="G43" s="203" t="s">
        <v>1468</v>
      </c>
      <c r="H43" s="203" t="s">
        <v>8</v>
      </c>
      <c r="I43" s="203" t="s">
        <v>769</v>
      </c>
      <c r="J43" s="203" t="s">
        <v>9</v>
      </c>
      <c r="K43" s="203" t="s">
        <v>770</v>
      </c>
      <c r="L43" s="203"/>
      <c r="M43" s="203"/>
    </row>
    <row r="44" spans="1:13" x14ac:dyDescent="0.25">
      <c r="A44" s="203">
        <v>43</v>
      </c>
      <c r="B44" s="203" t="s">
        <v>530</v>
      </c>
      <c r="C44" s="203" t="s">
        <v>531</v>
      </c>
      <c r="D44" s="203" t="s">
        <v>36</v>
      </c>
      <c r="E44" s="203" t="s">
        <v>1</v>
      </c>
      <c r="F44" s="203" t="s">
        <v>532</v>
      </c>
      <c r="G44" s="203" t="s">
        <v>1019</v>
      </c>
      <c r="H44" s="203" t="s">
        <v>294</v>
      </c>
      <c r="I44" s="203" t="s">
        <v>533</v>
      </c>
      <c r="J44" s="203" t="s">
        <v>516</v>
      </c>
      <c r="K44" s="203" t="s">
        <v>764</v>
      </c>
      <c r="L44" s="203"/>
      <c r="M44" s="203"/>
    </row>
    <row r="45" spans="1:13" x14ac:dyDescent="0.25">
      <c r="A45" s="203">
        <v>44</v>
      </c>
      <c r="B45" s="203" t="s">
        <v>651</v>
      </c>
      <c r="C45" s="203" t="s">
        <v>652</v>
      </c>
      <c r="D45" s="203" t="s">
        <v>653</v>
      </c>
      <c r="E45" s="203" t="s">
        <v>1</v>
      </c>
      <c r="F45" s="203" t="s">
        <v>654</v>
      </c>
      <c r="G45" s="203" t="s">
        <v>1019</v>
      </c>
      <c r="H45" s="203" t="s">
        <v>294</v>
      </c>
      <c r="I45" s="203" t="s">
        <v>655</v>
      </c>
      <c r="J45" s="203" t="s">
        <v>289</v>
      </c>
      <c r="K45" s="203" t="s">
        <v>656</v>
      </c>
      <c r="L45" s="203"/>
      <c r="M45" s="203"/>
    </row>
    <row r="46" spans="1:13" x14ac:dyDescent="0.25">
      <c r="A46" s="203">
        <v>45</v>
      </c>
      <c r="B46" s="203" t="s">
        <v>425</v>
      </c>
      <c r="C46" s="203" t="s">
        <v>426</v>
      </c>
      <c r="D46" s="203" t="s">
        <v>427</v>
      </c>
      <c r="E46" s="203" t="s">
        <v>28</v>
      </c>
      <c r="F46" s="203" t="s">
        <v>428</v>
      </c>
      <c r="G46" s="203" t="s">
        <v>1019</v>
      </c>
      <c r="H46" s="203" t="s">
        <v>287</v>
      </c>
      <c r="I46" s="203" t="s">
        <v>429</v>
      </c>
      <c r="J46" s="203" t="s">
        <v>289</v>
      </c>
      <c r="K46" s="203" t="s">
        <v>659</v>
      </c>
      <c r="L46" s="203"/>
      <c r="M46" s="203"/>
    </row>
    <row r="47" spans="1:13" x14ac:dyDescent="0.25">
      <c r="A47" s="203">
        <v>46</v>
      </c>
      <c r="B47" s="203" t="s">
        <v>608</v>
      </c>
      <c r="C47" s="203" t="s">
        <v>378</v>
      </c>
      <c r="D47" s="203" t="s">
        <v>27</v>
      </c>
      <c r="E47" s="203" t="s">
        <v>28</v>
      </c>
      <c r="F47" s="203" t="s">
        <v>609</v>
      </c>
      <c r="G47" s="203" t="s">
        <v>1019</v>
      </c>
      <c r="H47" s="203" t="s">
        <v>294</v>
      </c>
      <c r="I47" s="203" t="s">
        <v>610</v>
      </c>
      <c r="J47" s="203" t="s">
        <v>289</v>
      </c>
      <c r="K47" s="203" t="s">
        <v>663</v>
      </c>
      <c r="L47" s="203"/>
      <c r="M47" s="203"/>
    </row>
    <row r="48" spans="1:13" x14ac:dyDescent="0.25">
      <c r="A48" s="203">
        <v>47</v>
      </c>
      <c r="B48" s="203" t="s">
        <v>1466</v>
      </c>
      <c r="C48" s="203" t="s">
        <v>378</v>
      </c>
      <c r="D48" s="203"/>
      <c r="E48" s="203"/>
      <c r="F48" s="203" t="s">
        <v>572</v>
      </c>
      <c r="G48" s="203" t="s">
        <v>1019</v>
      </c>
      <c r="H48" s="203" t="s">
        <v>287</v>
      </c>
      <c r="I48" s="203" t="s">
        <v>573</v>
      </c>
      <c r="J48" s="203" t="s">
        <v>289</v>
      </c>
      <c r="K48" s="203" t="s">
        <v>665</v>
      </c>
      <c r="L48" s="203"/>
      <c r="M48" s="203"/>
    </row>
    <row r="49" spans="1:13" x14ac:dyDescent="0.25">
      <c r="A49" s="203">
        <v>48</v>
      </c>
      <c r="B49" s="203" t="s">
        <v>590</v>
      </c>
      <c r="C49" s="203" t="s">
        <v>591</v>
      </c>
      <c r="D49" s="203" t="s">
        <v>592</v>
      </c>
      <c r="E49" s="203" t="s">
        <v>43</v>
      </c>
      <c r="F49" s="203" t="s">
        <v>593</v>
      </c>
      <c r="G49" s="203" t="s">
        <v>1131</v>
      </c>
      <c r="H49" s="203" t="s">
        <v>30</v>
      </c>
      <c r="I49" s="203" t="s">
        <v>594</v>
      </c>
      <c r="J49" s="203" t="s">
        <v>32</v>
      </c>
      <c r="K49" s="203" t="s">
        <v>669</v>
      </c>
      <c r="L49" s="203"/>
      <c r="M49" s="203"/>
    </row>
    <row r="50" spans="1:13" x14ac:dyDescent="0.25">
      <c r="A50" s="203">
        <v>49</v>
      </c>
      <c r="B50" s="203" t="s">
        <v>566</v>
      </c>
      <c r="C50" s="203" t="s">
        <v>556</v>
      </c>
      <c r="D50" s="203" t="s">
        <v>0</v>
      </c>
      <c r="E50" s="203" t="s">
        <v>1</v>
      </c>
      <c r="F50" s="203" t="s">
        <v>557</v>
      </c>
      <c r="G50" s="203" t="s">
        <v>1019</v>
      </c>
      <c r="H50" s="203" t="s">
        <v>287</v>
      </c>
      <c r="I50" s="203" t="s">
        <v>558</v>
      </c>
      <c r="J50" s="203" t="s">
        <v>289</v>
      </c>
      <c r="K50" s="203" t="s">
        <v>673</v>
      </c>
      <c r="L50" s="203"/>
      <c r="M50" s="203"/>
    </row>
    <row r="51" spans="1:13" x14ac:dyDescent="0.25">
      <c r="A51" s="203">
        <v>50</v>
      </c>
      <c r="B51" s="203" t="s">
        <v>1467</v>
      </c>
      <c r="C51" s="203" t="s">
        <v>97</v>
      </c>
      <c r="D51" s="203"/>
      <c r="E51" s="203"/>
      <c r="F51" s="203" t="s">
        <v>540</v>
      </c>
      <c r="G51" s="203" t="s">
        <v>1019</v>
      </c>
      <c r="H51" s="203" t="s">
        <v>294</v>
      </c>
      <c r="I51" s="203" t="s">
        <v>541</v>
      </c>
      <c r="J51" s="203" t="s">
        <v>289</v>
      </c>
      <c r="K51" s="203" t="s">
        <v>677</v>
      </c>
      <c r="L51" s="203"/>
      <c r="M51" s="203"/>
    </row>
    <row r="52" spans="1:13" x14ac:dyDescent="0.25">
      <c r="A52" s="203">
        <v>51</v>
      </c>
      <c r="B52" s="203" t="s">
        <v>291</v>
      </c>
      <c r="C52" s="203" t="s">
        <v>292</v>
      </c>
      <c r="D52" s="203" t="s">
        <v>0</v>
      </c>
      <c r="E52" s="203" t="s">
        <v>1</v>
      </c>
      <c r="F52" s="203" t="s">
        <v>293</v>
      </c>
      <c r="G52" s="203" t="s">
        <v>1019</v>
      </c>
      <c r="H52" s="203" t="s">
        <v>294</v>
      </c>
      <c r="I52" s="203" t="s">
        <v>295</v>
      </c>
      <c r="J52" s="203" t="s">
        <v>289</v>
      </c>
      <c r="K52" s="203" t="s">
        <v>679</v>
      </c>
      <c r="L52" s="203"/>
      <c r="M52" s="203"/>
    </row>
    <row r="53" spans="1:13" x14ac:dyDescent="0.25">
      <c r="A53" s="203">
        <v>52</v>
      </c>
      <c r="B53" s="203" t="s">
        <v>311</v>
      </c>
      <c r="C53" s="203" t="s">
        <v>312</v>
      </c>
      <c r="D53" s="203" t="s">
        <v>313</v>
      </c>
      <c r="E53" s="203" t="s">
        <v>43</v>
      </c>
      <c r="F53" s="203" t="s">
        <v>314</v>
      </c>
      <c r="G53" s="203" t="s">
        <v>1019</v>
      </c>
      <c r="H53" s="203" t="s">
        <v>294</v>
      </c>
      <c r="I53" s="203" t="s">
        <v>315</v>
      </c>
      <c r="J53" s="203" t="s">
        <v>289</v>
      </c>
      <c r="K53" s="203" t="s">
        <v>683</v>
      </c>
      <c r="L53" s="203"/>
      <c r="M53" s="203"/>
    </row>
    <row r="54" spans="1:13" x14ac:dyDescent="0.25">
      <c r="A54" s="203">
        <v>53</v>
      </c>
      <c r="B54" s="203" t="s">
        <v>317</v>
      </c>
      <c r="C54" s="203" t="s">
        <v>279</v>
      </c>
      <c r="D54" s="203" t="s">
        <v>318</v>
      </c>
      <c r="E54" s="203" t="s">
        <v>28</v>
      </c>
      <c r="F54" s="203" t="s">
        <v>319</v>
      </c>
      <c r="G54" s="203" t="s">
        <v>1019</v>
      </c>
      <c r="H54" s="203" t="s">
        <v>287</v>
      </c>
      <c r="I54" s="203" t="s">
        <v>320</v>
      </c>
      <c r="J54" s="203" t="s">
        <v>289</v>
      </c>
      <c r="K54" s="203" t="s">
        <v>758</v>
      </c>
      <c r="L54" s="203"/>
      <c r="M54" s="203"/>
    </row>
    <row r="55" spans="1:13" x14ac:dyDescent="0.25">
      <c r="A55" s="203">
        <v>54</v>
      </c>
      <c r="B55" s="203" t="s">
        <v>333</v>
      </c>
      <c r="C55" s="203" t="s">
        <v>334</v>
      </c>
      <c r="D55" s="203" t="s">
        <v>335</v>
      </c>
      <c r="E55" s="203" t="s">
        <v>48</v>
      </c>
      <c r="F55" s="203" t="s">
        <v>336</v>
      </c>
      <c r="G55" s="203" t="s">
        <v>666</v>
      </c>
      <c r="H55" s="203" t="s">
        <v>287</v>
      </c>
      <c r="I55" s="203" t="s">
        <v>337</v>
      </c>
      <c r="J55" s="203" t="s">
        <v>289</v>
      </c>
      <c r="K55" s="203" t="s">
        <v>686</v>
      </c>
      <c r="L55" s="203"/>
      <c r="M55" s="203"/>
    </row>
    <row r="56" spans="1:13" x14ac:dyDescent="0.25">
      <c r="A56" s="203">
        <v>55</v>
      </c>
      <c r="B56" s="203" t="s">
        <v>355</v>
      </c>
      <c r="C56" s="203" t="s">
        <v>356</v>
      </c>
      <c r="D56" s="203" t="s">
        <v>0</v>
      </c>
      <c r="E56" s="203" t="s">
        <v>1</v>
      </c>
      <c r="F56" s="203" t="s">
        <v>357</v>
      </c>
      <c r="G56" s="203" t="s">
        <v>1019</v>
      </c>
      <c r="H56" s="203" t="s">
        <v>294</v>
      </c>
      <c r="I56" s="203" t="s">
        <v>358</v>
      </c>
      <c r="J56" s="203" t="s">
        <v>289</v>
      </c>
      <c r="K56" s="203" t="s">
        <v>690</v>
      </c>
      <c r="L56" s="203"/>
      <c r="M56" s="203"/>
    </row>
    <row r="57" spans="1:13" x14ac:dyDescent="0.25">
      <c r="A57" s="203">
        <v>56</v>
      </c>
      <c r="B57" s="203" t="s">
        <v>238</v>
      </c>
      <c r="C57" s="203" t="s">
        <v>239</v>
      </c>
      <c r="D57" s="203" t="s">
        <v>0</v>
      </c>
      <c r="E57" s="203" t="s">
        <v>1</v>
      </c>
      <c r="F57" s="203" t="s">
        <v>240</v>
      </c>
      <c r="G57" s="203" t="s">
        <v>1019</v>
      </c>
      <c r="H57" s="203" t="s">
        <v>3</v>
      </c>
      <c r="I57" s="203" t="s">
        <v>241</v>
      </c>
      <c r="J57" s="203" t="s">
        <v>53</v>
      </c>
      <c r="K57" s="203" t="s">
        <v>691</v>
      </c>
      <c r="L57" s="203"/>
      <c r="M57" s="203"/>
    </row>
    <row r="58" spans="1:13" x14ac:dyDescent="0.25">
      <c r="A58" s="203">
        <v>57</v>
      </c>
      <c r="B58" s="203" t="s">
        <v>137</v>
      </c>
      <c r="C58" s="203" t="s">
        <v>138</v>
      </c>
      <c r="D58" s="203" t="s">
        <v>0</v>
      </c>
      <c r="E58" s="203" t="s">
        <v>1</v>
      </c>
      <c r="F58" s="203" t="s">
        <v>139</v>
      </c>
      <c r="G58" s="203" t="s">
        <v>1019</v>
      </c>
      <c r="H58" s="203" t="s">
        <v>3</v>
      </c>
      <c r="I58" s="203" t="s">
        <v>140</v>
      </c>
      <c r="J58" s="203" t="s">
        <v>53</v>
      </c>
      <c r="K58" s="203" t="s">
        <v>699</v>
      </c>
      <c r="L58" s="203"/>
      <c r="M58" s="203"/>
    </row>
    <row r="59" spans="1:13" x14ac:dyDescent="0.25">
      <c r="A59" s="203">
        <v>58</v>
      </c>
      <c r="B59" s="203" t="s">
        <v>262</v>
      </c>
      <c r="C59" s="203" t="s">
        <v>399</v>
      </c>
      <c r="D59" s="203" t="s">
        <v>0</v>
      </c>
      <c r="E59" s="203" t="s">
        <v>1</v>
      </c>
      <c r="F59" s="203" t="s">
        <v>400</v>
      </c>
      <c r="G59" s="203" t="s">
        <v>1019</v>
      </c>
      <c r="H59" s="203" t="s">
        <v>294</v>
      </c>
      <c r="I59" s="203" t="s">
        <v>401</v>
      </c>
      <c r="J59" s="203" t="s">
        <v>289</v>
      </c>
      <c r="K59" s="203" t="s">
        <v>700</v>
      </c>
      <c r="L59" s="203"/>
      <c r="M59" s="203"/>
    </row>
    <row r="60" spans="1:13" x14ac:dyDescent="0.25">
      <c r="A60" s="203">
        <v>59</v>
      </c>
      <c r="B60" s="203" t="s">
        <v>403</v>
      </c>
      <c r="C60" s="203" t="s">
        <v>60</v>
      </c>
      <c r="D60" s="203" t="s">
        <v>27</v>
      </c>
      <c r="E60" s="203" t="s">
        <v>28</v>
      </c>
      <c r="F60" s="203" t="s">
        <v>404</v>
      </c>
      <c r="G60" s="203" t="s">
        <v>1019</v>
      </c>
      <c r="H60" s="203" t="s">
        <v>287</v>
      </c>
      <c r="I60" s="203" t="s">
        <v>405</v>
      </c>
      <c r="J60" s="203" t="s">
        <v>289</v>
      </c>
      <c r="K60" s="203" t="s">
        <v>701</v>
      </c>
      <c r="L60" s="203"/>
      <c r="M60" s="203"/>
    </row>
    <row r="61" spans="1:13" x14ac:dyDescent="0.25">
      <c r="A61" s="203">
        <v>60</v>
      </c>
      <c r="B61" s="203" t="s">
        <v>431</v>
      </c>
      <c r="C61" s="203" t="s">
        <v>172</v>
      </c>
      <c r="D61" s="203" t="s">
        <v>432</v>
      </c>
      <c r="E61" s="203" t="s">
        <v>28</v>
      </c>
      <c r="F61" s="203" t="s">
        <v>433</v>
      </c>
      <c r="G61" s="203" t="s">
        <v>1019</v>
      </c>
      <c r="H61" s="203" t="s">
        <v>294</v>
      </c>
      <c r="I61" s="203" t="s">
        <v>434</v>
      </c>
      <c r="J61" s="203" t="s">
        <v>289</v>
      </c>
      <c r="K61" s="203" t="s">
        <v>704</v>
      </c>
      <c r="L61" s="203"/>
      <c r="M61" s="203"/>
    </row>
    <row r="62" spans="1:13" x14ac:dyDescent="0.25">
      <c r="A62" s="203">
        <v>61</v>
      </c>
      <c r="B62" s="203" t="s">
        <v>165</v>
      </c>
      <c r="C62" s="203" t="s">
        <v>166</v>
      </c>
      <c r="D62" s="203" t="s">
        <v>27</v>
      </c>
      <c r="E62" s="203" t="s">
        <v>28</v>
      </c>
      <c r="F62" s="203" t="s">
        <v>167</v>
      </c>
      <c r="G62" s="203" t="s">
        <v>1019</v>
      </c>
      <c r="H62" s="203" t="s">
        <v>30</v>
      </c>
      <c r="I62" s="203" t="s">
        <v>168</v>
      </c>
      <c r="J62" s="203" t="s">
        <v>32</v>
      </c>
      <c r="K62" s="203" t="s">
        <v>712</v>
      </c>
      <c r="L62" s="203"/>
      <c r="M62" s="203"/>
    </row>
    <row r="63" spans="1:13" x14ac:dyDescent="0.25">
      <c r="A63" s="203">
        <v>62</v>
      </c>
      <c r="B63" s="203" t="s">
        <v>25</v>
      </c>
      <c r="C63" s="203" t="s">
        <v>26</v>
      </c>
      <c r="D63" s="203" t="s">
        <v>27</v>
      </c>
      <c r="E63" s="203" t="s">
        <v>28</v>
      </c>
      <c r="F63" s="203" t="s">
        <v>29</v>
      </c>
      <c r="G63" s="203" t="s">
        <v>1019</v>
      </c>
      <c r="H63" s="203" t="s">
        <v>30</v>
      </c>
      <c r="I63" s="203" t="s">
        <v>31</v>
      </c>
      <c r="J63" s="203" t="s">
        <v>32</v>
      </c>
      <c r="K63" s="203" t="s">
        <v>714</v>
      </c>
      <c r="L63" s="203"/>
      <c r="M63" s="203"/>
    </row>
    <row r="64" spans="1:13" x14ac:dyDescent="0.25">
      <c r="A64" s="203">
        <v>63</v>
      </c>
      <c r="B64" s="203" t="s">
        <v>49</v>
      </c>
      <c r="C64" s="203" t="s">
        <v>1528</v>
      </c>
      <c r="D64" s="203" t="s">
        <v>17</v>
      </c>
      <c r="E64" s="203" t="s">
        <v>7</v>
      </c>
      <c r="F64" s="203" t="s">
        <v>1445</v>
      </c>
      <c r="G64" s="203" t="s">
        <v>788</v>
      </c>
      <c r="H64" s="203" t="s">
        <v>5</v>
      </c>
      <c r="I64" s="203" t="s">
        <v>1451</v>
      </c>
      <c r="J64" s="203" t="s">
        <v>6</v>
      </c>
      <c r="K64" s="203" t="s">
        <v>1529</v>
      </c>
      <c r="L64" s="203"/>
      <c r="M64" s="203"/>
    </row>
    <row r="65" spans="1:13" x14ac:dyDescent="0.25">
      <c r="A65" s="203">
        <v>64</v>
      </c>
      <c r="B65" s="203" t="s">
        <v>110</v>
      </c>
      <c r="C65" s="203" t="s">
        <v>111</v>
      </c>
      <c r="D65" s="203" t="s">
        <v>112</v>
      </c>
      <c r="E65" s="203" t="s">
        <v>43</v>
      </c>
      <c r="F65" s="203" t="s">
        <v>113</v>
      </c>
      <c r="G65" s="203" t="s">
        <v>1019</v>
      </c>
      <c r="H65" s="203" t="s">
        <v>3</v>
      </c>
      <c r="I65" s="203" t="s">
        <v>114</v>
      </c>
      <c r="J65" s="203" t="s">
        <v>53</v>
      </c>
      <c r="K65" s="203" t="s">
        <v>727</v>
      </c>
      <c r="L65" s="203"/>
      <c r="M65" s="203"/>
    </row>
    <row r="66" spans="1:13" x14ac:dyDescent="0.25">
      <c r="A66" s="203">
        <v>65</v>
      </c>
      <c r="B66" s="203" t="s">
        <v>120</v>
      </c>
      <c r="C66" s="203" t="s">
        <v>121</v>
      </c>
      <c r="D66" s="203" t="s">
        <v>122</v>
      </c>
      <c r="E66" s="203" t="s">
        <v>43</v>
      </c>
      <c r="F66" s="203" t="s">
        <v>123</v>
      </c>
      <c r="G66" s="203" t="s">
        <v>1019</v>
      </c>
      <c r="H66" s="203" t="s">
        <v>3</v>
      </c>
      <c r="I66" s="203" t="s">
        <v>124</v>
      </c>
      <c r="J66" s="203" t="s">
        <v>125</v>
      </c>
      <c r="K66" s="203" t="s">
        <v>728</v>
      </c>
      <c r="L66" s="203"/>
      <c r="M66" s="203"/>
    </row>
    <row r="67" spans="1:13" x14ac:dyDescent="0.25">
      <c r="A67" s="203">
        <v>66</v>
      </c>
      <c r="B67" s="203" t="s">
        <v>811</v>
      </c>
      <c r="C67" s="203" t="s">
        <v>812</v>
      </c>
      <c r="D67" s="203" t="s">
        <v>813</v>
      </c>
      <c r="E67" s="203" t="s">
        <v>814</v>
      </c>
      <c r="F67" s="203" t="s">
        <v>815</v>
      </c>
      <c r="G67" s="203" t="s">
        <v>1468</v>
      </c>
      <c r="H67" s="203" t="s">
        <v>8</v>
      </c>
      <c r="I67" s="203" t="s">
        <v>817</v>
      </c>
      <c r="J67" s="203" t="s">
        <v>9</v>
      </c>
      <c r="K67" s="203" t="s">
        <v>818</v>
      </c>
      <c r="L67" s="203"/>
      <c r="M67" s="203"/>
    </row>
    <row r="68" spans="1:13" x14ac:dyDescent="0.25">
      <c r="A68" s="203">
        <v>67</v>
      </c>
      <c r="B68" s="203" t="s">
        <v>869</v>
      </c>
      <c r="C68" s="203" t="s">
        <v>870</v>
      </c>
      <c r="D68" s="203" t="s">
        <v>871</v>
      </c>
      <c r="E68" s="203" t="s">
        <v>198</v>
      </c>
      <c r="F68" s="203" t="s">
        <v>872</v>
      </c>
      <c r="G68" s="203" t="s">
        <v>1468</v>
      </c>
      <c r="H68" s="203" t="s">
        <v>8</v>
      </c>
      <c r="I68" s="203" t="s">
        <v>873</v>
      </c>
      <c r="J68" s="203" t="s">
        <v>9</v>
      </c>
      <c r="K68" s="203" t="s">
        <v>874</v>
      </c>
      <c r="L68" s="203"/>
      <c r="M68" s="203"/>
    </row>
    <row r="69" spans="1:13" x14ac:dyDescent="0.25">
      <c r="A69" s="203">
        <v>68</v>
      </c>
      <c r="B69" s="203" t="s">
        <v>819</v>
      </c>
      <c r="C69" s="203" t="s">
        <v>820</v>
      </c>
      <c r="D69" s="203" t="s">
        <v>821</v>
      </c>
      <c r="E69" s="203" t="s">
        <v>822</v>
      </c>
      <c r="F69" s="203" t="s">
        <v>823</v>
      </c>
      <c r="G69" s="203" t="s">
        <v>1468</v>
      </c>
      <c r="H69" s="203" t="s">
        <v>8</v>
      </c>
      <c r="I69" s="203" t="s">
        <v>824</v>
      </c>
      <c r="J69" s="203" t="s">
        <v>9</v>
      </c>
      <c r="K69" s="203" t="s">
        <v>825</v>
      </c>
      <c r="L69" s="203"/>
      <c r="M69" s="203"/>
    </row>
    <row r="70" spans="1:13" x14ac:dyDescent="0.25">
      <c r="A70" s="203">
        <v>69</v>
      </c>
      <c r="B70" s="203" t="s">
        <v>875</v>
      </c>
      <c r="C70" s="203" t="s">
        <v>876</v>
      </c>
      <c r="D70" s="203" t="s">
        <v>877</v>
      </c>
      <c r="E70" s="203" t="s">
        <v>878</v>
      </c>
      <c r="F70" s="203" t="s">
        <v>879</v>
      </c>
      <c r="G70" s="203" t="s">
        <v>1468</v>
      </c>
      <c r="H70" s="203" t="s">
        <v>8</v>
      </c>
      <c r="I70" s="203" t="s">
        <v>880</v>
      </c>
      <c r="J70" s="203" t="s">
        <v>9</v>
      </c>
      <c r="K70" s="203" t="s">
        <v>881</v>
      </c>
      <c r="L70" s="203"/>
      <c r="M70" s="203"/>
    </row>
    <row r="71" spans="1:13" x14ac:dyDescent="0.25">
      <c r="A71" s="203">
        <v>70</v>
      </c>
      <c r="B71" s="203" t="s">
        <v>797</v>
      </c>
      <c r="C71" s="203" t="s">
        <v>798</v>
      </c>
      <c r="D71" s="203" t="s">
        <v>799</v>
      </c>
      <c r="E71" s="203" t="s">
        <v>1</v>
      </c>
      <c r="F71" s="203" t="s">
        <v>800</v>
      </c>
      <c r="G71" s="203" t="s">
        <v>1468</v>
      </c>
      <c r="H71" s="203" t="s">
        <v>8</v>
      </c>
      <c r="I71" s="203" t="s">
        <v>801</v>
      </c>
      <c r="J71" s="203" t="s">
        <v>9</v>
      </c>
      <c r="K71" s="203" t="s">
        <v>802</v>
      </c>
      <c r="L71" s="203"/>
      <c r="M71" s="203"/>
    </row>
    <row r="72" spans="1:13" x14ac:dyDescent="0.25">
      <c r="A72" s="203">
        <v>71</v>
      </c>
      <c r="B72" s="203" t="s">
        <v>101</v>
      </c>
      <c r="C72" s="203" t="s">
        <v>102</v>
      </c>
      <c r="D72" s="203" t="s">
        <v>103</v>
      </c>
      <c r="E72" s="203" t="s">
        <v>43</v>
      </c>
      <c r="F72" s="203" t="s">
        <v>169</v>
      </c>
      <c r="G72" s="203" t="s">
        <v>1468</v>
      </c>
      <c r="H72" s="203" t="s">
        <v>8</v>
      </c>
      <c r="I72" s="203" t="s">
        <v>170</v>
      </c>
      <c r="J72" s="203" t="s">
        <v>9</v>
      </c>
      <c r="K72" s="203" t="s">
        <v>735</v>
      </c>
      <c r="L72" s="203"/>
      <c r="M72" s="203"/>
    </row>
    <row r="73" spans="1:13" x14ac:dyDescent="0.25">
      <c r="A73" s="203">
        <v>72</v>
      </c>
      <c r="B73" s="203" t="s">
        <v>930</v>
      </c>
      <c r="C73" s="203" t="s">
        <v>931</v>
      </c>
      <c r="D73" s="203" t="s">
        <v>932</v>
      </c>
      <c r="E73" s="203" t="s">
        <v>933</v>
      </c>
      <c r="F73" s="203" t="s">
        <v>934</v>
      </c>
      <c r="G73" s="203" t="s">
        <v>960</v>
      </c>
      <c r="H73" s="203" t="s">
        <v>8</v>
      </c>
      <c r="I73" s="203" t="s">
        <v>935</v>
      </c>
      <c r="J73" s="203" t="s">
        <v>9</v>
      </c>
      <c r="K73" s="203" t="s">
        <v>936</v>
      </c>
      <c r="L73" s="203"/>
      <c r="M73" s="203"/>
    </row>
    <row r="74" spans="1:13" x14ac:dyDescent="0.25">
      <c r="A74" s="203">
        <v>73</v>
      </c>
      <c r="B74" s="203" t="s">
        <v>467</v>
      </c>
      <c r="C74" s="203" t="s">
        <v>468</v>
      </c>
      <c r="D74" s="203" t="s">
        <v>0</v>
      </c>
      <c r="E74" s="203" t="s">
        <v>1</v>
      </c>
      <c r="F74" s="203" t="s">
        <v>477</v>
      </c>
      <c r="G74" s="203" t="s">
        <v>1019</v>
      </c>
      <c r="H74" s="203" t="s">
        <v>30</v>
      </c>
      <c r="I74" s="203" t="s">
        <v>478</v>
      </c>
      <c r="J74" s="203" t="s">
        <v>32</v>
      </c>
      <c r="K74" s="203" t="s">
        <v>740</v>
      </c>
      <c r="L74" s="203"/>
      <c r="M74" s="203"/>
    </row>
    <row r="75" spans="1:13" x14ac:dyDescent="0.25">
      <c r="A75" s="203">
        <v>74</v>
      </c>
      <c r="B75" s="203" t="s">
        <v>54</v>
      </c>
      <c r="C75" s="203" t="s">
        <v>55</v>
      </c>
      <c r="D75" s="203" t="s">
        <v>0</v>
      </c>
      <c r="E75" s="203" t="s">
        <v>1</v>
      </c>
      <c r="F75" s="203" t="s">
        <v>480</v>
      </c>
      <c r="G75" s="203" t="s">
        <v>1050</v>
      </c>
      <c r="H75" s="203" t="s">
        <v>473</v>
      </c>
      <c r="I75" s="203" t="s">
        <v>481</v>
      </c>
      <c r="J75" s="203" t="s">
        <v>475</v>
      </c>
      <c r="K75" s="203" t="s">
        <v>744</v>
      </c>
      <c r="L75" s="203"/>
      <c r="M75" s="203"/>
    </row>
    <row r="76" spans="1:13" x14ac:dyDescent="0.25">
      <c r="A76" s="203">
        <v>75</v>
      </c>
      <c r="B76" s="203" t="s">
        <v>206</v>
      </c>
      <c r="C76" s="203" t="s">
        <v>207</v>
      </c>
      <c r="D76" s="203" t="s">
        <v>173</v>
      </c>
      <c r="E76" s="203" t="s">
        <v>43</v>
      </c>
      <c r="F76" s="203" t="s">
        <v>208</v>
      </c>
      <c r="G76" s="203" t="s">
        <v>1019</v>
      </c>
      <c r="H76" s="203" t="s">
        <v>3</v>
      </c>
      <c r="I76" s="203" t="s">
        <v>209</v>
      </c>
      <c r="J76" s="203" t="s">
        <v>53</v>
      </c>
      <c r="K76" s="203" t="s">
        <v>745</v>
      </c>
      <c r="L76" s="203"/>
      <c r="M76" s="203"/>
    </row>
    <row r="77" spans="1:13" x14ac:dyDescent="0.25">
      <c r="A77" s="203">
        <v>76</v>
      </c>
      <c r="B77" s="203" t="s">
        <v>224</v>
      </c>
      <c r="C77" s="203" t="s">
        <v>225</v>
      </c>
      <c r="D77" s="203" t="s">
        <v>0</v>
      </c>
      <c r="E77" s="203" t="s">
        <v>1</v>
      </c>
      <c r="F77" s="203" t="s">
        <v>226</v>
      </c>
      <c r="G77" s="203" t="s">
        <v>1019</v>
      </c>
      <c r="H77" s="203" t="s">
        <v>3</v>
      </c>
      <c r="I77" s="203" t="s">
        <v>227</v>
      </c>
      <c r="J77" s="203" t="s">
        <v>53</v>
      </c>
      <c r="K77" s="203" t="s">
        <v>748</v>
      </c>
      <c r="L77" s="203"/>
      <c r="M77" s="203"/>
    </row>
    <row r="78" spans="1:13" x14ac:dyDescent="0.25">
      <c r="A78" s="203">
        <v>77</v>
      </c>
      <c r="B78" s="203" t="s">
        <v>54</v>
      </c>
      <c r="C78" s="203" t="s">
        <v>55</v>
      </c>
      <c r="D78" s="203" t="s">
        <v>0</v>
      </c>
      <c r="E78" s="203" t="s">
        <v>1</v>
      </c>
      <c r="F78" s="203" t="s">
        <v>229</v>
      </c>
      <c r="G78" s="203" t="s">
        <v>1019</v>
      </c>
      <c r="H78" s="203" t="s">
        <v>3</v>
      </c>
      <c r="I78" s="203" t="s">
        <v>230</v>
      </c>
      <c r="J78" s="203" t="s">
        <v>53</v>
      </c>
      <c r="K78" s="203" t="s">
        <v>749</v>
      </c>
      <c r="L78" s="203"/>
      <c r="M78" s="203"/>
    </row>
    <row r="79" spans="1:13" x14ac:dyDescent="0.25">
      <c r="A79" s="203">
        <v>78</v>
      </c>
      <c r="B79" s="203" t="s">
        <v>278</v>
      </c>
      <c r="C79" s="203" t="s">
        <v>279</v>
      </c>
      <c r="D79" s="203" t="s">
        <v>66</v>
      </c>
      <c r="E79" s="203" t="s">
        <v>1</v>
      </c>
      <c r="F79" s="203" t="s">
        <v>280</v>
      </c>
      <c r="G79" s="203" t="s">
        <v>1019</v>
      </c>
      <c r="H79" s="203" t="s">
        <v>3</v>
      </c>
      <c r="I79" s="203" t="s">
        <v>281</v>
      </c>
      <c r="J79" s="203" t="s">
        <v>53</v>
      </c>
      <c r="K79" s="203" t="s">
        <v>756</v>
      </c>
      <c r="L79" s="203"/>
      <c r="M79" s="203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4"/>
  <dimension ref="A1:N80"/>
  <sheetViews>
    <sheetView workbookViewId="0">
      <selection activeCell="G2" sqref="G2"/>
    </sheetView>
  </sheetViews>
  <sheetFormatPr defaultRowHeight="15" x14ac:dyDescent="0.25"/>
  <cols>
    <col min="7" max="7" bestFit="true" customWidth="true" width="18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99" t="s">
        <v>1530</v>
      </c>
      <c r="C2" s="199" t="s">
        <v>1531</v>
      </c>
      <c r="D2" s="199"/>
      <c r="E2" s="199"/>
      <c r="F2" s="199" t="s">
        <v>1532</v>
      </c>
      <c r="G2" s="199" t="s">
        <v>1136</v>
      </c>
      <c r="H2" s="199" t="s">
        <v>1237</v>
      </c>
      <c r="I2" s="199" t="s">
        <v>1533</v>
      </c>
      <c r="J2" s="199" t="s">
        <v>1534</v>
      </c>
      <c r="K2" s="199" t="s">
        <v>1535</v>
      </c>
      <c r="L2" s="199"/>
      <c r="M2" s="199"/>
    </row>
    <row r="3" spans="1:13" x14ac:dyDescent="0.25">
      <c r="A3">
        <v>2</v>
      </c>
      <c r="B3" s="199" t="s">
        <v>1530</v>
      </c>
      <c r="C3" s="199" t="s">
        <v>1531</v>
      </c>
      <c r="D3" s="199"/>
      <c r="E3" s="199"/>
      <c r="F3" s="199" t="s">
        <v>1536</v>
      </c>
      <c r="G3" s="199" t="s">
        <v>1136</v>
      </c>
      <c r="H3" s="199" t="s">
        <v>1237</v>
      </c>
      <c r="I3" s="199" t="s">
        <v>1537</v>
      </c>
      <c r="J3" s="199" t="s">
        <v>1534</v>
      </c>
      <c r="K3" s="199" t="s">
        <v>1538</v>
      </c>
      <c r="L3" s="199"/>
      <c r="M3" s="199"/>
    </row>
    <row r="4" spans="1:13" x14ac:dyDescent="0.25">
      <c r="A4">
        <v>3</v>
      </c>
      <c r="B4" s="199" t="s">
        <v>50</v>
      </c>
      <c r="C4" s="199" t="s">
        <v>51</v>
      </c>
      <c r="D4" s="199" t="s">
        <v>52</v>
      </c>
      <c r="E4" s="199" t="s">
        <v>43</v>
      </c>
      <c r="F4" s="199" t="s">
        <v>246</v>
      </c>
      <c r="G4" s="199" t="s">
        <v>1019</v>
      </c>
      <c r="H4" s="199" t="s">
        <v>3</v>
      </c>
      <c r="I4" s="199" t="s">
        <v>247</v>
      </c>
      <c r="J4" s="199" t="s">
        <v>125</v>
      </c>
      <c r="K4" s="199" t="s">
        <v>1539</v>
      </c>
      <c r="L4" s="199"/>
      <c r="M4" s="199"/>
    </row>
    <row r="5" spans="1:13" x14ac:dyDescent="0.25">
      <c r="A5" s="199">
        <v>4</v>
      </c>
      <c r="B5" s="199" t="s">
        <v>1490</v>
      </c>
      <c r="C5" s="199" t="s">
        <v>97</v>
      </c>
      <c r="D5" s="199" t="s">
        <v>0</v>
      </c>
      <c r="E5" s="199" t="s">
        <v>1</v>
      </c>
      <c r="F5" s="199" t="s">
        <v>1491</v>
      </c>
      <c r="G5" s="199" t="s">
        <v>960</v>
      </c>
      <c r="H5" s="199" t="s">
        <v>1013</v>
      </c>
      <c r="I5" s="199" t="s">
        <v>1492</v>
      </c>
      <c r="J5" s="199" t="s">
        <v>960</v>
      </c>
      <c r="K5" s="199" t="s">
        <v>1527</v>
      </c>
      <c r="L5" s="199"/>
      <c r="M5" s="199"/>
    </row>
    <row r="6" spans="1:13" x14ac:dyDescent="0.25">
      <c r="A6" s="199">
        <v>5</v>
      </c>
      <c r="B6" s="199" t="s">
        <v>50</v>
      </c>
      <c r="C6" s="199" t="s">
        <v>51</v>
      </c>
      <c r="D6" s="199" t="s">
        <v>52</v>
      </c>
      <c r="E6" s="199" t="s">
        <v>43</v>
      </c>
      <c r="F6" s="199" t="s">
        <v>94</v>
      </c>
      <c r="G6" s="199" t="s">
        <v>1136</v>
      </c>
      <c r="H6" s="199" t="s">
        <v>5</v>
      </c>
      <c r="I6" s="199" t="s">
        <v>95</v>
      </c>
      <c r="J6" s="199" t="s">
        <v>6</v>
      </c>
      <c r="K6" s="199" t="s">
        <v>1501</v>
      </c>
      <c r="L6" s="199"/>
      <c r="M6" s="199"/>
    </row>
    <row r="7" spans="1:13" x14ac:dyDescent="0.25">
      <c r="A7" s="199">
        <v>6</v>
      </c>
      <c r="B7" s="199" t="s">
        <v>15</v>
      </c>
      <c r="C7" s="199" t="s">
        <v>16</v>
      </c>
      <c r="D7" s="199" t="s">
        <v>17</v>
      </c>
      <c r="E7" s="199" t="s">
        <v>7</v>
      </c>
      <c r="F7" s="199" t="s">
        <v>18</v>
      </c>
      <c r="G7" s="199" t="s">
        <v>1468</v>
      </c>
      <c r="H7" s="199" t="s">
        <v>5</v>
      </c>
      <c r="I7" s="199" t="s">
        <v>19</v>
      </c>
      <c r="J7" s="199" t="s">
        <v>6</v>
      </c>
      <c r="K7" s="199" t="s">
        <v>1494</v>
      </c>
      <c r="L7" s="199"/>
      <c r="M7" s="199"/>
    </row>
    <row r="8" spans="1:13" x14ac:dyDescent="0.25">
      <c r="A8" s="199">
        <v>7</v>
      </c>
      <c r="B8" s="199" t="s">
        <v>366</v>
      </c>
      <c r="C8" s="199" t="s">
        <v>367</v>
      </c>
      <c r="D8" s="199" t="s">
        <v>368</v>
      </c>
      <c r="E8" s="199" t="s">
        <v>43</v>
      </c>
      <c r="F8" s="199" t="s">
        <v>395</v>
      </c>
      <c r="G8" s="199" t="s">
        <v>1468</v>
      </c>
      <c r="H8" s="199" t="s">
        <v>5</v>
      </c>
      <c r="I8" s="199" t="s">
        <v>396</v>
      </c>
      <c r="J8" s="199" t="s">
        <v>6</v>
      </c>
      <c r="K8" s="199" t="s">
        <v>1495</v>
      </c>
      <c r="L8" s="199"/>
      <c r="M8" s="199"/>
    </row>
    <row r="9" spans="1:13" x14ac:dyDescent="0.25">
      <c r="A9" s="199">
        <v>8</v>
      </c>
      <c r="B9" s="199" t="s">
        <v>174</v>
      </c>
      <c r="C9" s="199" t="s">
        <v>175</v>
      </c>
      <c r="D9" s="199" t="s">
        <v>0</v>
      </c>
      <c r="E9" s="199" t="s">
        <v>1</v>
      </c>
      <c r="F9" s="199" t="s">
        <v>472</v>
      </c>
      <c r="G9" s="199" t="s">
        <v>1050</v>
      </c>
      <c r="H9" s="199" t="s">
        <v>473</v>
      </c>
      <c r="I9" s="199" t="s">
        <v>474</v>
      </c>
      <c r="J9" s="199" t="s">
        <v>475</v>
      </c>
      <c r="K9" s="199" t="s">
        <v>1475</v>
      </c>
      <c r="L9" s="199"/>
      <c r="M9" s="199"/>
    </row>
    <row r="10" spans="1:13" x14ac:dyDescent="0.25">
      <c r="A10" s="199">
        <v>9</v>
      </c>
      <c r="B10" s="199" t="s">
        <v>174</v>
      </c>
      <c r="C10" s="199" t="s">
        <v>175</v>
      </c>
      <c r="D10" s="199" t="s">
        <v>0</v>
      </c>
      <c r="E10" s="199" t="s">
        <v>1</v>
      </c>
      <c r="F10" s="199" t="s">
        <v>176</v>
      </c>
      <c r="G10" s="199" t="s">
        <v>1468</v>
      </c>
      <c r="H10" s="199" t="s">
        <v>8</v>
      </c>
      <c r="I10" s="199" t="s">
        <v>177</v>
      </c>
      <c r="J10" s="199" t="s">
        <v>9</v>
      </c>
      <c r="K10" s="199" t="s">
        <v>1476</v>
      </c>
      <c r="L10" s="199"/>
      <c r="M10" s="199"/>
    </row>
    <row r="11" spans="1:13" x14ac:dyDescent="0.25">
      <c r="A11" s="199">
        <v>10</v>
      </c>
      <c r="B11" s="199" t="s">
        <v>174</v>
      </c>
      <c r="C11" s="199" t="s">
        <v>175</v>
      </c>
      <c r="D11" s="199" t="s">
        <v>0</v>
      </c>
      <c r="E11" s="199" t="s">
        <v>1</v>
      </c>
      <c r="F11" s="199" t="s">
        <v>1232</v>
      </c>
      <c r="G11" s="199" t="s">
        <v>1468</v>
      </c>
      <c r="H11" s="199" t="s">
        <v>1013</v>
      </c>
      <c r="I11" s="199" t="s">
        <v>1234</v>
      </c>
      <c r="J11" s="199" t="s">
        <v>960</v>
      </c>
      <c r="K11" s="199" t="s">
        <v>1477</v>
      </c>
      <c r="L11" s="199"/>
      <c r="M11" s="199"/>
    </row>
    <row r="12" spans="1:13" x14ac:dyDescent="0.25">
      <c r="A12" s="199">
        <v>11</v>
      </c>
      <c r="B12" s="199" t="s">
        <v>1478</v>
      </c>
      <c r="C12" s="199" t="s">
        <v>1479</v>
      </c>
      <c r="D12" s="199" t="s">
        <v>1480</v>
      </c>
      <c r="E12" s="199" t="s">
        <v>601</v>
      </c>
      <c r="F12" s="199" t="s">
        <v>1481</v>
      </c>
      <c r="G12" s="199" t="s">
        <v>1468</v>
      </c>
      <c r="H12" s="199" t="s">
        <v>1013</v>
      </c>
      <c r="I12" s="199" t="s">
        <v>1482</v>
      </c>
      <c r="J12" s="199" t="s">
        <v>960</v>
      </c>
      <c r="K12" s="199" t="s">
        <v>1483</v>
      </c>
      <c r="L12" s="199"/>
      <c r="M12" s="199"/>
    </row>
    <row r="13" spans="1:13" x14ac:dyDescent="0.25">
      <c r="A13" s="199">
        <v>12</v>
      </c>
      <c r="B13" s="199" t="s">
        <v>268</v>
      </c>
      <c r="C13" s="199" t="s">
        <v>269</v>
      </c>
      <c r="D13" s="199" t="s">
        <v>66</v>
      </c>
      <c r="E13" s="199" t="s">
        <v>1</v>
      </c>
      <c r="F13" s="199" t="s">
        <v>270</v>
      </c>
      <c r="G13" s="199" t="s">
        <v>1019</v>
      </c>
      <c r="H13" s="199" t="s">
        <v>3</v>
      </c>
      <c r="I13" s="199" t="s">
        <v>271</v>
      </c>
      <c r="J13" s="199" t="s">
        <v>53</v>
      </c>
      <c r="K13" s="199" t="s">
        <v>1465</v>
      </c>
      <c r="L13" s="199"/>
      <c r="M13" s="199"/>
    </row>
    <row r="14" spans="1:13" x14ac:dyDescent="0.25">
      <c r="A14" s="199">
        <v>13</v>
      </c>
      <c r="B14" s="199" t="s">
        <v>803</v>
      </c>
      <c r="C14" s="199" t="s">
        <v>804</v>
      </c>
      <c r="D14" s="199" t="s">
        <v>17</v>
      </c>
      <c r="E14" s="199" t="s">
        <v>7</v>
      </c>
      <c r="F14" s="199" t="s">
        <v>1121</v>
      </c>
      <c r="G14" s="199" t="s">
        <v>1468</v>
      </c>
      <c r="H14" s="199" t="s">
        <v>1013</v>
      </c>
      <c r="I14" s="199" t="s">
        <v>1122</v>
      </c>
      <c r="J14" s="199" t="s">
        <v>960</v>
      </c>
      <c r="K14" s="199" t="s">
        <v>1464</v>
      </c>
      <c r="L14" s="199"/>
      <c r="M14" s="199"/>
    </row>
    <row r="15" spans="1:13" x14ac:dyDescent="0.25">
      <c r="A15" s="199">
        <v>14</v>
      </c>
      <c r="B15" s="199" t="s">
        <v>1457</v>
      </c>
      <c r="C15" s="199" t="s">
        <v>1458</v>
      </c>
      <c r="D15" s="199" t="s">
        <v>42</v>
      </c>
      <c r="E15" s="199" t="s">
        <v>43</v>
      </c>
      <c r="F15" s="199" t="s">
        <v>1459</v>
      </c>
      <c r="G15" s="199" t="s">
        <v>1468</v>
      </c>
      <c r="H15" s="199" t="s">
        <v>1013</v>
      </c>
      <c r="I15" s="199" t="s">
        <v>1460</v>
      </c>
      <c r="J15" s="199" t="s">
        <v>960</v>
      </c>
      <c r="K15" s="199" t="s">
        <v>1461</v>
      </c>
      <c r="L15" s="199"/>
      <c r="M15" s="199"/>
    </row>
    <row r="16" spans="1:13" x14ac:dyDescent="0.25">
      <c r="A16" s="199">
        <v>15</v>
      </c>
      <c r="B16" s="199" t="s">
        <v>366</v>
      </c>
      <c r="C16" s="199" t="s">
        <v>367</v>
      </c>
      <c r="D16" s="199" t="s">
        <v>368</v>
      </c>
      <c r="E16" s="199" t="s">
        <v>43</v>
      </c>
      <c r="F16" s="199" t="s">
        <v>369</v>
      </c>
      <c r="G16" s="199" t="s">
        <v>1019</v>
      </c>
      <c r="H16" s="199" t="s">
        <v>294</v>
      </c>
      <c r="I16" s="199" t="s">
        <v>370</v>
      </c>
      <c r="J16" s="199" t="s">
        <v>289</v>
      </c>
      <c r="K16" s="199" t="s">
        <v>1240</v>
      </c>
      <c r="L16" s="199"/>
      <c r="M16" s="199"/>
    </row>
    <row r="17" spans="1:13" x14ac:dyDescent="0.25">
      <c r="A17" s="199">
        <v>16</v>
      </c>
      <c r="B17" s="199" t="s">
        <v>366</v>
      </c>
      <c r="C17" s="199" t="s">
        <v>367</v>
      </c>
      <c r="D17" s="199" t="s">
        <v>368</v>
      </c>
      <c r="E17" s="199" t="s">
        <v>43</v>
      </c>
      <c r="F17" s="199" t="s">
        <v>1100</v>
      </c>
      <c r="G17" s="199" t="s">
        <v>1468</v>
      </c>
      <c r="H17" s="199" t="s">
        <v>1013</v>
      </c>
      <c r="I17" s="199" t="s">
        <v>1101</v>
      </c>
      <c r="J17" s="199" t="s">
        <v>960</v>
      </c>
      <c r="K17" s="199" t="s">
        <v>1258</v>
      </c>
      <c r="L17" s="199"/>
      <c r="M17" s="199"/>
    </row>
    <row r="18" spans="1:13" x14ac:dyDescent="0.25">
      <c r="A18" s="199">
        <v>17</v>
      </c>
      <c r="B18" s="199" t="s">
        <v>1215</v>
      </c>
      <c r="C18" s="199" t="s">
        <v>1216</v>
      </c>
      <c r="D18" s="199" t="s">
        <v>0</v>
      </c>
      <c r="E18" s="199" t="s">
        <v>1</v>
      </c>
      <c r="F18" s="199" t="s">
        <v>1218</v>
      </c>
      <c r="G18" s="199" t="s">
        <v>1468</v>
      </c>
      <c r="H18" s="199" t="s">
        <v>1013</v>
      </c>
      <c r="I18" s="199" t="s">
        <v>1219</v>
      </c>
      <c r="J18" s="199" t="s">
        <v>960</v>
      </c>
      <c r="K18" s="199" t="s">
        <v>1242</v>
      </c>
      <c r="L18" s="199"/>
      <c r="M18" s="199"/>
    </row>
    <row r="19" spans="1:13" x14ac:dyDescent="0.25">
      <c r="A19" s="199">
        <v>18</v>
      </c>
      <c r="B19" s="199" t="s">
        <v>1194</v>
      </c>
      <c r="C19" s="199" t="s">
        <v>1195</v>
      </c>
      <c r="D19" s="199" t="s">
        <v>1196</v>
      </c>
      <c r="E19" s="199" t="s">
        <v>28</v>
      </c>
      <c r="F19" s="199" t="s">
        <v>1197</v>
      </c>
      <c r="G19" s="199" t="s">
        <v>1468</v>
      </c>
      <c r="H19" s="199" t="s">
        <v>1013</v>
      </c>
      <c r="I19" s="199" t="s">
        <v>1198</v>
      </c>
      <c r="J19" s="199" t="s">
        <v>960</v>
      </c>
      <c r="K19" s="199" t="s">
        <v>1214</v>
      </c>
      <c r="L19" s="199"/>
      <c r="M19" s="199"/>
    </row>
    <row r="20" spans="1:13" x14ac:dyDescent="0.25">
      <c r="A20" s="199">
        <v>19</v>
      </c>
      <c r="B20" s="199" t="s">
        <v>117</v>
      </c>
      <c r="C20" s="199" t="s">
        <v>1210</v>
      </c>
      <c r="D20" s="199" t="s">
        <v>648</v>
      </c>
      <c r="E20" s="199" t="s">
        <v>1</v>
      </c>
      <c r="F20" s="199" t="s">
        <v>1211</v>
      </c>
      <c r="G20" s="199" t="s">
        <v>1019</v>
      </c>
      <c r="H20" s="199" t="s">
        <v>3</v>
      </c>
      <c r="I20" s="199" t="s">
        <v>1212</v>
      </c>
      <c r="J20" s="199" t="s">
        <v>53</v>
      </c>
      <c r="K20" s="199" t="s">
        <v>1213</v>
      </c>
      <c r="L20" s="199"/>
      <c r="M20" s="199"/>
    </row>
    <row r="21" spans="1:13" x14ac:dyDescent="0.25">
      <c r="A21" s="199">
        <v>20</v>
      </c>
      <c r="B21" s="199" t="s">
        <v>116</v>
      </c>
      <c r="C21" s="199" t="s">
        <v>117</v>
      </c>
      <c r="D21" s="199" t="s">
        <v>648</v>
      </c>
      <c r="E21" s="199" t="s">
        <v>1</v>
      </c>
      <c r="F21" s="199" t="s">
        <v>118</v>
      </c>
      <c r="G21" s="199" t="s">
        <v>1019</v>
      </c>
      <c r="H21" s="199" t="s">
        <v>3</v>
      </c>
      <c r="I21" s="199" t="s">
        <v>119</v>
      </c>
      <c r="J21" s="199" t="s">
        <v>53</v>
      </c>
      <c r="K21" s="199" t="s">
        <v>1167</v>
      </c>
      <c r="L21" s="199"/>
      <c r="M21" s="199"/>
    </row>
    <row r="22" spans="1:13" x14ac:dyDescent="0.25">
      <c r="A22" s="199">
        <v>21</v>
      </c>
      <c r="B22" s="199" t="s">
        <v>196</v>
      </c>
      <c r="C22" s="199" t="s">
        <v>104</v>
      </c>
      <c r="D22" s="199" t="s">
        <v>197</v>
      </c>
      <c r="E22" s="199" t="s">
        <v>198</v>
      </c>
      <c r="F22" s="199" t="s">
        <v>1168</v>
      </c>
      <c r="G22" s="199" t="s">
        <v>1468</v>
      </c>
      <c r="H22" s="199" t="s">
        <v>1013</v>
      </c>
      <c r="I22" s="199" t="s">
        <v>1169</v>
      </c>
      <c r="J22" s="199" t="s">
        <v>960</v>
      </c>
      <c r="K22" s="199" t="s">
        <v>1170</v>
      </c>
      <c r="L22" s="199"/>
      <c r="M22" s="199"/>
    </row>
    <row r="23" spans="1:13" x14ac:dyDescent="0.25">
      <c r="A23" s="199">
        <v>22</v>
      </c>
      <c r="B23" s="199" t="s">
        <v>1176</v>
      </c>
      <c r="C23" s="199" t="s">
        <v>1177</v>
      </c>
      <c r="D23" s="199" t="s">
        <v>173</v>
      </c>
      <c r="E23" s="199" t="s">
        <v>43</v>
      </c>
      <c r="F23" s="199" t="s">
        <v>1178</v>
      </c>
      <c r="G23" s="199" t="s">
        <v>1468</v>
      </c>
      <c r="H23" s="199" t="s">
        <v>1013</v>
      </c>
      <c r="I23" s="199" t="s">
        <v>1179</v>
      </c>
      <c r="J23" s="199" t="s">
        <v>960</v>
      </c>
      <c r="K23" s="199" t="s">
        <v>1180</v>
      </c>
      <c r="L23" s="199"/>
      <c r="M23" s="199"/>
    </row>
    <row r="24" spans="1:13" x14ac:dyDescent="0.25">
      <c r="A24" s="199">
        <v>23</v>
      </c>
      <c r="B24" s="199" t="s">
        <v>1181</v>
      </c>
      <c r="C24" s="199" t="s">
        <v>1182</v>
      </c>
      <c r="D24" s="199" t="s">
        <v>1183</v>
      </c>
      <c r="E24" s="199" t="s">
        <v>48</v>
      </c>
      <c r="F24" s="199" t="s">
        <v>1184</v>
      </c>
      <c r="G24" s="199" t="s">
        <v>1468</v>
      </c>
      <c r="H24" s="199" t="s">
        <v>1013</v>
      </c>
      <c r="I24" s="199" t="s">
        <v>1185</v>
      </c>
      <c r="J24" s="199" t="s">
        <v>960</v>
      </c>
      <c r="K24" s="199" t="s">
        <v>1186</v>
      </c>
      <c r="L24" s="199"/>
      <c r="M24" s="199"/>
    </row>
    <row r="25" spans="1:13" x14ac:dyDescent="0.25">
      <c r="A25" s="199">
        <v>24</v>
      </c>
      <c r="B25" s="199" t="s">
        <v>1187</v>
      </c>
      <c r="C25" s="199" t="s">
        <v>1188</v>
      </c>
      <c r="D25" s="199" t="s">
        <v>1189</v>
      </c>
      <c r="E25" s="199" t="s">
        <v>43</v>
      </c>
      <c r="F25" s="199" t="s">
        <v>1190</v>
      </c>
      <c r="G25" s="199" t="s">
        <v>1468</v>
      </c>
      <c r="H25" s="199" t="s">
        <v>1013</v>
      </c>
      <c r="I25" s="199" t="s">
        <v>1191</v>
      </c>
      <c r="J25" s="199" t="s">
        <v>960</v>
      </c>
      <c r="K25" s="199" t="s">
        <v>1192</v>
      </c>
      <c r="L25" s="199"/>
      <c r="M25" s="199"/>
    </row>
    <row r="26" spans="1:13" x14ac:dyDescent="0.25">
      <c r="A26" s="199">
        <v>25</v>
      </c>
      <c r="B26" s="199" t="s">
        <v>262</v>
      </c>
      <c r="C26" s="199" t="s">
        <v>1141</v>
      </c>
      <c r="D26" s="199" t="s">
        <v>1142</v>
      </c>
      <c r="E26" s="199" t="s">
        <v>1</v>
      </c>
      <c r="F26" s="199" t="s">
        <v>1143</v>
      </c>
      <c r="G26" s="199" t="s">
        <v>1468</v>
      </c>
      <c r="H26" s="199" t="s">
        <v>1013</v>
      </c>
      <c r="I26" s="199" t="s">
        <v>1144</v>
      </c>
      <c r="J26" s="199" t="s">
        <v>960</v>
      </c>
      <c r="K26" s="199" t="s">
        <v>1145</v>
      </c>
      <c r="L26" s="199"/>
      <c r="M26" s="199"/>
    </row>
    <row r="27" spans="1:13" x14ac:dyDescent="0.25">
      <c r="A27" s="199">
        <v>26</v>
      </c>
      <c r="B27" s="199" t="s">
        <v>1146</v>
      </c>
      <c r="C27" s="199" t="s">
        <v>1147</v>
      </c>
      <c r="D27" s="199" t="s">
        <v>1142</v>
      </c>
      <c r="E27" s="199" t="s">
        <v>1</v>
      </c>
      <c r="F27" s="199" t="s">
        <v>1148</v>
      </c>
      <c r="G27" s="199" t="s">
        <v>1468</v>
      </c>
      <c r="H27" s="199" t="s">
        <v>1013</v>
      </c>
      <c r="I27" s="199" t="s">
        <v>1149</v>
      </c>
      <c r="J27" s="199" t="s">
        <v>960</v>
      </c>
      <c r="K27" s="199" t="s">
        <v>1150</v>
      </c>
      <c r="L27" s="199"/>
      <c r="M27" s="199"/>
    </row>
    <row r="28" spans="1:13" x14ac:dyDescent="0.25">
      <c r="A28" s="199">
        <v>27</v>
      </c>
      <c r="B28" s="199" t="s">
        <v>50</v>
      </c>
      <c r="C28" s="199" t="s">
        <v>51</v>
      </c>
      <c r="D28" s="199" t="s">
        <v>52</v>
      </c>
      <c r="E28" s="199" t="s">
        <v>43</v>
      </c>
      <c r="F28" s="199" t="s">
        <v>1085</v>
      </c>
      <c r="G28" s="199" t="s">
        <v>1468</v>
      </c>
      <c r="H28" s="199" t="s">
        <v>1013</v>
      </c>
      <c r="I28" s="199" t="s">
        <v>1086</v>
      </c>
      <c r="J28" s="199" t="s">
        <v>960</v>
      </c>
      <c r="K28" s="199" t="s">
        <v>1087</v>
      </c>
      <c r="L28" s="199"/>
      <c r="M28" s="199"/>
    </row>
    <row r="29" spans="1:13" x14ac:dyDescent="0.25">
      <c r="A29" s="199">
        <v>28</v>
      </c>
      <c r="B29" s="199" t="s">
        <v>196</v>
      </c>
      <c r="C29" s="199" t="s">
        <v>104</v>
      </c>
      <c r="D29" s="199" t="s">
        <v>197</v>
      </c>
      <c r="E29" s="199" t="s">
        <v>198</v>
      </c>
      <c r="F29" s="199" t="s">
        <v>1107</v>
      </c>
      <c r="G29" s="199" t="s">
        <v>1468</v>
      </c>
      <c r="H29" s="199" t="s">
        <v>1013</v>
      </c>
      <c r="I29" s="199" t="s">
        <v>1108</v>
      </c>
      <c r="J29" s="199" t="s">
        <v>960</v>
      </c>
      <c r="K29" s="199" t="s">
        <v>1109</v>
      </c>
      <c r="L29" s="199"/>
      <c r="M29" s="199"/>
    </row>
    <row r="30" spans="1:13" x14ac:dyDescent="0.25">
      <c r="A30" s="199">
        <v>29</v>
      </c>
      <c r="B30" s="199" t="s">
        <v>1110</v>
      </c>
      <c r="C30" s="199" t="s">
        <v>408</v>
      </c>
      <c r="D30" s="199" t="s">
        <v>1111</v>
      </c>
      <c r="E30" s="199" t="s">
        <v>912</v>
      </c>
      <c r="F30" s="199" t="s">
        <v>1112</v>
      </c>
      <c r="G30" s="199" t="s">
        <v>1468</v>
      </c>
      <c r="H30" s="199" t="s">
        <v>1013</v>
      </c>
      <c r="I30" s="199" t="s">
        <v>1113</v>
      </c>
      <c r="J30" s="199" t="s">
        <v>960</v>
      </c>
      <c r="K30" s="199" t="s">
        <v>1114</v>
      </c>
      <c r="L30" s="199"/>
      <c r="M30" s="199"/>
    </row>
    <row r="31" spans="1:13" x14ac:dyDescent="0.25">
      <c r="A31" s="199">
        <v>30</v>
      </c>
      <c r="B31" s="199" t="s">
        <v>1072</v>
      </c>
      <c r="C31" s="199" t="s">
        <v>1073</v>
      </c>
      <c r="D31" s="199" t="s">
        <v>122</v>
      </c>
      <c r="E31" s="199" t="s">
        <v>43</v>
      </c>
      <c r="F31" s="199" t="s">
        <v>221</v>
      </c>
      <c r="G31" s="199" t="s">
        <v>1131</v>
      </c>
      <c r="H31" s="199" t="s">
        <v>3</v>
      </c>
      <c r="I31" s="199" t="s">
        <v>222</v>
      </c>
      <c r="J31" s="199" t="s">
        <v>53</v>
      </c>
      <c r="K31" s="199" t="s">
        <v>1074</v>
      </c>
      <c r="L31" s="199"/>
      <c r="M31" s="199"/>
    </row>
    <row r="32" spans="1:13" x14ac:dyDescent="0.25">
      <c r="A32" s="199">
        <v>31</v>
      </c>
      <c r="B32" s="199" t="s">
        <v>190</v>
      </c>
      <c r="C32" s="199" t="s">
        <v>191</v>
      </c>
      <c r="D32" s="199" t="s">
        <v>192</v>
      </c>
      <c r="E32" s="199" t="s">
        <v>28</v>
      </c>
      <c r="F32" s="199" t="s">
        <v>193</v>
      </c>
      <c r="G32" s="199" t="s">
        <v>1019</v>
      </c>
      <c r="H32" s="199" t="s">
        <v>30</v>
      </c>
      <c r="I32" s="199" t="s">
        <v>194</v>
      </c>
      <c r="J32" s="199" t="s">
        <v>32</v>
      </c>
      <c r="K32" s="199" t="s">
        <v>1081</v>
      </c>
      <c r="L32" s="199"/>
      <c r="M32" s="199"/>
    </row>
    <row r="33" spans="1:13" x14ac:dyDescent="0.25">
      <c r="A33" s="199">
        <v>32</v>
      </c>
      <c r="B33" s="199" t="s">
        <v>262</v>
      </c>
      <c r="C33" s="199" t="s">
        <v>263</v>
      </c>
      <c r="D33" s="199" t="s">
        <v>264</v>
      </c>
      <c r="E33" s="199" t="s">
        <v>1</v>
      </c>
      <c r="F33" s="199" t="s">
        <v>265</v>
      </c>
      <c r="G33" s="199" t="s">
        <v>1019</v>
      </c>
      <c r="H33" s="199" t="s">
        <v>3</v>
      </c>
      <c r="I33" s="199" t="s">
        <v>266</v>
      </c>
      <c r="J33" s="199" t="s">
        <v>53</v>
      </c>
      <c r="K33" s="199" t="s">
        <v>1057</v>
      </c>
      <c r="L33" s="199"/>
      <c r="M33" s="199"/>
    </row>
    <row r="34" spans="1:13" x14ac:dyDescent="0.25">
      <c r="A34" s="199">
        <v>33</v>
      </c>
      <c r="B34" s="199" t="s">
        <v>71</v>
      </c>
      <c r="C34" s="199" t="s">
        <v>72</v>
      </c>
      <c r="D34" s="199" t="s">
        <v>73</v>
      </c>
      <c r="E34" s="199" t="s">
        <v>28</v>
      </c>
      <c r="F34" s="199" t="s">
        <v>74</v>
      </c>
      <c r="G34" s="199" t="s">
        <v>1019</v>
      </c>
      <c r="H34" s="199" t="s">
        <v>30</v>
      </c>
      <c r="I34" s="199" t="s">
        <v>75</v>
      </c>
      <c r="J34" s="199" t="s">
        <v>32</v>
      </c>
      <c r="K34" s="199" t="s">
        <v>1058</v>
      </c>
      <c r="L34" s="199"/>
      <c r="M34" s="199"/>
    </row>
    <row r="35" spans="1:13" x14ac:dyDescent="0.25">
      <c r="A35" s="199">
        <v>34</v>
      </c>
      <c r="B35" s="199" t="s">
        <v>273</v>
      </c>
      <c r="C35" s="199" t="s">
        <v>274</v>
      </c>
      <c r="D35" s="199" t="s">
        <v>0</v>
      </c>
      <c r="E35" s="199" t="s">
        <v>1</v>
      </c>
      <c r="F35" s="199" t="s">
        <v>275</v>
      </c>
      <c r="G35" s="199" t="s">
        <v>1019</v>
      </c>
      <c r="H35" s="199" t="s">
        <v>3</v>
      </c>
      <c r="I35" s="199" t="s">
        <v>276</v>
      </c>
      <c r="J35" s="199" t="s">
        <v>53</v>
      </c>
      <c r="K35" s="199" t="s">
        <v>1069</v>
      </c>
      <c r="L35" s="199"/>
      <c r="M35" s="199"/>
    </row>
    <row r="36" spans="1:13" x14ac:dyDescent="0.25">
      <c r="A36" s="199">
        <v>35</v>
      </c>
      <c r="B36" s="199" t="s">
        <v>766</v>
      </c>
      <c r="C36" s="199" t="s">
        <v>767</v>
      </c>
      <c r="D36" s="199" t="s">
        <v>577</v>
      </c>
      <c r="E36" s="199" t="s">
        <v>7</v>
      </c>
      <c r="F36" s="199" t="s">
        <v>1040</v>
      </c>
      <c r="G36" s="199" t="s">
        <v>1050</v>
      </c>
      <c r="H36" s="199" t="s">
        <v>781</v>
      </c>
      <c r="I36" s="199" t="s">
        <v>1042</v>
      </c>
      <c r="J36" s="199" t="s">
        <v>1043</v>
      </c>
      <c r="K36" s="199" t="s">
        <v>1044</v>
      </c>
      <c r="L36" s="199"/>
      <c r="M36" s="199"/>
    </row>
    <row r="37" spans="1:13" x14ac:dyDescent="0.25">
      <c r="A37" s="199">
        <v>36</v>
      </c>
      <c r="B37" s="199" t="s">
        <v>145</v>
      </c>
      <c r="C37" s="199" t="s">
        <v>97</v>
      </c>
      <c r="D37" s="199" t="s">
        <v>1046</v>
      </c>
      <c r="E37" s="199" t="s">
        <v>1</v>
      </c>
      <c r="F37" s="199" t="s">
        <v>147</v>
      </c>
      <c r="G37" s="199" t="s">
        <v>1019</v>
      </c>
      <c r="H37" s="199" t="s">
        <v>3</v>
      </c>
      <c r="I37" s="199" t="s">
        <v>148</v>
      </c>
      <c r="J37" s="199" t="s">
        <v>53</v>
      </c>
      <c r="K37" s="199" t="s">
        <v>1047</v>
      </c>
      <c r="L37" s="199"/>
      <c r="M37" s="199"/>
    </row>
    <row r="38" spans="1:13" x14ac:dyDescent="0.25">
      <c r="A38" s="199">
        <v>37</v>
      </c>
      <c r="B38" s="199" t="s">
        <v>803</v>
      </c>
      <c r="C38" s="199" t="s">
        <v>804</v>
      </c>
      <c r="D38" s="199" t="s">
        <v>17</v>
      </c>
      <c r="E38" s="199" t="s">
        <v>7</v>
      </c>
      <c r="F38" s="199" t="s">
        <v>805</v>
      </c>
      <c r="G38" s="199" t="s">
        <v>1468</v>
      </c>
      <c r="H38" s="199" t="s">
        <v>5</v>
      </c>
      <c r="I38" s="199" t="s">
        <v>806</v>
      </c>
      <c r="J38" s="199" t="s">
        <v>6</v>
      </c>
      <c r="K38" s="199" t="s">
        <v>996</v>
      </c>
      <c r="L38" s="199"/>
      <c r="M38" s="199"/>
    </row>
    <row r="39" spans="1:13" x14ac:dyDescent="0.25">
      <c r="A39" s="199">
        <v>38</v>
      </c>
      <c r="B39" s="199" t="s">
        <v>982</v>
      </c>
      <c r="C39" s="199" t="s">
        <v>292</v>
      </c>
      <c r="D39" s="199" t="s">
        <v>462</v>
      </c>
      <c r="E39" s="199" t="s">
        <v>1</v>
      </c>
      <c r="F39" s="199" t="s">
        <v>422</v>
      </c>
      <c r="G39" s="199" t="s">
        <v>1019</v>
      </c>
      <c r="H39" s="199" t="s">
        <v>3</v>
      </c>
      <c r="I39" s="199" t="s">
        <v>423</v>
      </c>
      <c r="J39" s="199" t="s">
        <v>2</v>
      </c>
      <c r="K39" s="199" t="s">
        <v>983</v>
      </c>
      <c r="L39" s="199"/>
      <c r="M39" s="199"/>
    </row>
    <row r="40" spans="1:13" x14ac:dyDescent="0.25">
      <c r="A40" s="199">
        <v>39</v>
      </c>
      <c r="B40" s="199" t="s">
        <v>64</v>
      </c>
      <c r="C40" s="199" t="s">
        <v>65</v>
      </c>
      <c r="D40" s="199" t="s">
        <v>66</v>
      </c>
      <c r="E40" s="199" t="s">
        <v>1</v>
      </c>
      <c r="F40" s="199" t="s">
        <v>67</v>
      </c>
      <c r="G40" s="199" t="s">
        <v>1019</v>
      </c>
      <c r="H40" s="199" t="s">
        <v>30</v>
      </c>
      <c r="I40" s="199" t="s">
        <v>68</v>
      </c>
      <c r="J40" s="199" t="s">
        <v>32</v>
      </c>
      <c r="K40" s="199" t="s">
        <v>959</v>
      </c>
      <c r="L40" s="199"/>
      <c r="M40" s="199"/>
    </row>
    <row r="41" spans="1:13" x14ac:dyDescent="0.25">
      <c r="A41" s="199">
        <v>40</v>
      </c>
      <c r="B41" s="199" t="s">
        <v>242</v>
      </c>
      <c r="C41" s="199" t="s">
        <v>243</v>
      </c>
      <c r="D41" s="199" t="s">
        <v>957</v>
      </c>
      <c r="E41" s="199" t="s">
        <v>43</v>
      </c>
      <c r="F41" s="199" t="s">
        <v>244</v>
      </c>
      <c r="G41" s="199" t="s">
        <v>1019</v>
      </c>
      <c r="H41" s="199" t="s">
        <v>3</v>
      </c>
      <c r="I41" s="199" t="s">
        <v>245</v>
      </c>
      <c r="J41" s="199" t="s">
        <v>125</v>
      </c>
      <c r="K41" s="199" t="s">
        <v>958</v>
      </c>
      <c r="L41" s="199"/>
      <c r="M41" s="199"/>
    </row>
    <row r="42" spans="1:13" x14ac:dyDescent="0.25">
      <c r="A42" s="199">
        <v>41</v>
      </c>
      <c r="B42" s="199" t="s">
        <v>322</v>
      </c>
      <c r="C42" s="199" t="s">
        <v>323</v>
      </c>
      <c r="D42" s="199" t="s">
        <v>66</v>
      </c>
      <c r="E42" s="199" t="s">
        <v>1</v>
      </c>
      <c r="F42" s="199" t="s">
        <v>324</v>
      </c>
      <c r="G42" s="199" t="s">
        <v>1019</v>
      </c>
      <c r="H42" s="199" t="s">
        <v>287</v>
      </c>
      <c r="I42" s="199" t="s">
        <v>325</v>
      </c>
      <c r="J42" s="199" t="s">
        <v>289</v>
      </c>
      <c r="K42" s="199" t="s">
        <v>956</v>
      </c>
      <c r="L42" s="199"/>
      <c r="M42" s="199"/>
    </row>
    <row r="43" spans="1:13" x14ac:dyDescent="0.25">
      <c r="A43" s="199">
        <v>42</v>
      </c>
      <c r="B43" s="199" t="s">
        <v>49</v>
      </c>
      <c r="C43" s="199" t="s">
        <v>97</v>
      </c>
      <c r="D43" s="199" t="s">
        <v>66</v>
      </c>
      <c r="E43" s="199" t="s">
        <v>1</v>
      </c>
      <c r="F43" s="199" t="s">
        <v>391</v>
      </c>
      <c r="G43" s="199" t="s">
        <v>1019</v>
      </c>
      <c r="H43" s="199" t="s">
        <v>294</v>
      </c>
      <c r="I43" s="199" t="s">
        <v>392</v>
      </c>
      <c r="J43" s="199" t="s">
        <v>289</v>
      </c>
      <c r="K43" s="199" t="s">
        <v>921</v>
      </c>
      <c r="L43" s="199"/>
      <c r="M43" s="199"/>
    </row>
    <row r="44" spans="1:13" x14ac:dyDescent="0.25">
      <c r="A44" s="199">
        <v>43</v>
      </c>
      <c r="B44" s="199" t="s">
        <v>361</v>
      </c>
      <c r="C44" s="199" t="s">
        <v>362</v>
      </c>
      <c r="D44" s="199" t="s">
        <v>0</v>
      </c>
      <c r="E44" s="199" t="s">
        <v>1</v>
      </c>
      <c r="F44" s="199" t="s">
        <v>886</v>
      </c>
      <c r="G44" s="199" t="s">
        <v>1019</v>
      </c>
      <c r="H44" s="199" t="s">
        <v>3</v>
      </c>
      <c r="I44" s="199" t="s">
        <v>861</v>
      </c>
      <c r="J44" s="199" t="s">
        <v>516</v>
      </c>
      <c r="K44" s="199" t="s">
        <v>896</v>
      </c>
      <c r="L44" s="199"/>
      <c r="M44" s="199"/>
    </row>
    <row r="45" spans="1:13" x14ac:dyDescent="0.25">
      <c r="A45" s="199">
        <v>44</v>
      </c>
      <c r="B45" s="199" t="s">
        <v>845</v>
      </c>
      <c r="C45" s="199" t="s">
        <v>846</v>
      </c>
      <c r="D45" s="199" t="s">
        <v>27</v>
      </c>
      <c r="E45" s="199" t="s">
        <v>28</v>
      </c>
      <c r="F45" s="199" t="s">
        <v>847</v>
      </c>
      <c r="G45" s="199" t="s">
        <v>1019</v>
      </c>
      <c r="H45" s="199" t="s">
        <v>294</v>
      </c>
      <c r="I45" s="199" t="s">
        <v>848</v>
      </c>
      <c r="J45" s="199" t="s">
        <v>289</v>
      </c>
      <c r="K45" s="199" t="s">
        <v>849</v>
      </c>
      <c r="L45" s="199"/>
      <c r="M45" s="199"/>
    </row>
    <row r="46" spans="1:13" x14ac:dyDescent="0.25">
      <c r="A46" s="199">
        <v>45</v>
      </c>
      <c r="B46" s="199" t="s">
        <v>766</v>
      </c>
      <c r="C46" s="199" t="s">
        <v>767</v>
      </c>
      <c r="D46" s="199" t="s">
        <v>577</v>
      </c>
      <c r="E46" s="199" t="s">
        <v>7</v>
      </c>
      <c r="F46" s="199" t="s">
        <v>768</v>
      </c>
      <c r="G46" s="199" t="s">
        <v>1468</v>
      </c>
      <c r="H46" s="199" t="s">
        <v>8</v>
      </c>
      <c r="I46" s="199" t="s">
        <v>769</v>
      </c>
      <c r="J46" s="199" t="s">
        <v>9</v>
      </c>
      <c r="K46" s="199" t="s">
        <v>770</v>
      </c>
      <c r="L46" s="199"/>
      <c r="M46" s="199"/>
    </row>
    <row r="47" spans="1:13" x14ac:dyDescent="0.25">
      <c r="A47" s="199">
        <v>46</v>
      </c>
      <c r="B47" s="199" t="s">
        <v>530</v>
      </c>
      <c r="C47" s="199" t="s">
        <v>531</v>
      </c>
      <c r="D47" s="199" t="s">
        <v>36</v>
      </c>
      <c r="E47" s="199" t="s">
        <v>1</v>
      </c>
      <c r="F47" s="199" t="s">
        <v>532</v>
      </c>
      <c r="G47" s="199" t="s">
        <v>1019</v>
      </c>
      <c r="H47" s="199" t="s">
        <v>294</v>
      </c>
      <c r="I47" s="199" t="s">
        <v>533</v>
      </c>
      <c r="J47" s="199" t="s">
        <v>516</v>
      </c>
      <c r="K47" s="199" t="s">
        <v>764</v>
      </c>
      <c r="L47" s="199"/>
      <c r="M47" s="199"/>
    </row>
    <row r="48" spans="1:13" x14ac:dyDescent="0.25">
      <c r="A48" s="199">
        <v>47</v>
      </c>
      <c r="B48" s="199" t="s">
        <v>651</v>
      </c>
      <c r="C48" s="199" t="s">
        <v>652</v>
      </c>
      <c r="D48" s="199" t="s">
        <v>653</v>
      </c>
      <c r="E48" s="199" t="s">
        <v>1</v>
      </c>
      <c r="F48" s="199" t="s">
        <v>654</v>
      </c>
      <c r="G48" s="199" t="s">
        <v>1019</v>
      </c>
      <c r="H48" s="199" t="s">
        <v>294</v>
      </c>
      <c r="I48" s="199" t="s">
        <v>655</v>
      </c>
      <c r="J48" s="199" t="s">
        <v>289</v>
      </c>
      <c r="K48" s="199" t="s">
        <v>656</v>
      </c>
      <c r="L48" s="199"/>
      <c r="M48" s="199"/>
    </row>
    <row r="49" spans="1:13" x14ac:dyDescent="0.25">
      <c r="A49" s="199">
        <v>48</v>
      </c>
      <c r="B49" s="199" t="s">
        <v>425</v>
      </c>
      <c r="C49" s="199" t="s">
        <v>426</v>
      </c>
      <c r="D49" s="199" t="s">
        <v>427</v>
      </c>
      <c r="E49" s="199" t="s">
        <v>28</v>
      </c>
      <c r="F49" s="199" t="s">
        <v>428</v>
      </c>
      <c r="G49" s="199" t="s">
        <v>1019</v>
      </c>
      <c r="H49" s="199" t="s">
        <v>287</v>
      </c>
      <c r="I49" s="199" t="s">
        <v>429</v>
      </c>
      <c r="J49" s="199" t="s">
        <v>289</v>
      </c>
      <c r="K49" s="199" t="s">
        <v>659</v>
      </c>
      <c r="L49" s="199"/>
      <c r="M49" s="199"/>
    </row>
    <row r="50" spans="1:13" x14ac:dyDescent="0.25">
      <c r="A50" s="199">
        <v>49</v>
      </c>
      <c r="B50" s="199" t="s">
        <v>608</v>
      </c>
      <c r="C50" s="199" t="s">
        <v>378</v>
      </c>
      <c r="D50" s="199" t="s">
        <v>27</v>
      </c>
      <c r="E50" s="199" t="s">
        <v>28</v>
      </c>
      <c r="F50" s="199" t="s">
        <v>609</v>
      </c>
      <c r="G50" s="199" t="s">
        <v>1019</v>
      </c>
      <c r="H50" s="199" t="s">
        <v>294</v>
      </c>
      <c r="I50" s="199" t="s">
        <v>610</v>
      </c>
      <c r="J50" s="199" t="s">
        <v>289</v>
      </c>
      <c r="K50" s="199" t="s">
        <v>663</v>
      </c>
      <c r="L50" s="199"/>
      <c r="M50" s="199"/>
    </row>
    <row r="51" spans="1:13" x14ac:dyDescent="0.25">
      <c r="A51" s="199">
        <v>50</v>
      </c>
      <c r="B51" s="199" t="s">
        <v>1466</v>
      </c>
      <c r="C51" s="199" t="s">
        <v>378</v>
      </c>
      <c r="D51" s="199"/>
      <c r="E51" s="199"/>
      <c r="F51" s="199" t="s">
        <v>572</v>
      </c>
      <c r="G51" s="199" t="s">
        <v>1019</v>
      </c>
      <c r="H51" s="199" t="s">
        <v>287</v>
      </c>
      <c r="I51" s="199" t="s">
        <v>573</v>
      </c>
      <c r="J51" s="199" t="s">
        <v>289</v>
      </c>
      <c r="K51" s="199" t="s">
        <v>665</v>
      </c>
      <c r="L51" s="199"/>
      <c r="M51" s="199"/>
    </row>
    <row r="52" spans="1:13" x14ac:dyDescent="0.25">
      <c r="A52" s="199">
        <v>51</v>
      </c>
      <c r="B52" s="199" t="s">
        <v>590</v>
      </c>
      <c r="C52" s="199" t="s">
        <v>591</v>
      </c>
      <c r="D52" s="199" t="s">
        <v>592</v>
      </c>
      <c r="E52" s="199" t="s">
        <v>43</v>
      </c>
      <c r="F52" s="199" t="s">
        <v>593</v>
      </c>
      <c r="G52" s="199" t="s">
        <v>1131</v>
      </c>
      <c r="H52" s="199" t="s">
        <v>30</v>
      </c>
      <c r="I52" s="199" t="s">
        <v>594</v>
      </c>
      <c r="J52" s="199" t="s">
        <v>32</v>
      </c>
      <c r="K52" s="199" t="s">
        <v>669</v>
      </c>
      <c r="L52" s="199"/>
      <c r="M52" s="199"/>
    </row>
    <row r="53" spans="1:13" x14ac:dyDescent="0.25">
      <c r="A53" s="199">
        <v>52</v>
      </c>
      <c r="B53" s="199" t="s">
        <v>566</v>
      </c>
      <c r="C53" s="199" t="s">
        <v>556</v>
      </c>
      <c r="D53" s="199" t="s">
        <v>0</v>
      </c>
      <c r="E53" s="199" t="s">
        <v>1</v>
      </c>
      <c r="F53" s="199" t="s">
        <v>557</v>
      </c>
      <c r="G53" s="199" t="s">
        <v>1019</v>
      </c>
      <c r="H53" s="199" t="s">
        <v>287</v>
      </c>
      <c r="I53" s="199" t="s">
        <v>558</v>
      </c>
      <c r="J53" s="199" t="s">
        <v>289</v>
      </c>
      <c r="K53" s="199" t="s">
        <v>673</v>
      </c>
      <c r="L53" s="199"/>
      <c r="M53" s="199"/>
    </row>
    <row r="54" spans="1:13" x14ac:dyDescent="0.25">
      <c r="A54" s="199">
        <v>53</v>
      </c>
      <c r="B54" s="199" t="s">
        <v>1467</v>
      </c>
      <c r="C54" s="199" t="s">
        <v>97</v>
      </c>
      <c r="D54" s="199"/>
      <c r="E54" s="199"/>
      <c r="F54" s="199" t="s">
        <v>540</v>
      </c>
      <c r="G54" s="199" t="s">
        <v>1019</v>
      </c>
      <c r="H54" s="199" t="s">
        <v>294</v>
      </c>
      <c r="I54" s="199" t="s">
        <v>541</v>
      </c>
      <c r="J54" s="199" t="s">
        <v>289</v>
      </c>
      <c r="K54" s="199" t="s">
        <v>677</v>
      </c>
      <c r="L54" s="199"/>
      <c r="M54" s="199"/>
    </row>
    <row r="55" spans="1:13" x14ac:dyDescent="0.25">
      <c r="A55" s="199">
        <v>54</v>
      </c>
      <c r="B55" s="199" t="s">
        <v>291</v>
      </c>
      <c r="C55" s="199" t="s">
        <v>292</v>
      </c>
      <c r="D55" s="199" t="s">
        <v>0</v>
      </c>
      <c r="E55" s="199" t="s">
        <v>1</v>
      </c>
      <c r="F55" s="199" t="s">
        <v>293</v>
      </c>
      <c r="G55" s="199" t="s">
        <v>1019</v>
      </c>
      <c r="H55" s="199" t="s">
        <v>294</v>
      </c>
      <c r="I55" s="199" t="s">
        <v>295</v>
      </c>
      <c r="J55" s="199" t="s">
        <v>289</v>
      </c>
      <c r="K55" s="199" t="s">
        <v>679</v>
      </c>
      <c r="L55" s="199"/>
      <c r="M55" s="199"/>
    </row>
    <row r="56" spans="1:13" x14ac:dyDescent="0.25">
      <c r="A56" s="199">
        <v>55</v>
      </c>
      <c r="B56" s="199" t="s">
        <v>311</v>
      </c>
      <c r="C56" s="199" t="s">
        <v>312</v>
      </c>
      <c r="D56" s="199" t="s">
        <v>313</v>
      </c>
      <c r="E56" s="199" t="s">
        <v>43</v>
      </c>
      <c r="F56" s="199" t="s">
        <v>314</v>
      </c>
      <c r="G56" s="199" t="s">
        <v>1019</v>
      </c>
      <c r="H56" s="199" t="s">
        <v>294</v>
      </c>
      <c r="I56" s="199" t="s">
        <v>315</v>
      </c>
      <c r="J56" s="199" t="s">
        <v>289</v>
      </c>
      <c r="K56" s="199" t="s">
        <v>683</v>
      </c>
      <c r="L56" s="199"/>
      <c r="M56" s="199"/>
    </row>
    <row r="57" spans="1:13" x14ac:dyDescent="0.25">
      <c r="A57" s="199">
        <v>56</v>
      </c>
      <c r="B57" s="199" t="s">
        <v>317</v>
      </c>
      <c r="C57" s="199" t="s">
        <v>279</v>
      </c>
      <c r="D57" s="199" t="s">
        <v>318</v>
      </c>
      <c r="E57" s="199" t="s">
        <v>28</v>
      </c>
      <c r="F57" s="199" t="s">
        <v>319</v>
      </c>
      <c r="G57" s="199" t="s">
        <v>1019</v>
      </c>
      <c r="H57" s="199" t="s">
        <v>287</v>
      </c>
      <c r="I57" s="199" t="s">
        <v>320</v>
      </c>
      <c r="J57" s="199" t="s">
        <v>289</v>
      </c>
      <c r="K57" s="199" t="s">
        <v>758</v>
      </c>
      <c r="L57" s="199"/>
      <c r="M57" s="199"/>
    </row>
    <row r="58" spans="1:13" x14ac:dyDescent="0.25">
      <c r="A58" s="199">
        <v>57</v>
      </c>
      <c r="B58" s="199" t="s">
        <v>333</v>
      </c>
      <c r="C58" s="199" t="s">
        <v>334</v>
      </c>
      <c r="D58" s="199" t="s">
        <v>335</v>
      </c>
      <c r="E58" s="199" t="s">
        <v>48</v>
      </c>
      <c r="F58" s="199" t="s">
        <v>336</v>
      </c>
      <c r="G58" s="199" t="s">
        <v>666</v>
      </c>
      <c r="H58" s="199" t="s">
        <v>287</v>
      </c>
      <c r="I58" s="199" t="s">
        <v>337</v>
      </c>
      <c r="J58" s="199" t="s">
        <v>289</v>
      </c>
      <c r="K58" s="199" t="s">
        <v>686</v>
      </c>
      <c r="L58" s="199"/>
      <c r="M58" s="199"/>
    </row>
    <row r="59" spans="1:13" x14ac:dyDescent="0.25">
      <c r="A59" s="199">
        <v>58</v>
      </c>
      <c r="B59" s="199" t="s">
        <v>238</v>
      </c>
      <c r="C59" s="199" t="s">
        <v>239</v>
      </c>
      <c r="D59" s="199" t="s">
        <v>0</v>
      </c>
      <c r="E59" s="199" t="s">
        <v>1</v>
      </c>
      <c r="F59" s="199" t="s">
        <v>240</v>
      </c>
      <c r="G59" s="199" t="s">
        <v>1019</v>
      </c>
      <c r="H59" s="199" t="s">
        <v>3</v>
      </c>
      <c r="I59" s="199" t="s">
        <v>241</v>
      </c>
      <c r="J59" s="199" t="s">
        <v>53</v>
      </c>
      <c r="K59" s="199" t="s">
        <v>691</v>
      </c>
      <c r="L59" s="199"/>
      <c r="M59" s="199"/>
    </row>
    <row r="60" spans="1:13" x14ac:dyDescent="0.25">
      <c r="A60" s="199">
        <v>59</v>
      </c>
      <c r="B60" s="199" t="s">
        <v>137</v>
      </c>
      <c r="C60" s="199" t="s">
        <v>138</v>
      </c>
      <c r="D60" s="199" t="s">
        <v>0</v>
      </c>
      <c r="E60" s="199" t="s">
        <v>1</v>
      </c>
      <c r="F60" s="199" t="s">
        <v>139</v>
      </c>
      <c r="G60" s="199" t="s">
        <v>1019</v>
      </c>
      <c r="H60" s="199" t="s">
        <v>3</v>
      </c>
      <c r="I60" s="199" t="s">
        <v>140</v>
      </c>
      <c r="J60" s="199" t="s">
        <v>53</v>
      </c>
      <c r="K60" s="199" t="s">
        <v>699</v>
      </c>
      <c r="L60" s="199"/>
      <c r="M60" s="199"/>
    </row>
    <row r="61" spans="1:13" x14ac:dyDescent="0.25">
      <c r="A61" s="199">
        <v>60</v>
      </c>
      <c r="B61" s="199" t="s">
        <v>262</v>
      </c>
      <c r="C61" s="199" t="s">
        <v>399</v>
      </c>
      <c r="D61" s="199" t="s">
        <v>0</v>
      </c>
      <c r="E61" s="199" t="s">
        <v>1</v>
      </c>
      <c r="F61" s="199" t="s">
        <v>400</v>
      </c>
      <c r="G61" s="199" t="s">
        <v>1019</v>
      </c>
      <c r="H61" s="199" t="s">
        <v>294</v>
      </c>
      <c r="I61" s="199" t="s">
        <v>401</v>
      </c>
      <c r="J61" s="199" t="s">
        <v>289</v>
      </c>
      <c r="K61" s="199" t="s">
        <v>700</v>
      </c>
      <c r="L61" s="199"/>
      <c r="M61" s="199"/>
    </row>
    <row r="62" spans="1:13" x14ac:dyDescent="0.25">
      <c r="A62" s="199">
        <v>61</v>
      </c>
      <c r="B62" s="199" t="s">
        <v>403</v>
      </c>
      <c r="C62" s="199" t="s">
        <v>60</v>
      </c>
      <c r="D62" s="199" t="s">
        <v>27</v>
      </c>
      <c r="E62" s="199" t="s">
        <v>28</v>
      </c>
      <c r="F62" s="199" t="s">
        <v>404</v>
      </c>
      <c r="G62" s="199" t="s">
        <v>1019</v>
      </c>
      <c r="H62" s="199" t="s">
        <v>287</v>
      </c>
      <c r="I62" s="199" t="s">
        <v>405</v>
      </c>
      <c r="J62" s="199" t="s">
        <v>289</v>
      </c>
      <c r="K62" s="199" t="s">
        <v>701</v>
      </c>
      <c r="L62" s="199"/>
      <c r="M62" s="199"/>
    </row>
    <row r="63" spans="1:13" x14ac:dyDescent="0.25">
      <c r="A63" s="199">
        <v>62</v>
      </c>
      <c r="B63" s="199" t="s">
        <v>431</v>
      </c>
      <c r="C63" s="199" t="s">
        <v>172</v>
      </c>
      <c r="D63" s="199" t="s">
        <v>432</v>
      </c>
      <c r="E63" s="199" t="s">
        <v>28</v>
      </c>
      <c r="F63" s="199" t="s">
        <v>433</v>
      </c>
      <c r="G63" s="199" t="s">
        <v>1019</v>
      </c>
      <c r="H63" s="199" t="s">
        <v>294</v>
      </c>
      <c r="I63" s="199" t="s">
        <v>434</v>
      </c>
      <c r="J63" s="199" t="s">
        <v>289</v>
      </c>
      <c r="K63" s="199" t="s">
        <v>704</v>
      </c>
      <c r="L63" s="199"/>
      <c r="M63" s="199"/>
    </row>
    <row r="64" spans="1:13" x14ac:dyDescent="0.25">
      <c r="A64" s="199">
        <v>63</v>
      </c>
      <c r="B64" s="199" t="s">
        <v>165</v>
      </c>
      <c r="C64" s="199" t="s">
        <v>166</v>
      </c>
      <c r="D64" s="199" t="s">
        <v>27</v>
      </c>
      <c r="E64" s="199" t="s">
        <v>28</v>
      </c>
      <c r="F64" s="199" t="s">
        <v>167</v>
      </c>
      <c r="G64" s="199" t="s">
        <v>1019</v>
      </c>
      <c r="H64" s="199" t="s">
        <v>30</v>
      </c>
      <c r="I64" s="199" t="s">
        <v>168</v>
      </c>
      <c r="J64" s="199" t="s">
        <v>32</v>
      </c>
      <c r="K64" s="199" t="s">
        <v>712</v>
      </c>
      <c r="L64" s="199"/>
      <c r="M64" s="199"/>
    </row>
    <row r="65" spans="1:13" x14ac:dyDescent="0.25">
      <c r="A65" s="199">
        <v>64</v>
      </c>
      <c r="B65" s="199" t="s">
        <v>25</v>
      </c>
      <c r="C65" s="199" t="s">
        <v>26</v>
      </c>
      <c r="D65" s="199" t="s">
        <v>27</v>
      </c>
      <c r="E65" s="199" t="s">
        <v>28</v>
      </c>
      <c r="F65" s="199" t="s">
        <v>29</v>
      </c>
      <c r="G65" s="199" t="s">
        <v>1019</v>
      </c>
      <c r="H65" s="199" t="s">
        <v>30</v>
      </c>
      <c r="I65" s="199" t="s">
        <v>31</v>
      </c>
      <c r="J65" s="199" t="s">
        <v>32</v>
      </c>
      <c r="K65" s="199" t="s">
        <v>714</v>
      </c>
      <c r="L65" s="199"/>
      <c r="M65" s="199"/>
    </row>
    <row r="66" spans="1:13" x14ac:dyDescent="0.25">
      <c r="A66" s="199">
        <v>65</v>
      </c>
      <c r="B66" s="199" t="s">
        <v>49</v>
      </c>
      <c r="C66" s="199" t="s">
        <v>1528</v>
      </c>
      <c r="D66" s="199" t="s">
        <v>17</v>
      </c>
      <c r="E66" s="199" t="s">
        <v>7</v>
      </c>
      <c r="F66" s="199" t="s">
        <v>1445</v>
      </c>
      <c r="G66" s="199" t="s">
        <v>788</v>
      </c>
      <c r="H66" s="199" t="s">
        <v>5</v>
      </c>
      <c r="I66" s="199" t="s">
        <v>1451</v>
      </c>
      <c r="J66" s="199" t="s">
        <v>6</v>
      </c>
      <c r="K66" s="199" t="s">
        <v>1529</v>
      </c>
      <c r="L66" s="199"/>
      <c r="M66" s="199"/>
    </row>
    <row r="67" spans="1:13" x14ac:dyDescent="0.25">
      <c r="A67" s="199">
        <v>66</v>
      </c>
      <c r="B67" s="199" t="s">
        <v>467</v>
      </c>
      <c r="C67" s="199" t="s">
        <v>468</v>
      </c>
      <c r="D67" s="199" t="s">
        <v>0</v>
      </c>
      <c r="E67" s="199" t="s">
        <v>1</v>
      </c>
      <c r="F67" s="199" t="s">
        <v>469</v>
      </c>
      <c r="G67" s="199" t="s">
        <v>1257</v>
      </c>
      <c r="H67" s="199" t="s">
        <v>5</v>
      </c>
      <c r="I67" s="199" t="s">
        <v>470</v>
      </c>
      <c r="J67" s="199" t="s">
        <v>6</v>
      </c>
      <c r="K67" s="199" t="s">
        <v>720</v>
      </c>
      <c r="L67" s="199"/>
      <c r="M67" s="199"/>
    </row>
    <row r="68" spans="1:13" x14ac:dyDescent="0.25">
      <c r="A68" s="199">
        <v>67</v>
      </c>
      <c r="B68" s="199" t="s">
        <v>110</v>
      </c>
      <c r="C68" s="199" t="s">
        <v>111</v>
      </c>
      <c r="D68" s="199" t="s">
        <v>112</v>
      </c>
      <c r="E68" s="199" t="s">
        <v>43</v>
      </c>
      <c r="F68" s="199" t="s">
        <v>113</v>
      </c>
      <c r="G68" s="199" t="s">
        <v>1019</v>
      </c>
      <c r="H68" s="199" t="s">
        <v>3</v>
      </c>
      <c r="I68" s="199" t="s">
        <v>114</v>
      </c>
      <c r="J68" s="199" t="s">
        <v>53</v>
      </c>
      <c r="K68" s="199" t="s">
        <v>727</v>
      </c>
      <c r="L68" s="199"/>
      <c r="M68" s="199"/>
    </row>
    <row r="69" spans="1:13" x14ac:dyDescent="0.25">
      <c r="A69" s="199">
        <v>68</v>
      </c>
      <c r="B69" s="199" t="s">
        <v>120</v>
      </c>
      <c r="C69" s="199" t="s">
        <v>121</v>
      </c>
      <c r="D69" s="199" t="s">
        <v>122</v>
      </c>
      <c r="E69" s="199" t="s">
        <v>43</v>
      </c>
      <c r="F69" s="199" t="s">
        <v>123</v>
      </c>
      <c r="G69" s="199" t="s">
        <v>1019</v>
      </c>
      <c r="H69" s="199" t="s">
        <v>3</v>
      </c>
      <c r="I69" s="199" t="s">
        <v>124</v>
      </c>
      <c r="J69" s="199" t="s">
        <v>125</v>
      </c>
      <c r="K69" s="199" t="s">
        <v>728</v>
      </c>
      <c r="L69" s="199"/>
      <c r="M69" s="199"/>
    </row>
    <row r="70" spans="1:13" x14ac:dyDescent="0.25">
      <c r="A70" s="199">
        <v>69</v>
      </c>
      <c r="B70" s="199" t="s">
        <v>811</v>
      </c>
      <c r="C70" s="199" t="s">
        <v>812</v>
      </c>
      <c r="D70" s="199" t="s">
        <v>813</v>
      </c>
      <c r="E70" s="199" t="s">
        <v>814</v>
      </c>
      <c r="F70" s="199" t="s">
        <v>815</v>
      </c>
      <c r="G70" s="199" t="s">
        <v>1468</v>
      </c>
      <c r="H70" s="199" t="s">
        <v>8</v>
      </c>
      <c r="I70" s="199" t="s">
        <v>817</v>
      </c>
      <c r="J70" s="199" t="s">
        <v>9</v>
      </c>
      <c r="K70" s="199" t="s">
        <v>818</v>
      </c>
      <c r="L70" s="199"/>
      <c r="M70" s="199"/>
    </row>
    <row r="71" spans="1:13" x14ac:dyDescent="0.25">
      <c r="A71" s="199">
        <v>70</v>
      </c>
      <c r="B71" s="199" t="s">
        <v>869</v>
      </c>
      <c r="C71" s="199" t="s">
        <v>870</v>
      </c>
      <c r="D71" s="199" t="s">
        <v>871</v>
      </c>
      <c r="E71" s="199" t="s">
        <v>198</v>
      </c>
      <c r="F71" s="199" t="s">
        <v>872</v>
      </c>
      <c r="G71" s="199" t="s">
        <v>1468</v>
      </c>
      <c r="H71" s="199" t="s">
        <v>8</v>
      </c>
      <c r="I71" s="199" t="s">
        <v>873</v>
      </c>
      <c r="J71" s="199" t="s">
        <v>9</v>
      </c>
      <c r="K71" s="199" t="s">
        <v>874</v>
      </c>
      <c r="L71" s="199"/>
      <c r="M71" s="199"/>
    </row>
    <row r="72" spans="1:13" x14ac:dyDescent="0.25">
      <c r="A72" s="199">
        <v>71</v>
      </c>
      <c r="B72" s="199" t="s">
        <v>875</v>
      </c>
      <c r="C72" s="199" t="s">
        <v>876</v>
      </c>
      <c r="D72" s="199" t="s">
        <v>877</v>
      </c>
      <c r="E72" s="199" t="s">
        <v>878</v>
      </c>
      <c r="F72" s="199" t="s">
        <v>879</v>
      </c>
      <c r="G72" s="199" t="s">
        <v>1468</v>
      </c>
      <c r="H72" s="199" t="s">
        <v>8</v>
      </c>
      <c r="I72" s="199" t="s">
        <v>880</v>
      </c>
      <c r="J72" s="199" t="s">
        <v>9</v>
      </c>
      <c r="K72" s="199" t="s">
        <v>881</v>
      </c>
      <c r="L72" s="199"/>
      <c r="M72" s="199"/>
    </row>
    <row r="73" spans="1:13" x14ac:dyDescent="0.25">
      <c r="A73" s="199">
        <v>72</v>
      </c>
      <c r="B73" s="199" t="s">
        <v>797</v>
      </c>
      <c r="C73" s="199" t="s">
        <v>798</v>
      </c>
      <c r="D73" s="199" t="s">
        <v>799</v>
      </c>
      <c r="E73" s="199" t="s">
        <v>1</v>
      </c>
      <c r="F73" s="199" t="s">
        <v>800</v>
      </c>
      <c r="G73" s="199" t="s">
        <v>1468</v>
      </c>
      <c r="H73" s="199" t="s">
        <v>8</v>
      </c>
      <c r="I73" s="199" t="s">
        <v>801</v>
      </c>
      <c r="J73" s="199" t="s">
        <v>9</v>
      </c>
      <c r="K73" s="199" t="s">
        <v>802</v>
      </c>
      <c r="L73" s="199"/>
      <c r="M73" s="199"/>
    </row>
    <row r="74" spans="1:13" x14ac:dyDescent="0.25">
      <c r="A74" s="199">
        <v>73</v>
      </c>
      <c r="B74" s="199" t="s">
        <v>101</v>
      </c>
      <c r="C74" s="199" t="s">
        <v>102</v>
      </c>
      <c r="D74" s="199" t="s">
        <v>103</v>
      </c>
      <c r="E74" s="199" t="s">
        <v>43</v>
      </c>
      <c r="F74" s="199" t="s">
        <v>169</v>
      </c>
      <c r="G74" s="199" t="s">
        <v>1468</v>
      </c>
      <c r="H74" s="199" t="s">
        <v>8</v>
      </c>
      <c r="I74" s="199" t="s">
        <v>170</v>
      </c>
      <c r="J74" s="199" t="s">
        <v>9</v>
      </c>
      <c r="K74" s="199" t="s">
        <v>735</v>
      </c>
      <c r="L74" s="199"/>
      <c r="M74" s="199"/>
    </row>
    <row r="75" spans="1:13" x14ac:dyDescent="0.25">
      <c r="A75" s="199">
        <v>74</v>
      </c>
      <c r="B75" s="199" t="s">
        <v>467</v>
      </c>
      <c r="C75" s="199" t="s">
        <v>468</v>
      </c>
      <c r="D75" s="199" t="s">
        <v>0</v>
      </c>
      <c r="E75" s="199" t="s">
        <v>1</v>
      </c>
      <c r="F75" s="199" t="s">
        <v>477</v>
      </c>
      <c r="G75" s="199" t="s">
        <v>1019</v>
      </c>
      <c r="H75" s="199" t="s">
        <v>30</v>
      </c>
      <c r="I75" s="199" t="s">
        <v>478</v>
      </c>
      <c r="J75" s="199" t="s">
        <v>32</v>
      </c>
      <c r="K75" s="199" t="s">
        <v>740</v>
      </c>
      <c r="L75" s="199"/>
      <c r="M75" s="199"/>
    </row>
    <row r="76" spans="1:13" x14ac:dyDescent="0.25">
      <c r="A76" s="199">
        <v>75</v>
      </c>
      <c r="B76" s="199" t="s">
        <v>54</v>
      </c>
      <c r="C76" s="199" t="s">
        <v>55</v>
      </c>
      <c r="D76" s="199" t="s">
        <v>0</v>
      </c>
      <c r="E76" s="199" t="s">
        <v>1</v>
      </c>
      <c r="F76" s="199" t="s">
        <v>480</v>
      </c>
      <c r="G76" s="199" t="s">
        <v>1050</v>
      </c>
      <c r="H76" s="199" t="s">
        <v>473</v>
      </c>
      <c r="I76" s="199" t="s">
        <v>481</v>
      </c>
      <c r="J76" s="199" t="s">
        <v>475</v>
      </c>
      <c r="K76" s="199" t="s">
        <v>744</v>
      </c>
      <c r="L76" s="199"/>
      <c r="M76" s="199"/>
    </row>
    <row r="77" spans="1:13" x14ac:dyDescent="0.25">
      <c r="A77" s="199">
        <v>76</v>
      </c>
      <c r="B77" s="199" t="s">
        <v>206</v>
      </c>
      <c r="C77" s="199" t="s">
        <v>207</v>
      </c>
      <c r="D77" s="199" t="s">
        <v>173</v>
      </c>
      <c r="E77" s="199" t="s">
        <v>43</v>
      </c>
      <c r="F77" s="199" t="s">
        <v>208</v>
      </c>
      <c r="G77" s="199" t="s">
        <v>1019</v>
      </c>
      <c r="H77" s="199" t="s">
        <v>3</v>
      </c>
      <c r="I77" s="199" t="s">
        <v>209</v>
      </c>
      <c r="J77" s="199" t="s">
        <v>53</v>
      </c>
      <c r="K77" s="199" t="s">
        <v>745</v>
      </c>
      <c r="L77" s="199"/>
      <c r="M77" s="199"/>
    </row>
    <row r="78" spans="1:13" x14ac:dyDescent="0.25">
      <c r="A78" s="199">
        <v>77</v>
      </c>
      <c r="B78" s="199" t="s">
        <v>224</v>
      </c>
      <c r="C78" s="199" t="s">
        <v>225</v>
      </c>
      <c r="D78" s="199" t="s">
        <v>0</v>
      </c>
      <c r="E78" s="199" t="s">
        <v>1</v>
      </c>
      <c r="F78" s="199" t="s">
        <v>226</v>
      </c>
      <c r="G78" s="199" t="s">
        <v>1019</v>
      </c>
      <c r="H78" s="199" t="s">
        <v>3</v>
      </c>
      <c r="I78" s="199" t="s">
        <v>227</v>
      </c>
      <c r="J78" s="199" t="s">
        <v>53</v>
      </c>
      <c r="K78" s="199" t="s">
        <v>748</v>
      </c>
      <c r="L78" s="199"/>
      <c r="M78" s="199"/>
    </row>
    <row r="79" spans="1:13" x14ac:dyDescent="0.25">
      <c r="A79" s="199">
        <v>78</v>
      </c>
      <c r="B79" s="199" t="s">
        <v>54</v>
      </c>
      <c r="C79" s="199" t="s">
        <v>55</v>
      </c>
      <c r="D79" s="199" t="s">
        <v>0</v>
      </c>
      <c r="E79" s="199" t="s">
        <v>1</v>
      </c>
      <c r="F79" s="199" t="s">
        <v>229</v>
      </c>
      <c r="G79" s="199" t="s">
        <v>1019</v>
      </c>
      <c r="H79" s="199" t="s">
        <v>3</v>
      </c>
      <c r="I79" s="199" t="s">
        <v>230</v>
      </c>
      <c r="J79" s="199" t="s">
        <v>53</v>
      </c>
      <c r="K79" s="199" t="s">
        <v>749</v>
      </c>
      <c r="L79" s="199"/>
      <c r="M79" s="199"/>
    </row>
    <row r="80" spans="1:13" x14ac:dyDescent="0.25">
      <c r="A80" s="199">
        <v>79</v>
      </c>
      <c r="B80" s="199" t="s">
        <v>278</v>
      </c>
      <c r="C80" s="199" t="s">
        <v>279</v>
      </c>
      <c r="D80" s="199" t="s">
        <v>66</v>
      </c>
      <c r="E80" s="199" t="s">
        <v>1</v>
      </c>
      <c r="F80" s="199" t="s">
        <v>280</v>
      </c>
      <c r="G80" s="199" t="s">
        <v>1019</v>
      </c>
      <c r="H80" s="199" t="s">
        <v>3</v>
      </c>
      <c r="I80" s="199" t="s">
        <v>281</v>
      </c>
      <c r="J80" s="199" t="s">
        <v>53</v>
      </c>
      <c r="K80" s="199" t="s">
        <v>756</v>
      </c>
      <c r="L80" s="199"/>
      <c r="M80" s="199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N79"/>
  <sheetViews>
    <sheetView topLeftCell="A55" workbookViewId="0">
      <selection activeCell="F69" sqref="F69"/>
    </sheetView>
  </sheetViews>
  <sheetFormatPr defaultRowHeight="15" x14ac:dyDescent="0.25"/>
  <sheetData>
    <row r="1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97" t="s">
        <v>1490</v>
      </c>
      <c r="C2" s="197" t="s">
        <v>97</v>
      </c>
      <c r="D2" s="197" t="s">
        <v>0</v>
      </c>
      <c r="E2" s="197" t="s">
        <v>1</v>
      </c>
      <c r="F2" s="197" t="s">
        <v>1491</v>
      </c>
      <c r="G2" s="197" t="s">
        <v>960</v>
      </c>
      <c r="H2" s="197" t="s">
        <v>1013</v>
      </c>
      <c r="I2" s="197" t="s">
        <v>1492</v>
      </c>
      <c r="J2" s="197" t="s">
        <v>960</v>
      </c>
      <c r="K2" s="197" t="s">
        <v>1527</v>
      </c>
      <c r="L2" s="197"/>
      <c r="M2" s="197"/>
    </row>
    <row r="3" spans="1:13" x14ac:dyDescent="0.25">
      <c r="A3">
        <v>2</v>
      </c>
      <c r="B3" s="197" t="s">
        <v>104</v>
      </c>
      <c r="C3" s="197" t="s">
        <v>105</v>
      </c>
      <c r="D3" s="197" t="s">
        <v>106</v>
      </c>
      <c r="E3" s="197" t="s">
        <v>7</v>
      </c>
      <c r="F3" s="197" t="s">
        <v>107</v>
      </c>
      <c r="G3" s="197" t="s">
        <v>960</v>
      </c>
      <c r="H3" s="197" t="s">
        <v>5</v>
      </c>
      <c r="I3" s="197" t="s">
        <v>108</v>
      </c>
      <c r="J3" s="197" t="s">
        <v>6</v>
      </c>
      <c r="K3" s="197" t="s">
        <v>1515</v>
      </c>
      <c r="L3" s="197"/>
      <c r="M3" s="197"/>
    </row>
    <row r="4" spans="1:13" x14ac:dyDescent="0.25">
      <c r="A4" s="197">
        <v>3</v>
      </c>
      <c r="B4" s="197" t="s">
        <v>50</v>
      </c>
      <c r="C4" s="197" t="s">
        <v>51</v>
      </c>
      <c r="D4" s="197" t="s">
        <v>52</v>
      </c>
      <c r="E4" s="197" t="s">
        <v>43</v>
      </c>
      <c r="F4" s="197" t="s">
        <v>94</v>
      </c>
      <c r="G4" s="197" t="s">
        <v>1136</v>
      </c>
      <c r="H4" s="197" t="s">
        <v>5</v>
      </c>
      <c r="I4" s="197" t="s">
        <v>95</v>
      </c>
      <c r="J4" s="197" t="s">
        <v>6</v>
      </c>
      <c r="K4" s="197" t="s">
        <v>1501</v>
      </c>
      <c r="L4" s="197"/>
      <c r="M4" s="197"/>
    </row>
    <row r="5" spans="1:13" x14ac:dyDescent="0.25">
      <c r="A5" s="197">
        <v>4</v>
      </c>
      <c r="B5" s="197" t="s">
        <v>15</v>
      </c>
      <c r="C5" s="197" t="s">
        <v>16</v>
      </c>
      <c r="D5" s="197" t="s">
        <v>17</v>
      </c>
      <c r="E5" s="197" t="s">
        <v>7</v>
      </c>
      <c r="F5" s="197" t="s">
        <v>18</v>
      </c>
      <c r="G5" s="197" t="s">
        <v>1468</v>
      </c>
      <c r="H5" s="197" t="s">
        <v>5</v>
      </c>
      <c r="I5" s="197" t="s">
        <v>19</v>
      </c>
      <c r="J5" s="197" t="s">
        <v>6</v>
      </c>
      <c r="K5" s="197" t="s">
        <v>1494</v>
      </c>
      <c r="L5" s="197"/>
      <c r="M5" s="197"/>
    </row>
    <row r="6" spans="1:13" x14ac:dyDescent="0.25">
      <c r="A6" s="197">
        <v>5</v>
      </c>
      <c r="B6" s="197" t="s">
        <v>174</v>
      </c>
      <c r="C6" s="197" t="s">
        <v>175</v>
      </c>
      <c r="D6" s="197" t="s">
        <v>0</v>
      </c>
      <c r="E6" s="197" t="s">
        <v>1</v>
      </c>
      <c r="F6" s="197" t="s">
        <v>472</v>
      </c>
      <c r="G6" s="197" t="s">
        <v>1050</v>
      </c>
      <c r="H6" s="197" t="s">
        <v>473</v>
      </c>
      <c r="I6" s="197" t="s">
        <v>474</v>
      </c>
      <c r="J6" s="197" t="s">
        <v>475</v>
      </c>
      <c r="K6" s="197" t="s">
        <v>1475</v>
      </c>
      <c r="L6" s="197"/>
      <c r="M6" s="197"/>
    </row>
    <row r="7" spans="1:13" x14ac:dyDescent="0.25">
      <c r="A7" s="197">
        <v>6</v>
      </c>
      <c r="B7" s="197" t="s">
        <v>174</v>
      </c>
      <c r="C7" s="197" t="s">
        <v>175</v>
      </c>
      <c r="D7" s="197" t="s">
        <v>0</v>
      </c>
      <c r="E7" s="197" t="s">
        <v>1</v>
      </c>
      <c r="F7" s="197" t="s">
        <v>176</v>
      </c>
      <c r="G7" s="197" t="s">
        <v>1468</v>
      </c>
      <c r="H7" s="197" t="s">
        <v>8</v>
      </c>
      <c r="I7" s="197" t="s">
        <v>177</v>
      </c>
      <c r="J7" s="197" t="s">
        <v>9</v>
      </c>
      <c r="K7" s="197" t="s">
        <v>1476</v>
      </c>
      <c r="L7" s="197"/>
      <c r="M7" s="197"/>
    </row>
    <row r="8" spans="1:13" x14ac:dyDescent="0.25">
      <c r="A8" s="197">
        <v>7</v>
      </c>
      <c r="B8" s="197" t="s">
        <v>174</v>
      </c>
      <c r="C8" s="197" t="s">
        <v>175</v>
      </c>
      <c r="D8" s="197" t="s">
        <v>0</v>
      </c>
      <c r="E8" s="197" t="s">
        <v>1</v>
      </c>
      <c r="F8" s="197" t="s">
        <v>1232</v>
      </c>
      <c r="G8" s="197" t="s">
        <v>1468</v>
      </c>
      <c r="H8" s="197" t="s">
        <v>1013</v>
      </c>
      <c r="I8" s="197" t="s">
        <v>1234</v>
      </c>
      <c r="J8" s="197" t="s">
        <v>960</v>
      </c>
      <c r="K8" s="197" t="s">
        <v>1477</v>
      </c>
      <c r="L8" s="197"/>
      <c r="M8" s="197"/>
    </row>
    <row r="9" spans="1:13" x14ac:dyDescent="0.25">
      <c r="A9" s="197">
        <v>8</v>
      </c>
      <c r="B9" s="197" t="s">
        <v>1478</v>
      </c>
      <c r="C9" s="197" t="s">
        <v>1479</v>
      </c>
      <c r="D9" s="197" t="s">
        <v>1480</v>
      </c>
      <c r="E9" s="197" t="s">
        <v>601</v>
      </c>
      <c r="F9" s="197" t="s">
        <v>1481</v>
      </c>
      <c r="G9" s="197" t="s">
        <v>1468</v>
      </c>
      <c r="H9" s="197" t="s">
        <v>1013</v>
      </c>
      <c r="I9" s="197" t="s">
        <v>1482</v>
      </c>
      <c r="J9" s="197" t="s">
        <v>960</v>
      </c>
      <c r="K9" s="197" t="s">
        <v>1483</v>
      </c>
      <c r="L9" s="197"/>
      <c r="M9" s="197"/>
    </row>
    <row r="10" spans="1:13" x14ac:dyDescent="0.25">
      <c r="A10" s="197">
        <v>9</v>
      </c>
      <c r="B10" s="197" t="s">
        <v>268</v>
      </c>
      <c r="C10" s="197" t="s">
        <v>269</v>
      </c>
      <c r="D10" s="197" t="s">
        <v>66</v>
      </c>
      <c r="E10" s="197" t="s">
        <v>1</v>
      </c>
      <c r="F10" s="197" t="s">
        <v>270</v>
      </c>
      <c r="G10" s="197" t="s">
        <v>1019</v>
      </c>
      <c r="H10" s="197" t="s">
        <v>3</v>
      </c>
      <c r="I10" s="197" t="s">
        <v>271</v>
      </c>
      <c r="J10" s="197" t="s">
        <v>53</v>
      </c>
      <c r="K10" s="197" t="s">
        <v>1465</v>
      </c>
      <c r="L10" s="197"/>
      <c r="M10" s="197"/>
    </row>
    <row r="11" spans="1:13" x14ac:dyDescent="0.25">
      <c r="A11" s="197">
        <v>10</v>
      </c>
      <c r="B11" s="197" t="s">
        <v>803</v>
      </c>
      <c r="C11" s="197" t="s">
        <v>804</v>
      </c>
      <c r="D11" s="197" t="s">
        <v>17</v>
      </c>
      <c r="E11" s="197" t="s">
        <v>7</v>
      </c>
      <c r="F11" s="197" t="s">
        <v>1121</v>
      </c>
      <c r="G11" s="197" t="s">
        <v>1468</v>
      </c>
      <c r="H11" s="197" t="s">
        <v>1013</v>
      </c>
      <c r="I11" s="197" t="s">
        <v>1122</v>
      </c>
      <c r="J11" s="197" t="s">
        <v>960</v>
      </c>
      <c r="K11" s="197" t="s">
        <v>1464</v>
      </c>
      <c r="L11" s="197"/>
      <c r="M11" s="197"/>
    </row>
    <row r="12" spans="1:13" x14ac:dyDescent="0.25">
      <c r="A12" s="197">
        <v>11</v>
      </c>
      <c r="B12" s="197" t="s">
        <v>366</v>
      </c>
      <c r="C12" s="197" t="s">
        <v>367</v>
      </c>
      <c r="D12" s="197" t="s">
        <v>368</v>
      </c>
      <c r="E12" s="197" t="s">
        <v>43</v>
      </c>
      <c r="F12" s="197" t="s">
        <v>369</v>
      </c>
      <c r="G12" s="197" t="s">
        <v>1019</v>
      </c>
      <c r="H12" s="197" t="s">
        <v>294</v>
      </c>
      <c r="I12" s="197" t="s">
        <v>370</v>
      </c>
      <c r="J12" s="197" t="s">
        <v>289</v>
      </c>
      <c r="K12" s="197" t="s">
        <v>1240</v>
      </c>
      <c r="L12" s="197"/>
      <c r="M12" s="197"/>
    </row>
    <row r="13" spans="1:13" x14ac:dyDescent="0.25">
      <c r="A13" s="197">
        <v>12</v>
      </c>
      <c r="B13" s="197" t="s">
        <v>366</v>
      </c>
      <c r="C13" s="197" t="s">
        <v>367</v>
      </c>
      <c r="D13" s="197" t="s">
        <v>368</v>
      </c>
      <c r="E13" s="197" t="s">
        <v>43</v>
      </c>
      <c r="F13" s="197" t="s">
        <v>1100</v>
      </c>
      <c r="G13" s="197" t="s">
        <v>1468</v>
      </c>
      <c r="H13" s="197" t="s">
        <v>1013</v>
      </c>
      <c r="I13" s="197" t="s">
        <v>1101</v>
      </c>
      <c r="J13" s="197" t="s">
        <v>960</v>
      </c>
      <c r="K13" s="197" t="s">
        <v>1258</v>
      </c>
      <c r="L13" s="197"/>
      <c r="M13" s="197"/>
    </row>
    <row r="14" spans="1:13" x14ac:dyDescent="0.25">
      <c r="A14" s="197">
        <v>13</v>
      </c>
      <c r="B14" s="197" t="s">
        <v>1215</v>
      </c>
      <c r="C14" s="197" t="s">
        <v>1216</v>
      </c>
      <c r="D14" s="197" t="s">
        <v>0</v>
      </c>
      <c r="E14" s="197" t="s">
        <v>1</v>
      </c>
      <c r="F14" s="197" t="s">
        <v>1218</v>
      </c>
      <c r="G14" s="197" t="s">
        <v>1468</v>
      </c>
      <c r="H14" s="197" t="s">
        <v>1013</v>
      </c>
      <c r="I14" s="197" t="s">
        <v>1219</v>
      </c>
      <c r="J14" s="197" t="s">
        <v>960</v>
      </c>
      <c r="K14" s="197" t="s">
        <v>1242</v>
      </c>
      <c r="L14" s="197"/>
      <c r="M14" s="197"/>
    </row>
    <row r="15" spans="1:13" x14ac:dyDescent="0.25">
      <c r="A15" s="197">
        <v>14</v>
      </c>
      <c r="B15" s="197" t="s">
        <v>1194</v>
      </c>
      <c r="C15" s="197" t="s">
        <v>1195</v>
      </c>
      <c r="D15" s="197" t="s">
        <v>1196</v>
      </c>
      <c r="E15" s="197" t="s">
        <v>28</v>
      </c>
      <c r="F15" s="197" t="s">
        <v>1197</v>
      </c>
      <c r="G15" s="197" t="s">
        <v>1468</v>
      </c>
      <c r="H15" s="197" t="s">
        <v>1013</v>
      </c>
      <c r="I15" s="197" t="s">
        <v>1198</v>
      </c>
      <c r="J15" s="197" t="s">
        <v>960</v>
      </c>
      <c r="K15" s="197" t="s">
        <v>1214</v>
      </c>
      <c r="L15" s="197"/>
      <c r="M15" s="197"/>
    </row>
    <row r="16" spans="1:13" x14ac:dyDescent="0.25">
      <c r="A16" s="197">
        <v>15</v>
      </c>
      <c r="B16" s="197" t="s">
        <v>117</v>
      </c>
      <c r="C16" s="197" t="s">
        <v>1210</v>
      </c>
      <c r="D16" s="197" t="s">
        <v>648</v>
      </c>
      <c r="E16" s="197" t="s">
        <v>1</v>
      </c>
      <c r="F16" s="197" t="s">
        <v>1211</v>
      </c>
      <c r="G16" s="197" t="s">
        <v>1019</v>
      </c>
      <c r="H16" s="197" t="s">
        <v>3</v>
      </c>
      <c r="I16" s="197" t="s">
        <v>1212</v>
      </c>
      <c r="J16" s="197" t="s">
        <v>53</v>
      </c>
      <c r="K16" s="197" t="s">
        <v>1213</v>
      </c>
      <c r="L16" s="197"/>
      <c r="M16" s="197"/>
    </row>
    <row r="17" spans="1:13" x14ac:dyDescent="0.25">
      <c r="A17" s="197">
        <v>16</v>
      </c>
      <c r="B17" s="197" t="s">
        <v>116</v>
      </c>
      <c r="C17" s="197" t="s">
        <v>117</v>
      </c>
      <c r="D17" s="197" t="s">
        <v>648</v>
      </c>
      <c r="E17" s="197" t="s">
        <v>1</v>
      </c>
      <c r="F17" s="197" t="s">
        <v>118</v>
      </c>
      <c r="G17" s="197" t="s">
        <v>1019</v>
      </c>
      <c r="H17" s="197" t="s">
        <v>3</v>
      </c>
      <c r="I17" s="197" t="s">
        <v>119</v>
      </c>
      <c r="J17" s="197" t="s">
        <v>53</v>
      </c>
      <c r="K17" s="197" t="s">
        <v>1167</v>
      </c>
      <c r="L17" s="197"/>
      <c r="M17" s="197"/>
    </row>
    <row r="18" spans="1:13" x14ac:dyDescent="0.25">
      <c r="A18" s="197">
        <v>17</v>
      </c>
      <c r="B18" s="197" t="s">
        <v>196</v>
      </c>
      <c r="C18" s="197" t="s">
        <v>104</v>
      </c>
      <c r="D18" s="197" t="s">
        <v>197</v>
      </c>
      <c r="E18" s="197" t="s">
        <v>198</v>
      </c>
      <c r="F18" s="197" t="s">
        <v>1168</v>
      </c>
      <c r="G18" s="197" t="s">
        <v>1468</v>
      </c>
      <c r="H18" s="197" t="s">
        <v>1013</v>
      </c>
      <c r="I18" s="197" t="s">
        <v>1169</v>
      </c>
      <c r="J18" s="197" t="s">
        <v>960</v>
      </c>
      <c r="K18" s="197" t="s">
        <v>1170</v>
      </c>
      <c r="L18" s="197"/>
      <c r="M18" s="197"/>
    </row>
    <row r="19" spans="1:13" x14ac:dyDescent="0.25">
      <c r="A19" s="197">
        <v>18</v>
      </c>
      <c r="B19" s="197" t="s">
        <v>1176</v>
      </c>
      <c r="C19" s="197" t="s">
        <v>1177</v>
      </c>
      <c r="D19" s="197" t="s">
        <v>173</v>
      </c>
      <c r="E19" s="197" t="s">
        <v>43</v>
      </c>
      <c r="F19" s="197" t="s">
        <v>1178</v>
      </c>
      <c r="G19" s="197" t="s">
        <v>1468</v>
      </c>
      <c r="H19" s="197" t="s">
        <v>1013</v>
      </c>
      <c r="I19" s="197" t="s">
        <v>1179</v>
      </c>
      <c r="J19" s="197" t="s">
        <v>960</v>
      </c>
      <c r="K19" s="197" t="s">
        <v>1180</v>
      </c>
      <c r="L19" s="197"/>
      <c r="M19" s="197"/>
    </row>
    <row r="20" spans="1:13" x14ac:dyDescent="0.25">
      <c r="A20" s="197">
        <v>19</v>
      </c>
      <c r="B20" s="197" t="s">
        <v>1181</v>
      </c>
      <c r="C20" s="197" t="s">
        <v>1182</v>
      </c>
      <c r="D20" s="197" t="s">
        <v>1183</v>
      </c>
      <c r="E20" s="197" t="s">
        <v>48</v>
      </c>
      <c r="F20" s="197" t="s">
        <v>1184</v>
      </c>
      <c r="G20" s="197" t="s">
        <v>1468</v>
      </c>
      <c r="H20" s="197" t="s">
        <v>1013</v>
      </c>
      <c r="I20" s="197" t="s">
        <v>1185</v>
      </c>
      <c r="J20" s="197" t="s">
        <v>960</v>
      </c>
      <c r="K20" s="197" t="s">
        <v>1186</v>
      </c>
      <c r="L20" s="197"/>
      <c r="M20" s="197"/>
    </row>
    <row r="21" spans="1:13" x14ac:dyDescent="0.25">
      <c r="A21" s="197">
        <v>20</v>
      </c>
      <c r="B21" s="197" t="s">
        <v>1187</v>
      </c>
      <c r="C21" s="197" t="s">
        <v>1188</v>
      </c>
      <c r="D21" s="197" t="s">
        <v>1189</v>
      </c>
      <c r="E21" s="197" t="s">
        <v>43</v>
      </c>
      <c r="F21" s="197" t="s">
        <v>1190</v>
      </c>
      <c r="G21" s="197" t="s">
        <v>1468</v>
      </c>
      <c r="H21" s="197" t="s">
        <v>1013</v>
      </c>
      <c r="I21" s="197" t="s">
        <v>1191</v>
      </c>
      <c r="J21" s="197" t="s">
        <v>960</v>
      </c>
      <c r="K21" s="197" t="s">
        <v>1192</v>
      </c>
      <c r="L21" s="197"/>
      <c r="M21" s="197"/>
    </row>
    <row r="22" spans="1:13" x14ac:dyDescent="0.25">
      <c r="A22" s="197">
        <v>21</v>
      </c>
      <c r="B22" s="197" t="s">
        <v>262</v>
      </c>
      <c r="C22" s="197" t="s">
        <v>1141</v>
      </c>
      <c r="D22" s="197" t="s">
        <v>1142</v>
      </c>
      <c r="E22" s="197" t="s">
        <v>1</v>
      </c>
      <c r="F22" s="197" t="s">
        <v>1143</v>
      </c>
      <c r="G22" s="197" t="s">
        <v>1468</v>
      </c>
      <c r="H22" s="197" t="s">
        <v>1013</v>
      </c>
      <c r="I22" s="197" t="s">
        <v>1144</v>
      </c>
      <c r="J22" s="197" t="s">
        <v>960</v>
      </c>
      <c r="K22" s="197" t="s">
        <v>1145</v>
      </c>
      <c r="L22" s="197"/>
      <c r="M22" s="197"/>
    </row>
    <row r="23" spans="1:13" x14ac:dyDescent="0.25">
      <c r="A23" s="197">
        <v>22</v>
      </c>
      <c r="B23" s="197" t="s">
        <v>1146</v>
      </c>
      <c r="C23" s="197" t="s">
        <v>1147</v>
      </c>
      <c r="D23" s="197" t="s">
        <v>1142</v>
      </c>
      <c r="E23" s="197" t="s">
        <v>1</v>
      </c>
      <c r="F23" s="197" t="s">
        <v>1148</v>
      </c>
      <c r="G23" s="197" t="s">
        <v>1468</v>
      </c>
      <c r="H23" s="197" t="s">
        <v>1013</v>
      </c>
      <c r="I23" s="197" t="s">
        <v>1149</v>
      </c>
      <c r="J23" s="197" t="s">
        <v>960</v>
      </c>
      <c r="K23" s="197" t="s">
        <v>1150</v>
      </c>
      <c r="L23" s="197"/>
      <c r="M23" s="197"/>
    </row>
    <row r="24" spans="1:13" x14ac:dyDescent="0.25">
      <c r="A24" s="197">
        <v>23</v>
      </c>
      <c r="B24" s="197" t="s">
        <v>50</v>
      </c>
      <c r="C24" s="197" t="s">
        <v>51</v>
      </c>
      <c r="D24" s="197" t="s">
        <v>52</v>
      </c>
      <c r="E24" s="197" t="s">
        <v>43</v>
      </c>
      <c r="F24" s="197" t="s">
        <v>1085</v>
      </c>
      <c r="G24" s="197" t="s">
        <v>1468</v>
      </c>
      <c r="H24" s="197" t="s">
        <v>1013</v>
      </c>
      <c r="I24" s="197" t="s">
        <v>1086</v>
      </c>
      <c r="J24" s="197" t="s">
        <v>960</v>
      </c>
      <c r="K24" s="197" t="s">
        <v>1087</v>
      </c>
      <c r="L24" s="197"/>
      <c r="M24" s="197"/>
    </row>
    <row r="25" spans="1:13" x14ac:dyDescent="0.25">
      <c r="A25" s="197">
        <v>24</v>
      </c>
      <c r="B25" s="197" t="s">
        <v>196</v>
      </c>
      <c r="C25" s="197" t="s">
        <v>104</v>
      </c>
      <c r="D25" s="197" t="s">
        <v>197</v>
      </c>
      <c r="E25" s="197" t="s">
        <v>198</v>
      </c>
      <c r="F25" s="197" t="s">
        <v>1107</v>
      </c>
      <c r="G25" s="197" t="s">
        <v>1468</v>
      </c>
      <c r="H25" s="197" t="s">
        <v>1013</v>
      </c>
      <c r="I25" s="197" t="s">
        <v>1108</v>
      </c>
      <c r="J25" s="197" t="s">
        <v>960</v>
      </c>
      <c r="K25" s="197" t="s">
        <v>1109</v>
      </c>
      <c r="L25" s="197"/>
      <c r="M25" s="197"/>
    </row>
    <row r="26" spans="1:13" x14ac:dyDescent="0.25">
      <c r="A26" s="197">
        <v>25</v>
      </c>
      <c r="B26" s="197" t="s">
        <v>1110</v>
      </c>
      <c r="C26" s="197" t="s">
        <v>408</v>
      </c>
      <c r="D26" s="197" t="s">
        <v>1111</v>
      </c>
      <c r="E26" s="197" t="s">
        <v>912</v>
      </c>
      <c r="F26" s="197" t="s">
        <v>1112</v>
      </c>
      <c r="G26" s="197" t="s">
        <v>1468</v>
      </c>
      <c r="H26" s="197" t="s">
        <v>1013</v>
      </c>
      <c r="I26" s="197" t="s">
        <v>1113</v>
      </c>
      <c r="J26" s="197" t="s">
        <v>960</v>
      </c>
      <c r="K26" s="197" t="s">
        <v>1114</v>
      </c>
      <c r="L26" s="197"/>
      <c r="M26" s="197"/>
    </row>
    <row r="27" spans="1:13" x14ac:dyDescent="0.25">
      <c r="A27" s="197">
        <v>26</v>
      </c>
      <c r="B27" s="197" t="s">
        <v>50</v>
      </c>
      <c r="C27" s="197" t="s">
        <v>51</v>
      </c>
      <c r="D27" s="197" t="s">
        <v>52</v>
      </c>
      <c r="E27" s="197" t="s">
        <v>43</v>
      </c>
      <c r="F27" s="197" t="s">
        <v>246</v>
      </c>
      <c r="G27" s="197" t="s">
        <v>1019</v>
      </c>
      <c r="H27" s="197" t="s">
        <v>3</v>
      </c>
      <c r="I27" s="197" t="s">
        <v>247</v>
      </c>
      <c r="J27" s="197" t="s">
        <v>125</v>
      </c>
      <c r="K27" s="197" t="s">
        <v>1127</v>
      </c>
      <c r="L27" s="197"/>
      <c r="M27" s="197"/>
    </row>
    <row r="28" spans="1:13" x14ac:dyDescent="0.25">
      <c r="A28" s="197">
        <v>27</v>
      </c>
      <c r="B28" s="197" t="s">
        <v>1072</v>
      </c>
      <c r="C28" s="197" t="s">
        <v>1073</v>
      </c>
      <c r="D28" s="197" t="s">
        <v>122</v>
      </c>
      <c r="E28" s="197" t="s">
        <v>43</v>
      </c>
      <c r="F28" s="197" t="s">
        <v>221</v>
      </c>
      <c r="G28" s="197" t="s">
        <v>1131</v>
      </c>
      <c r="H28" s="197" t="s">
        <v>3</v>
      </c>
      <c r="I28" s="197" t="s">
        <v>222</v>
      </c>
      <c r="J28" s="197" t="s">
        <v>53</v>
      </c>
      <c r="K28" s="197" t="s">
        <v>1074</v>
      </c>
      <c r="L28" s="197"/>
      <c r="M28" s="197"/>
    </row>
    <row r="29" spans="1:13" x14ac:dyDescent="0.25">
      <c r="A29" s="197">
        <v>28</v>
      </c>
      <c r="B29" s="197" t="s">
        <v>190</v>
      </c>
      <c r="C29" s="197" t="s">
        <v>191</v>
      </c>
      <c r="D29" s="197" t="s">
        <v>192</v>
      </c>
      <c r="E29" s="197" t="s">
        <v>28</v>
      </c>
      <c r="F29" s="197" t="s">
        <v>193</v>
      </c>
      <c r="G29" s="197" t="s">
        <v>1019</v>
      </c>
      <c r="H29" s="197" t="s">
        <v>30</v>
      </c>
      <c r="I29" s="197" t="s">
        <v>194</v>
      </c>
      <c r="J29" s="197" t="s">
        <v>32</v>
      </c>
      <c r="K29" s="197" t="s">
        <v>1081</v>
      </c>
      <c r="L29" s="197"/>
      <c r="M29" s="197"/>
    </row>
    <row r="30" spans="1:13" x14ac:dyDescent="0.25">
      <c r="A30" s="197">
        <v>29</v>
      </c>
      <c r="B30" s="197" t="s">
        <v>262</v>
      </c>
      <c r="C30" s="197" t="s">
        <v>263</v>
      </c>
      <c r="D30" s="197" t="s">
        <v>264</v>
      </c>
      <c r="E30" s="197" t="s">
        <v>1</v>
      </c>
      <c r="F30" s="197" t="s">
        <v>265</v>
      </c>
      <c r="G30" s="197" t="s">
        <v>1019</v>
      </c>
      <c r="H30" s="197" t="s">
        <v>3</v>
      </c>
      <c r="I30" s="197" t="s">
        <v>266</v>
      </c>
      <c r="J30" s="197" t="s">
        <v>53</v>
      </c>
      <c r="K30" s="197" t="s">
        <v>1057</v>
      </c>
      <c r="L30" s="197"/>
      <c r="M30" s="197"/>
    </row>
    <row r="31" spans="1:13" x14ac:dyDescent="0.25">
      <c r="A31" s="197">
        <v>30</v>
      </c>
      <c r="B31" s="197" t="s">
        <v>71</v>
      </c>
      <c r="C31" s="197" t="s">
        <v>72</v>
      </c>
      <c r="D31" s="197" t="s">
        <v>73</v>
      </c>
      <c r="E31" s="197" t="s">
        <v>28</v>
      </c>
      <c r="F31" s="197" t="s">
        <v>74</v>
      </c>
      <c r="G31" s="197" t="s">
        <v>1019</v>
      </c>
      <c r="H31" s="197" t="s">
        <v>30</v>
      </c>
      <c r="I31" s="197" t="s">
        <v>75</v>
      </c>
      <c r="J31" s="197" t="s">
        <v>32</v>
      </c>
      <c r="K31" s="197" t="s">
        <v>1058</v>
      </c>
      <c r="L31" s="197"/>
      <c r="M31" s="197"/>
    </row>
    <row r="32" spans="1:13" x14ac:dyDescent="0.25">
      <c r="A32" s="197">
        <v>31</v>
      </c>
      <c r="B32" s="197" t="s">
        <v>273</v>
      </c>
      <c r="C32" s="197" t="s">
        <v>274</v>
      </c>
      <c r="D32" s="197" t="s">
        <v>0</v>
      </c>
      <c r="E32" s="197" t="s">
        <v>1</v>
      </c>
      <c r="F32" s="197" t="s">
        <v>275</v>
      </c>
      <c r="G32" s="197" t="s">
        <v>1019</v>
      </c>
      <c r="H32" s="197" t="s">
        <v>3</v>
      </c>
      <c r="I32" s="197" t="s">
        <v>276</v>
      </c>
      <c r="J32" s="197" t="s">
        <v>53</v>
      </c>
      <c r="K32" s="197" t="s">
        <v>1069</v>
      </c>
      <c r="L32" s="197"/>
      <c r="M32" s="197"/>
    </row>
    <row r="33" spans="1:13" x14ac:dyDescent="0.25">
      <c r="A33" s="197">
        <v>32</v>
      </c>
      <c r="B33" s="197" t="s">
        <v>766</v>
      </c>
      <c r="C33" s="197" t="s">
        <v>767</v>
      </c>
      <c r="D33" s="197" t="s">
        <v>577</v>
      </c>
      <c r="E33" s="197" t="s">
        <v>7</v>
      </c>
      <c r="F33" s="197" t="s">
        <v>1040</v>
      </c>
      <c r="G33" s="197" t="s">
        <v>1050</v>
      </c>
      <c r="H33" s="197" t="s">
        <v>781</v>
      </c>
      <c r="I33" s="197" t="s">
        <v>1042</v>
      </c>
      <c r="J33" s="197" t="s">
        <v>1043</v>
      </c>
      <c r="K33" s="197" t="s">
        <v>1044</v>
      </c>
      <c r="L33" s="197"/>
      <c r="M33" s="197"/>
    </row>
    <row r="34" spans="1:13" x14ac:dyDescent="0.25">
      <c r="A34" s="197">
        <v>33</v>
      </c>
      <c r="B34" s="197" t="s">
        <v>145</v>
      </c>
      <c r="C34" s="197" t="s">
        <v>97</v>
      </c>
      <c r="D34" s="197" t="s">
        <v>1046</v>
      </c>
      <c r="E34" s="197" t="s">
        <v>1</v>
      </c>
      <c r="F34" s="197" t="s">
        <v>147</v>
      </c>
      <c r="G34" s="197" t="s">
        <v>1019</v>
      </c>
      <c r="H34" s="197" t="s">
        <v>3</v>
      </c>
      <c r="I34" s="197" t="s">
        <v>148</v>
      </c>
      <c r="J34" s="197" t="s">
        <v>53</v>
      </c>
      <c r="K34" s="197" t="s">
        <v>1047</v>
      </c>
      <c r="L34" s="197"/>
      <c r="M34" s="197"/>
    </row>
    <row r="35" spans="1:13" x14ac:dyDescent="0.25">
      <c r="A35" s="197">
        <v>34</v>
      </c>
      <c r="B35" s="197" t="s">
        <v>803</v>
      </c>
      <c r="C35" s="197" t="s">
        <v>804</v>
      </c>
      <c r="D35" s="197" t="s">
        <v>17</v>
      </c>
      <c r="E35" s="197" t="s">
        <v>7</v>
      </c>
      <c r="F35" s="197" t="s">
        <v>805</v>
      </c>
      <c r="G35" s="197" t="s">
        <v>1468</v>
      </c>
      <c r="H35" s="197" t="s">
        <v>5</v>
      </c>
      <c r="I35" s="197" t="s">
        <v>806</v>
      </c>
      <c r="J35" s="197" t="s">
        <v>6</v>
      </c>
      <c r="K35" s="197" t="s">
        <v>996</v>
      </c>
      <c r="L35" s="197"/>
      <c r="M35" s="197"/>
    </row>
    <row r="36" spans="1:13" x14ac:dyDescent="0.25">
      <c r="A36" s="197">
        <v>35</v>
      </c>
      <c r="B36" s="197" t="s">
        <v>982</v>
      </c>
      <c r="C36" s="197" t="s">
        <v>292</v>
      </c>
      <c r="D36" s="197" t="s">
        <v>462</v>
      </c>
      <c r="E36" s="197" t="s">
        <v>1</v>
      </c>
      <c r="F36" s="197" t="s">
        <v>422</v>
      </c>
      <c r="G36" s="197" t="s">
        <v>1019</v>
      </c>
      <c r="H36" s="197" t="s">
        <v>3</v>
      </c>
      <c r="I36" s="197" t="s">
        <v>423</v>
      </c>
      <c r="J36" s="197" t="s">
        <v>2</v>
      </c>
      <c r="K36" s="197" t="s">
        <v>983</v>
      </c>
      <c r="L36" s="197"/>
      <c r="M36" s="197"/>
    </row>
    <row r="37" spans="1:13" x14ac:dyDescent="0.25">
      <c r="A37" s="197">
        <v>36</v>
      </c>
      <c r="B37" s="197" t="s">
        <v>64</v>
      </c>
      <c r="C37" s="197" t="s">
        <v>65</v>
      </c>
      <c r="D37" s="197" t="s">
        <v>66</v>
      </c>
      <c r="E37" s="197" t="s">
        <v>1</v>
      </c>
      <c r="F37" s="197" t="s">
        <v>67</v>
      </c>
      <c r="G37" s="197" t="s">
        <v>1019</v>
      </c>
      <c r="H37" s="197" t="s">
        <v>30</v>
      </c>
      <c r="I37" s="197" t="s">
        <v>68</v>
      </c>
      <c r="J37" s="197" t="s">
        <v>32</v>
      </c>
      <c r="K37" s="197" t="s">
        <v>959</v>
      </c>
      <c r="L37" s="197"/>
      <c r="M37" s="197"/>
    </row>
    <row r="38" spans="1:13" x14ac:dyDescent="0.25">
      <c r="A38" s="197">
        <v>37</v>
      </c>
      <c r="B38" s="197" t="s">
        <v>242</v>
      </c>
      <c r="C38" s="197" t="s">
        <v>243</v>
      </c>
      <c r="D38" s="197" t="s">
        <v>957</v>
      </c>
      <c r="E38" s="197" t="s">
        <v>43</v>
      </c>
      <c r="F38" s="197" t="s">
        <v>244</v>
      </c>
      <c r="G38" s="197" t="s">
        <v>1019</v>
      </c>
      <c r="H38" s="197" t="s">
        <v>3</v>
      </c>
      <c r="I38" s="197" t="s">
        <v>245</v>
      </c>
      <c r="J38" s="197" t="s">
        <v>125</v>
      </c>
      <c r="K38" s="197" t="s">
        <v>958</v>
      </c>
      <c r="L38" s="197"/>
      <c r="M38" s="197"/>
    </row>
    <row r="39" spans="1:13" x14ac:dyDescent="0.25">
      <c r="A39" s="197">
        <v>38</v>
      </c>
      <c r="B39" s="197" t="s">
        <v>322</v>
      </c>
      <c r="C39" s="197" t="s">
        <v>323</v>
      </c>
      <c r="D39" s="197" t="s">
        <v>66</v>
      </c>
      <c r="E39" s="197" t="s">
        <v>1</v>
      </c>
      <c r="F39" s="197" t="s">
        <v>324</v>
      </c>
      <c r="G39" s="197" t="s">
        <v>1019</v>
      </c>
      <c r="H39" s="197" t="s">
        <v>287</v>
      </c>
      <c r="I39" s="197" t="s">
        <v>325</v>
      </c>
      <c r="J39" s="197" t="s">
        <v>289</v>
      </c>
      <c r="K39" s="197" t="s">
        <v>956</v>
      </c>
      <c r="L39" s="197"/>
      <c r="M39" s="197"/>
    </row>
    <row r="40" spans="1:13" x14ac:dyDescent="0.25">
      <c r="A40" s="197">
        <v>39</v>
      </c>
      <c r="B40" s="197" t="s">
        <v>49</v>
      </c>
      <c r="C40" s="197" t="s">
        <v>97</v>
      </c>
      <c r="D40" s="197" t="s">
        <v>66</v>
      </c>
      <c r="E40" s="197" t="s">
        <v>1</v>
      </c>
      <c r="F40" s="197" t="s">
        <v>391</v>
      </c>
      <c r="G40" s="197" t="s">
        <v>1019</v>
      </c>
      <c r="H40" s="197" t="s">
        <v>294</v>
      </c>
      <c r="I40" s="197" t="s">
        <v>392</v>
      </c>
      <c r="J40" s="197" t="s">
        <v>289</v>
      </c>
      <c r="K40" s="197" t="s">
        <v>921</v>
      </c>
      <c r="L40" s="197"/>
      <c r="M40" s="197"/>
    </row>
    <row r="41" spans="1:13" x14ac:dyDescent="0.25">
      <c r="A41" s="197">
        <v>40</v>
      </c>
      <c r="B41" s="197" t="s">
        <v>361</v>
      </c>
      <c r="C41" s="197" t="s">
        <v>362</v>
      </c>
      <c r="D41" s="197" t="s">
        <v>0</v>
      </c>
      <c r="E41" s="197" t="s">
        <v>1</v>
      </c>
      <c r="F41" s="197" t="s">
        <v>886</v>
      </c>
      <c r="G41" s="197" t="s">
        <v>1019</v>
      </c>
      <c r="H41" s="197" t="s">
        <v>3</v>
      </c>
      <c r="I41" s="197" t="s">
        <v>861</v>
      </c>
      <c r="J41" s="197" t="s">
        <v>516</v>
      </c>
      <c r="K41" s="197" t="s">
        <v>896</v>
      </c>
      <c r="L41" s="197"/>
      <c r="M41" s="197"/>
    </row>
    <row r="42" spans="1:13" x14ac:dyDescent="0.25">
      <c r="A42" s="197">
        <v>41</v>
      </c>
      <c r="B42" s="197" t="s">
        <v>845</v>
      </c>
      <c r="C42" s="197" t="s">
        <v>846</v>
      </c>
      <c r="D42" s="197" t="s">
        <v>27</v>
      </c>
      <c r="E42" s="197" t="s">
        <v>28</v>
      </c>
      <c r="F42" s="197" t="s">
        <v>847</v>
      </c>
      <c r="G42" s="197" t="s">
        <v>1019</v>
      </c>
      <c r="H42" s="197" t="s">
        <v>294</v>
      </c>
      <c r="I42" s="197" t="s">
        <v>848</v>
      </c>
      <c r="J42" s="197" t="s">
        <v>289</v>
      </c>
      <c r="K42" s="197" t="s">
        <v>849</v>
      </c>
      <c r="L42" s="197"/>
      <c r="M42" s="197"/>
    </row>
    <row r="43" spans="1:13" x14ac:dyDescent="0.25">
      <c r="A43" s="197">
        <v>42</v>
      </c>
      <c r="B43" s="197" t="s">
        <v>766</v>
      </c>
      <c r="C43" s="197" t="s">
        <v>767</v>
      </c>
      <c r="D43" s="197" t="s">
        <v>577</v>
      </c>
      <c r="E43" s="197" t="s">
        <v>7</v>
      </c>
      <c r="F43" s="197" t="s">
        <v>768</v>
      </c>
      <c r="G43" s="197" t="s">
        <v>1468</v>
      </c>
      <c r="H43" s="197" t="s">
        <v>8</v>
      </c>
      <c r="I43" s="197" t="s">
        <v>769</v>
      </c>
      <c r="J43" s="197" t="s">
        <v>9</v>
      </c>
      <c r="K43" s="197" t="s">
        <v>770</v>
      </c>
      <c r="L43" s="197"/>
      <c r="M43" s="197"/>
    </row>
    <row r="44" spans="1:13" x14ac:dyDescent="0.25">
      <c r="A44" s="197">
        <v>43</v>
      </c>
      <c r="B44" s="197" t="s">
        <v>530</v>
      </c>
      <c r="C44" s="197" t="s">
        <v>531</v>
      </c>
      <c r="D44" s="197" t="s">
        <v>36</v>
      </c>
      <c r="E44" s="197" t="s">
        <v>1</v>
      </c>
      <c r="F44" s="197" t="s">
        <v>532</v>
      </c>
      <c r="G44" s="197" t="s">
        <v>1019</v>
      </c>
      <c r="H44" s="197" t="s">
        <v>294</v>
      </c>
      <c r="I44" s="197" t="s">
        <v>533</v>
      </c>
      <c r="J44" s="197" t="s">
        <v>516</v>
      </c>
      <c r="K44" s="197" t="s">
        <v>764</v>
      </c>
      <c r="L44" s="197"/>
      <c r="M44" s="197"/>
    </row>
    <row r="45" spans="1:13" x14ac:dyDescent="0.25">
      <c r="A45" s="197">
        <v>44</v>
      </c>
      <c r="B45" s="197" t="s">
        <v>651</v>
      </c>
      <c r="C45" s="197" t="s">
        <v>652</v>
      </c>
      <c r="D45" s="197" t="s">
        <v>653</v>
      </c>
      <c r="E45" s="197" t="s">
        <v>1</v>
      </c>
      <c r="F45" s="197" t="s">
        <v>654</v>
      </c>
      <c r="G45" s="197" t="s">
        <v>1019</v>
      </c>
      <c r="H45" s="197" t="s">
        <v>294</v>
      </c>
      <c r="I45" s="197" t="s">
        <v>655</v>
      </c>
      <c r="J45" s="197" t="s">
        <v>289</v>
      </c>
      <c r="K45" s="197" t="s">
        <v>656</v>
      </c>
      <c r="L45" s="197"/>
      <c r="M45" s="197"/>
    </row>
    <row r="46" spans="1:13" x14ac:dyDescent="0.25">
      <c r="A46" s="197">
        <v>45</v>
      </c>
      <c r="B46" s="197" t="s">
        <v>425</v>
      </c>
      <c r="C46" s="197" t="s">
        <v>426</v>
      </c>
      <c r="D46" s="197" t="s">
        <v>427</v>
      </c>
      <c r="E46" s="197" t="s">
        <v>28</v>
      </c>
      <c r="F46" s="197" t="s">
        <v>428</v>
      </c>
      <c r="G46" s="197" t="s">
        <v>1019</v>
      </c>
      <c r="H46" s="197" t="s">
        <v>287</v>
      </c>
      <c r="I46" s="197" t="s">
        <v>429</v>
      </c>
      <c r="J46" s="197" t="s">
        <v>289</v>
      </c>
      <c r="K46" s="197" t="s">
        <v>659</v>
      </c>
      <c r="L46" s="197"/>
      <c r="M46" s="197"/>
    </row>
    <row r="47" spans="1:13" x14ac:dyDescent="0.25">
      <c r="A47" s="197">
        <v>46</v>
      </c>
      <c r="B47" s="197" t="s">
        <v>608</v>
      </c>
      <c r="C47" s="197" t="s">
        <v>378</v>
      </c>
      <c r="D47" s="197" t="s">
        <v>27</v>
      </c>
      <c r="E47" s="197" t="s">
        <v>28</v>
      </c>
      <c r="F47" s="197" t="s">
        <v>609</v>
      </c>
      <c r="G47" s="197" t="s">
        <v>1019</v>
      </c>
      <c r="H47" s="197" t="s">
        <v>294</v>
      </c>
      <c r="I47" s="197" t="s">
        <v>610</v>
      </c>
      <c r="J47" s="197" t="s">
        <v>289</v>
      </c>
      <c r="K47" s="197" t="s">
        <v>663</v>
      </c>
      <c r="L47" s="197"/>
      <c r="M47" s="197"/>
    </row>
    <row r="48" spans="1:13" x14ac:dyDescent="0.25">
      <c r="A48" s="197">
        <v>47</v>
      </c>
      <c r="B48" s="197" t="s">
        <v>1466</v>
      </c>
      <c r="C48" s="197" t="s">
        <v>378</v>
      </c>
      <c r="D48" s="197"/>
      <c r="E48" s="197"/>
      <c r="F48" s="197" t="s">
        <v>572</v>
      </c>
      <c r="G48" s="197" t="s">
        <v>1019</v>
      </c>
      <c r="H48" s="197" t="s">
        <v>287</v>
      </c>
      <c r="I48" s="197" t="s">
        <v>573</v>
      </c>
      <c r="J48" s="197" t="s">
        <v>289</v>
      </c>
      <c r="K48" s="197" t="s">
        <v>665</v>
      </c>
      <c r="L48" s="197"/>
      <c r="M48" s="197"/>
    </row>
    <row r="49" spans="1:13" x14ac:dyDescent="0.25">
      <c r="A49" s="197">
        <v>48</v>
      </c>
      <c r="B49" s="197" t="s">
        <v>590</v>
      </c>
      <c r="C49" s="197" t="s">
        <v>591</v>
      </c>
      <c r="D49" s="197" t="s">
        <v>592</v>
      </c>
      <c r="E49" s="197" t="s">
        <v>43</v>
      </c>
      <c r="F49" s="197" t="s">
        <v>593</v>
      </c>
      <c r="G49" s="197" t="s">
        <v>1131</v>
      </c>
      <c r="H49" s="197" t="s">
        <v>30</v>
      </c>
      <c r="I49" s="197" t="s">
        <v>594</v>
      </c>
      <c r="J49" s="197" t="s">
        <v>32</v>
      </c>
      <c r="K49" s="197" t="s">
        <v>669</v>
      </c>
      <c r="L49" s="197"/>
      <c r="M49" s="197"/>
    </row>
    <row r="50" spans="1:13" x14ac:dyDescent="0.25">
      <c r="A50" s="197">
        <v>49</v>
      </c>
      <c r="B50" s="197" t="s">
        <v>566</v>
      </c>
      <c r="C50" s="197" t="s">
        <v>556</v>
      </c>
      <c r="D50" s="197" t="s">
        <v>0</v>
      </c>
      <c r="E50" s="197" t="s">
        <v>1</v>
      </c>
      <c r="F50" s="197" t="s">
        <v>557</v>
      </c>
      <c r="G50" s="197" t="s">
        <v>1019</v>
      </c>
      <c r="H50" s="197" t="s">
        <v>287</v>
      </c>
      <c r="I50" s="197" t="s">
        <v>558</v>
      </c>
      <c r="J50" s="197" t="s">
        <v>289</v>
      </c>
      <c r="K50" s="197" t="s">
        <v>673</v>
      </c>
      <c r="L50" s="197"/>
      <c r="M50" s="197"/>
    </row>
    <row r="51" spans="1:13" x14ac:dyDescent="0.25">
      <c r="A51" s="197">
        <v>50</v>
      </c>
      <c r="B51" s="197" t="s">
        <v>1467</v>
      </c>
      <c r="C51" s="197" t="s">
        <v>97</v>
      </c>
      <c r="D51" s="197"/>
      <c r="E51" s="197"/>
      <c r="F51" s="197" t="s">
        <v>540</v>
      </c>
      <c r="G51" s="197" t="s">
        <v>1019</v>
      </c>
      <c r="H51" s="197" t="s">
        <v>294</v>
      </c>
      <c r="I51" s="197" t="s">
        <v>541</v>
      </c>
      <c r="J51" s="197" t="s">
        <v>289</v>
      </c>
      <c r="K51" s="197" t="s">
        <v>677</v>
      </c>
      <c r="L51" s="197"/>
      <c r="M51" s="197"/>
    </row>
    <row r="52" spans="1:13" x14ac:dyDescent="0.25">
      <c r="A52" s="197">
        <v>51</v>
      </c>
      <c r="B52" s="197" t="s">
        <v>291</v>
      </c>
      <c r="C52" s="197" t="s">
        <v>292</v>
      </c>
      <c r="D52" s="197" t="s">
        <v>0</v>
      </c>
      <c r="E52" s="197" t="s">
        <v>1</v>
      </c>
      <c r="F52" s="197" t="s">
        <v>293</v>
      </c>
      <c r="G52" s="197" t="s">
        <v>1019</v>
      </c>
      <c r="H52" s="197" t="s">
        <v>294</v>
      </c>
      <c r="I52" s="197" t="s">
        <v>295</v>
      </c>
      <c r="J52" s="197" t="s">
        <v>289</v>
      </c>
      <c r="K52" s="197" t="s">
        <v>679</v>
      </c>
      <c r="L52" s="197"/>
      <c r="M52" s="197"/>
    </row>
    <row r="53" spans="1:13" x14ac:dyDescent="0.25">
      <c r="A53" s="197">
        <v>52</v>
      </c>
      <c r="B53" s="197" t="s">
        <v>311</v>
      </c>
      <c r="C53" s="197" t="s">
        <v>312</v>
      </c>
      <c r="D53" s="197" t="s">
        <v>313</v>
      </c>
      <c r="E53" s="197" t="s">
        <v>43</v>
      </c>
      <c r="F53" s="197" t="s">
        <v>314</v>
      </c>
      <c r="G53" s="197" t="s">
        <v>1019</v>
      </c>
      <c r="H53" s="197" t="s">
        <v>294</v>
      </c>
      <c r="I53" s="197" t="s">
        <v>315</v>
      </c>
      <c r="J53" s="197" t="s">
        <v>289</v>
      </c>
      <c r="K53" s="197" t="s">
        <v>683</v>
      </c>
      <c r="L53" s="197"/>
      <c r="M53" s="197"/>
    </row>
    <row r="54" spans="1:13" x14ac:dyDescent="0.25">
      <c r="A54" s="197">
        <v>53</v>
      </c>
      <c r="B54" s="197" t="s">
        <v>317</v>
      </c>
      <c r="C54" s="197" t="s">
        <v>279</v>
      </c>
      <c r="D54" s="197" t="s">
        <v>318</v>
      </c>
      <c r="E54" s="197" t="s">
        <v>28</v>
      </c>
      <c r="F54" s="197" t="s">
        <v>319</v>
      </c>
      <c r="G54" s="197" t="s">
        <v>1019</v>
      </c>
      <c r="H54" s="197" t="s">
        <v>287</v>
      </c>
      <c r="I54" s="197" t="s">
        <v>320</v>
      </c>
      <c r="J54" s="197" t="s">
        <v>289</v>
      </c>
      <c r="K54" s="197" t="s">
        <v>758</v>
      </c>
      <c r="L54" s="197"/>
      <c r="M54" s="197"/>
    </row>
    <row r="55" spans="1:13" x14ac:dyDescent="0.25">
      <c r="A55" s="197">
        <v>54</v>
      </c>
      <c r="B55" s="197" t="s">
        <v>333</v>
      </c>
      <c r="C55" s="197" t="s">
        <v>334</v>
      </c>
      <c r="D55" s="197" t="s">
        <v>335</v>
      </c>
      <c r="E55" s="197" t="s">
        <v>48</v>
      </c>
      <c r="F55" s="197" t="s">
        <v>336</v>
      </c>
      <c r="G55" s="197" t="s">
        <v>666</v>
      </c>
      <c r="H55" s="197" t="s">
        <v>287</v>
      </c>
      <c r="I55" s="197" t="s">
        <v>337</v>
      </c>
      <c r="J55" s="197" t="s">
        <v>289</v>
      </c>
      <c r="K55" s="197" t="s">
        <v>686</v>
      </c>
      <c r="L55" s="197"/>
      <c r="M55" s="197"/>
    </row>
    <row r="56" spans="1:13" x14ac:dyDescent="0.25">
      <c r="A56" s="197">
        <v>55</v>
      </c>
      <c r="B56" s="197" t="s">
        <v>238</v>
      </c>
      <c r="C56" s="197" t="s">
        <v>239</v>
      </c>
      <c r="D56" s="197" t="s">
        <v>0</v>
      </c>
      <c r="E56" s="197" t="s">
        <v>1</v>
      </c>
      <c r="F56" s="197" t="s">
        <v>240</v>
      </c>
      <c r="G56" s="197" t="s">
        <v>1019</v>
      </c>
      <c r="H56" s="197" t="s">
        <v>3</v>
      </c>
      <c r="I56" s="197" t="s">
        <v>241</v>
      </c>
      <c r="J56" s="197" t="s">
        <v>53</v>
      </c>
      <c r="K56" s="197" t="s">
        <v>691</v>
      </c>
      <c r="L56" s="197"/>
      <c r="M56" s="197"/>
    </row>
    <row r="57" spans="1:13" x14ac:dyDescent="0.25">
      <c r="A57" s="197">
        <v>56</v>
      </c>
      <c r="B57" s="197" t="s">
        <v>137</v>
      </c>
      <c r="C57" s="197" t="s">
        <v>138</v>
      </c>
      <c r="D57" s="197" t="s">
        <v>0</v>
      </c>
      <c r="E57" s="197" t="s">
        <v>1</v>
      </c>
      <c r="F57" s="197" t="s">
        <v>139</v>
      </c>
      <c r="G57" s="197" t="s">
        <v>1019</v>
      </c>
      <c r="H57" s="197" t="s">
        <v>3</v>
      </c>
      <c r="I57" s="197" t="s">
        <v>140</v>
      </c>
      <c r="J57" s="197" t="s">
        <v>53</v>
      </c>
      <c r="K57" s="197" t="s">
        <v>699</v>
      </c>
      <c r="L57" s="197"/>
      <c r="M57" s="197"/>
    </row>
    <row r="58" spans="1:13" x14ac:dyDescent="0.25">
      <c r="A58" s="197">
        <v>57</v>
      </c>
      <c r="B58" s="197" t="s">
        <v>262</v>
      </c>
      <c r="C58" s="197" t="s">
        <v>399</v>
      </c>
      <c r="D58" s="197" t="s">
        <v>0</v>
      </c>
      <c r="E58" s="197" t="s">
        <v>1</v>
      </c>
      <c r="F58" s="197" t="s">
        <v>400</v>
      </c>
      <c r="G58" s="197" t="s">
        <v>1019</v>
      </c>
      <c r="H58" s="197" t="s">
        <v>294</v>
      </c>
      <c r="I58" s="197" t="s">
        <v>401</v>
      </c>
      <c r="J58" s="197" t="s">
        <v>289</v>
      </c>
      <c r="K58" s="197" t="s">
        <v>700</v>
      </c>
      <c r="L58" s="197"/>
      <c r="M58" s="197"/>
    </row>
    <row r="59" spans="1:13" x14ac:dyDescent="0.25">
      <c r="A59" s="197">
        <v>58</v>
      </c>
      <c r="B59" s="197" t="s">
        <v>403</v>
      </c>
      <c r="C59" s="197" t="s">
        <v>60</v>
      </c>
      <c r="D59" s="197" t="s">
        <v>27</v>
      </c>
      <c r="E59" s="197" t="s">
        <v>28</v>
      </c>
      <c r="F59" s="197" t="s">
        <v>404</v>
      </c>
      <c r="G59" s="197" t="s">
        <v>1019</v>
      </c>
      <c r="H59" s="197" t="s">
        <v>287</v>
      </c>
      <c r="I59" s="197" t="s">
        <v>405</v>
      </c>
      <c r="J59" s="197" t="s">
        <v>289</v>
      </c>
      <c r="K59" s="197" t="s">
        <v>701</v>
      </c>
      <c r="L59" s="197"/>
      <c r="M59" s="197"/>
    </row>
    <row r="60" spans="1:13" x14ac:dyDescent="0.25">
      <c r="A60" s="197">
        <v>59</v>
      </c>
      <c r="B60" s="197" t="s">
        <v>431</v>
      </c>
      <c r="C60" s="197" t="s">
        <v>172</v>
      </c>
      <c r="D60" s="197" t="s">
        <v>432</v>
      </c>
      <c r="E60" s="197" t="s">
        <v>28</v>
      </c>
      <c r="F60" s="197" t="s">
        <v>433</v>
      </c>
      <c r="G60" s="197" t="s">
        <v>1019</v>
      </c>
      <c r="H60" s="197" t="s">
        <v>294</v>
      </c>
      <c r="I60" s="197" t="s">
        <v>434</v>
      </c>
      <c r="J60" s="197" t="s">
        <v>289</v>
      </c>
      <c r="K60" s="197" t="s">
        <v>704</v>
      </c>
      <c r="L60" s="197"/>
      <c r="M60" s="197"/>
    </row>
    <row r="61" spans="1:13" x14ac:dyDescent="0.25">
      <c r="A61" s="197">
        <v>60</v>
      </c>
      <c r="B61" s="197" t="s">
        <v>165</v>
      </c>
      <c r="C61" s="197" t="s">
        <v>166</v>
      </c>
      <c r="D61" s="197" t="s">
        <v>27</v>
      </c>
      <c r="E61" s="197" t="s">
        <v>28</v>
      </c>
      <c r="F61" s="197" t="s">
        <v>167</v>
      </c>
      <c r="G61" s="197" t="s">
        <v>1019</v>
      </c>
      <c r="H61" s="197" t="s">
        <v>30</v>
      </c>
      <c r="I61" s="197" t="s">
        <v>168</v>
      </c>
      <c r="J61" s="197" t="s">
        <v>32</v>
      </c>
      <c r="K61" s="197" t="s">
        <v>712</v>
      </c>
      <c r="L61" s="197"/>
      <c r="M61" s="197"/>
    </row>
    <row r="62" spans="1:13" x14ac:dyDescent="0.25">
      <c r="A62" s="197">
        <v>61</v>
      </c>
      <c r="B62" s="197" t="s">
        <v>25</v>
      </c>
      <c r="C62" s="197" t="s">
        <v>26</v>
      </c>
      <c r="D62" s="197" t="s">
        <v>27</v>
      </c>
      <c r="E62" s="197" t="s">
        <v>28</v>
      </c>
      <c r="F62" s="197" t="s">
        <v>29</v>
      </c>
      <c r="G62" s="197" t="s">
        <v>1019</v>
      </c>
      <c r="H62" s="197" t="s">
        <v>30</v>
      </c>
      <c r="I62" s="197" t="s">
        <v>31</v>
      </c>
      <c r="J62" s="197" t="s">
        <v>32</v>
      </c>
      <c r="K62" s="197" t="s">
        <v>714</v>
      </c>
      <c r="L62" s="197"/>
      <c r="M62" s="197"/>
    </row>
    <row r="63" spans="1:13" x14ac:dyDescent="0.25">
      <c r="A63" s="197">
        <v>62</v>
      </c>
      <c r="B63" s="197" t="s">
        <v>49</v>
      </c>
      <c r="C63" s="197" t="s">
        <v>1528</v>
      </c>
      <c r="D63" s="197" t="s">
        <v>17</v>
      </c>
      <c r="E63" s="197" t="s">
        <v>7</v>
      </c>
      <c r="F63" s="197" t="s">
        <v>1445</v>
      </c>
      <c r="G63" s="197" t="s">
        <v>788</v>
      </c>
      <c r="H63" s="197" t="s">
        <v>5</v>
      </c>
      <c r="I63" s="197" t="s">
        <v>1451</v>
      </c>
      <c r="J63" s="197" t="s">
        <v>6</v>
      </c>
      <c r="K63" s="197" t="s">
        <v>1529</v>
      </c>
      <c r="L63" s="197"/>
      <c r="M63" s="197"/>
    </row>
    <row r="64" spans="1:13" x14ac:dyDescent="0.25">
      <c r="A64" s="197">
        <v>63</v>
      </c>
      <c r="B64" s="197" t="s">
        <v>467</v>
      </c>
      <c r="C64" s="197" t="s">
        <v>468</v>
      </c>
      <c r="D64" s="197" t="s">
        <v>0</v>
      </c>
      <c r="E64" s="197" t="s">
        <v>1</v>
      </c>
      <c r="F64" s="197" t="s">
        <v>469</v>
      </c>
      <c r="G64" s="197" t="s">
        <v>1257</v>
      </c>
      <c r="H64" s="197" t="s">
        <v>5</v>
      </c>
      <c r="I64" s="197" t="s">
        <v>470</v>
      </c>
      <c r="J64" s="197" t="s">
        <v>6</v>
      </c>
      <c r="K64" s="197" t="s">
        <v>720</v>
      </c>
      <c r="L64" s="197"/>
      <c r="M64" s="197"/>
    </row>
    <row r="65" spans="1:13" x14ac:dyDescent="0.25">
      <c r="A65" s="197">
        <v>64</v>
      </c>
      <c r="B65" s="197" t="s">
        <v>110</v>
      </c>
      <c r="C65" s="197" t="s">
        <v>111</v>
      </c>
      <c r="D65" s="197" t="s">
        <v>112</v>
      </c>
      <c r="E65" s="197" t="s">
        <v>43</v>
      </c>
      <c r="F65" s="197" t="s">
        <v>113</v>
      </c>
      <c r="G65" s="197" t="s">
        <v>1019</v>
      </c>
      <c r="H65" s="197" t="s">
        <v>3</v>
      </c>
      <c r="I65" s="197" t="s">
        <v>114</v>
      </c>
      <c r="J65" s="197" t="s">
        <v>53</v>
      </c>
      <c r="K65" s="197" t="s">
        <v>727</v>
      </c>
      <c r="L65" s="197"/>
      <c r="M65" s="197"/>
    </row>
    <row r="66" spans="1:13" x14ac:dyDescent="0.25">
      <c r="A66" s="197">
        <v>65</v>
      </c>
      <c r="B66" s="197" t="s">
        <v>120</v>
      </c>
      <c r="C66" s="197" t="s">
        <v>121</v>
      </c>
      <c r="D66" s="197" t="s">
        <v>122</v>
      </c>
      <c r="E66" s="197" t="s">
        <v>43</v>
      </c>
      <c r="F66" s="197" t="s">
        <v>123</v>
      </c>
      <c r="G66" s="197" t="s">
        <v>1019</v>
      </c>
      <c r="H66" s="197" t="s">
        <v>3</v>
      </c>
      <c r="I66" s="197" t="s">
        <v>124</v>
      </c>
      <c r="J66" s="197" t="s">
        <v>125</v>
      </c>
      <c r="K66" s="197" t="s">
        <v>728</v>
      </c>
      <c r="L66" s="197"/>
      <c r="M66" s="197"/>
    </row>
    <row r="67" spans="1:13" x14ac:dyDescent="0.25">
      <c r="A67" s="197">
        <v>66</v>
      </c>
      <c r="B67" s="197" t="s">
        <v>811</v>
      </c>
      <c r="C67" s="197" t="s">
        <v>812</v>
      </c>
      <c r="D67" s="197" t="s">
        <v>813</v>
      </c>
      <c r="E67" s="197" t="s">
        <v>814</v>
      </c>
      <c r="F67" s="197" t="s">
        <v>815</v>
      </c>
      <c r="G67" s="197" t="s">
        <v>1468</v>
      </c>
      <c r="H67" s="197" t="s">
        <v>8</v>
      </c>
      <c r="I67" s="197" t="s">
        <v>817</v>
      </c>
      <c r="J67" s="197" t="s">
        <v>9</v>
      </c>
      <c r="K67" s="197" t="s">
        <v>818</v>
      </c>
      <c r="L67" s="197"/>
      <c r="M67" s="197"/>
    </row>
    <row r="68" spans="1:13" x14ac:dyDescent="0.25">
      <c r="A68" s="197">
        <v>67</v>
      </c>
      <c r="B68" s="197" t="s">
        <v>869</v>
      </c>
      <c r="C68" s="197" t="s">
        <v>870</v>
      </c>
      <c r="D68" s="197" t="s">
        <v>871</v>
      </c>
      <c r="E68" s="197" t="s">
        <v>198</v>
      </c>
      <c r="F68" s="197" t="s">
        <v>872</v>
      </c>
      <c r="G68" s="197" t="s">
        <v>1468</v>
      </c>
      <c r="H68" s="197" t="s">
        <v>8</v>
      </c>
      <c r="I68" s="197" t="s">
        <v>873</v>
      </c>
      <c r="J68" s="197" t="s">
        <v>9</v>
      </c>
      <c r="K68" s="197" t="s">
        <v>874</v>
      </c>
      <c r="L68" s="197"/>
      <c r="M68" s="197"/>
    </row>
    <row r="69" spans="1:13" x14ac:dyDescent="0.25">
      <c r="A69" s="197">
        <v>68</v>
      </c>
      <c r="B69" s="197" t="s">
        <v>819</v>
      </c>
      <c r="C69" s="197" t="s">
        <v>820</v>
      </c>
      <c r="D69" s="197" t="s">
        <v>821</v>
      </c>
      <c r="E69" s="197" t="s">
        <v>822</v>
      </c>
      <c r="F69" s="197" t="s">
        <v>823</v>
      </c>
      <c r="G69" s="197" t="s">
        <v>1468</v>
      </c>
      <c r="H69" s="197" t="s">
        <v>8</v>
      </c>
      <c r="I69" s="197" t="s">
        <v>824</v>
      </c>
      <c r="J69" s="197" t="s">
        <v>9</v>
      </c>
      <c r="K69" s="197" t="s">
        <v>825</v>
      </c>
      <c r="L69" s="197"/>
      <c r="M69" s="197"/>
    </row>
    <row r="70" spans="1:13" x14ac:dyDescent="0.25">
      <c r="A70" s="197">
        <v>69</v>
      </c>
      <c r="B70" s="197" t="s">
        <v>875</v>
      </c>
      <c r="C70" s="197" t="s">
        <v>876</v>
      </c>
      <c r="D70" s="197" t="s">
        <v>877</v>
      </c>
      <c r="E70" s="197" t="s">
        <v>878</v>
      </c>
      <c r="F70" s="197" t="s">
        <v>879</v>
      </c>
      <c r="G70" s="197" t="s">
        <v>1468</v>
      </c>
      <c r="H70" s="197" t="s">
        <v>8</v>
      </c>
      <c r="I70" s="197" t="s">
        <v>880</v>
      </c>
      <c r="J70" s="197" t="s">
        <v>9</v>
      </c>
      <c r="K70" s="197" t="s">
        <v>881</v>
      </c>
      <c r="L70" s="197"/>
      <c r="M70" s="197"/>
    </row>
    <row r="71" spans="1:13" x14ac:dyDescent="0.25">
      <c r="A71" s="197">
        <v>70</v>
      </c>
      <c r="B71" s="197" t="s">
        <v>797</v>
      </c>
      <c r="C71" s="197" t="s">
        <v>798</v>
      </c>
      <c r="D71" s="197" t="s">
        <v>799</v>
      </c>
      <c r="E71" s="197" t="s">
        <v>1</v>
      </c>
      <c r="F71" s="197" t="s">
        <v>800</v>
      </c>
      <c r="G71" s="197" t="s">
        <v>1468</v>
      </c>
      <c r="H71" s="197" t="s">
        <v>8</v>
      </c>
      <c r="I71" s="197" t="s">
        <v>801</v>
      </c>
      <c r="J71" s="197" t="s">
        <v>9</v>
      </c>
      <c r="K71" s="197" t="s">
        <v>802</v>
      </c>
      <c r="L71" s="197"/>
      <c r="M71" s="197"/>
    </row>
    <row r="72" spans="1:13" x14ac:dyDescent="0.25">
      <c r="A72" s="197">
        <v>71</v>
      </c>
      <c r="B72" s="197" t="s">
        <v>101</v>
      </c>
      <c r="C72" s="197" t="s">
        <v>102</v>
      </c>
      <c r="D72" s="197" t="s">
        <v>103</v>
      </c>
      <c r="E72" s="197" t="s">
        <v>43</v>
      </c>
      <c r="F72" s="197" t="s">
        <v>169</v>
      </c>
      <c r="G72" s="197" t="s">
        <v>1468</v>
      </c>
      <c r="H72" s="197" t="s">
        <v>8</v>
      </c>
      <c r="I72" s="197" t="s">
        <v>170</v>
      </c>
      <c r="J72" s="197" t="s">
        <v>9</v>
      </c>
      <c r="K72" s="197" t="s">
        <v>735</v>
      </c>
      <c r="L72" s="197"/>
      <c r="M72" s="197"/>
    </row>
    <row r="73" spans="1:13" x14ac:dyDescent="0.25">
      <c r="A73" s="197">
        <v>72</v>
      </c>
      <c r="B73" s="197" t="s">
        <v>179</v>
      </c>
      <c r="C73" s="197" t="s">
        <v>180</v>
      </c>
      <c r="D73" s="197" t="s">
        <v>181</v>
      </c>
      <c r="E73" s="197" t="s">
        <v>43</v>
      </c>
      <c r="F73" s="197" t="s">
        <v>182</v>
      </c>
      <c r="G73" s="197" t="s">
        <v>1468</v>
      </c>
      <c r="H73" s="197" t="s">
        <v>8</v>
      </c>
      <c r="I73" s="197" t="s">
        <v>183</v>
      </c>
      <c r="J73" s="197" t="s">
        <v>9</v>
      </c>
      <c r="K73" s="197" t="s">
        <v>738</v>
      </c>
      <c r="L73" s="197"/>
      <c r="M73" s="197"/>
    </row>
    <row r="74" spans="1:13" x14ac:dyDescent="0.25">
      <c r="A74" s="197">
        <v>73</v>
      </c>
      <c r="B74" s="197" t="s">
        <v>467</v>
      </c>
      <c r="C74" s="197" t="s">
        <v>468</v>
      </c>
      <c r="D74" s="197" t="s">
        <v>0</v>
      </c>
      <c r="E74" s="197" t="s">
        <v>1</v>
      </c>
      <c r="F74" s="197" t="s">
        <v>477</v>
      </c>
      <c r="G74" s="197" t="s">
        <v>1019</v>
      </c>
      <c r="H74" s="197" t="s">
        <v>30</v>
      </c>
      <c r="I74" s="197" t="s">
        <v>478</v>
      </c>
      <c r="J74" s="197" t="s">
        <v>32</v>
      </c>
      <c r="K74" s="197" t="s">
        <v>740</v>
      </c>
      <c r="L74" s="197"/>
      <c r="M74" s="197"/>
    </row>
    <row r="75" spans="1:13" x14ac:dyDescent="0.25">
      <c r="A75" s="197">
        <v>74</v>
      </c>
      <c r="B75" s="197" t="s">
        <v>54</v>
      </c>
      <c r="C75" s="197" t="s">
        <v>55</v>
      </c>
      <c r="D75" s="197" t="s">
        <v>0</v>
      </c>
      <c r="E75" s="197" t="s">
        <v>1</v>
      </c>
      <c r="F75" s="197" t="s">
        <v>480</v>
      </c>
      <c r="G75" s="197" t="s">
        <v>1050</v>
      </c>
      <c r="H75" s="197" t="s">
        <v>473</v>
      </c>
      <c r="I75" s="197" t="s">
        <v>481</v>
      </c>
      <c r="J75" s="197" t="s">
        <v>475</v>
      </c>
      <c r="K75" s="197" t="s">
        <v>744</v>
      </c>
      <c r="L75" s="197"/>
      <c r="M75" s="197"/>
    </row>
    <row r="76" spans="1:13" x14ac:dyDescent="0.25">
      <c r="A76" s="197">
        <v>75</v>
      </c>
      <c r="B76" s="197" t="s">
        <v>206</v>
      </c>
      <c r="C76" s="197" t="s">
        <v>207</v>
      </c>
      <c r="D76" s="197" t="s">
        <v>173</v>
      </c>
      <c r="E76" s="197" t="s">
        <v>43</v>
      </c>
      <c r="F76" s="197" t="s">
        <v>208</v>
      </c>
      <c r="G76" s="197" t="s">
        <v>1019</v>
      </c>
      <c r="H76" s="197" t="s">
        <v>3</v>
      </c>
      <c r="I76" s="197" t="s">
        <v>209</v>
      </c>
      <c r="J76" s="197" t="s">
        <v>53</v>
      </c>
      <c r="K76" s="197" t="s">
        <v>745</v>
      </c>
      <c r="L76" s="197"/>
      <c r="M76" s="197"/>
    </row>
    <row r="77" spans="1:13" x14ac:dyDescent="0.25">
      <c r="A77" s="197">
        <v>76</v>
      </c>
      <c r="B77" s="197" t="s">
        <v>224</v>
      </c>
      <c r="C77" s="197" t="s">
        <v>225</v>
      </c>
      <c r="D77" s="197" t="s">
        <v>0</v>
      </c>
      <c r="E77" s="197" t="s">
        <v>1</v>
      </c>
      <c r="F77" s="197" t="s">
        <v>226</v>
      </c>
      <c r="G77" s="197" t="s">
        <v>1019</v>
      </c>
      <c r="H77" s="197" t="s">
        <v>3</v>
      </c>
      <c r="I77" s="197" t="s">
        <v>227</v>
      </c>
      <c r="J77" s="197" t="s">
        <v>53</v>
      </c>
      <c r="K77" s="197" t="s">
        <v>748</v>
      </c>
      <c r="L77" s="197"/>
      <c r="M77" s="197"/>
    </row>
    <row r="78" spans="1:13" x14ac:dyDescent="0.25">
      <c r="A78" s="197">
        <v>77</v>
      </c>
      <c r="B78" s="197" t="s">
        <v>54</v>
      </c>
      <c r="C78" s="197" t="s">
        <v>55</v>
      </c>
      <c r="D78" s="197" t="s">
        <v>0</v>
      </c>
      <c r="E78" s="197" t="s">
        <v>1</v>
      </c>
      <c r="F78" s="197" t="s">
        <v>229</v>
      </c>
      <c r="G78" s="197" t="s">
        <v>1019</v>
      </c>
      <c r="H78" s="197" t="s">
        <v>3</v>
      </c>
      <c r="I78" s="197" t="s">
        <v>230</v>
      </c>
      <c r="J78" s="197" t="s">
        <v>53</v>
      </c>
      <c r="K78" s="197" t="s">
        <v>749</v>
      </c>
      <c r="L78" s="197"/>
      <c r="M78" s="197"/>
    </row>
    <row r="79" spans="1:13" x14ac:dyDescent="0.25">
      <c r="A79" s="197">
        <v>78</v>
      </c>
      <c r="B79" s="197" t="s">
        <v>278</v>
      </c>
      <c r="C79" s="197" t="s">
        <v>279</v>
      </c>
      <c r="D79" s="197" t="s">
        <v>66</v>
      </c>
      <c r="E79" s="197" t="s">
        <v>1</v>
      </c>
      <c r="F79" s="197" t="s">
        <v>280</v>
      </c>
      <c r="G79" s="197" t="s">
        <v>1019</v>
      </c>
      <c r="H79" s="197" t="s">
        <v>3</v>
      </c>
      <c r="I79" s="197" t="s">
        <v>281</v>
      </c>
      <c r="J79" s="197" t="s">
        <v>53</v>
      </c>
      <c r="K79" s="197" t="s">
        <v>756</v>
      </c>
      <c r="L79" s="197"/>
      <c r="M79" s="197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6"/>
  <dimension ref="A1:N86"/>
  <sheetViews>
    <sheetView workbookViewId="0">
      <selection activeCell="H14" sqref="H14"/>
    </sheetView>
  </sheetViews>
  <sheetFormatPr defaultRowHeight="15" x14ac:dyDescent="0.25"/>
  <sheetData>
    <row r="1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73" t="s">
        <v>104</v>
      </c>
      <c r="C2" s="173" t="s">
        <v>105</v>
      </c>
      <c r="D2" s="173" t="s">
        <v>106</v>
      </c>
      <c r="E2" s="173" t="s">
        <v>7</v>
      </c>
      <c r="F2" s="173" t="s">
        <v>107</v>
      </c>
      <c r="G2" s="173" t="s">
        <v>960</v>
      </c>
      <c r="H2" s="173" t="s">
        <v>5</v>
      </c>
      <c r="I2" s="173" t="s">
        <v>108</v>
      </c>
      <c r="J2" s="173" t="s">
        <v>6</v>
      </c>
      <c r="K2" s="173" t="s">
        <v>1515</v>
      </c>
      <c r="L2" s="173"/>
      <c r="M2" s="173"/>
    </row>
    <row r="3" spans="1:13" x14ac:dyDescent="0.25">
      <c r="A3">
        <v>2</v>
      </c>
      <c r="B3" s="173" t="s">
        <v>50</v>
      </c>
      <c r="C3" s="173" t="s">
        <v>51</v>
      </c>
      <c r="D3" s="173" t="s">
        <v>52</v>
      </c>
      <c r="E3" s="173" t="s">
        <v>43</v>
      </c>
      <c r="F3" s="173" t="s">
        <v>94</v>
      </c>
      <c r="G3" s="173" t="s">
        <v>1136</v>
      </c>
      <c r="H3" s="173" t="s">
        <v>5</v>
      </c>
      <c r="I3" s="173" t="s">
        <v>95</v>
      </c>
      <c r="J3" s="173" t="s">
        <v>6</v>
      </c>
      <c r="K3" s="173" t="s">
        <v>1501</v>
      </c>
      <c r="L3" s="173"/>
      <c r="M3" s="173"/>
    </row>
    <row r="4" spans="1:13" x14ac:dyDescent="0.25">
      <c r="A4">
        <v>3</v>
      </c>
      <c r="B4" s="173" t="s">
        <v>1502</v>
      </c>
      <c r="C4" s="173" t="s">
        <v>833</v>
      </c>
      <c r="D4" s="173" t="s">
        <v>1503</v>
      </c>
      <c r="E4" s="173" t="s">
        <v>1504</v>
      </c>
      <c r="F4" s="173" t="s">
        <v>1505</v>
      </c>
      <c r="G4" s="173" t="s">
        <v>1506</v>
      </c>
      <c r="H4" s="173" t="s">
        <v>1013</v>
      </c>
      <c r="I4" s="173" t="s">
        <v>1507</v>
      </c>
      <c r="J4" s="173" t="s">
        <v>960</v>
      </c>
      <c r="K4" s="173" t="s">
        <v>1508</v>
      </c>
      <c r="L4" s="173"/>
      <c r="M4" s="173"/>
    </row>
    <row r="5" spans="1:13" x14ac:dyDescent="0.25">
      <c r="A5" s="173">
        <v>4</v>
      </c>
      <c r="B5" s="173" t="s">
        <v>15</v>
      </c>
      <c r="C5" s="173" t="s">
        <v>16</v>
      </c>
      <c r="D5" s="173" t="s">
        <v>17</v>
      </c>
      <c r="E5" s="173" t="s">
        <v>7</v>
      </c>
      <c r="F5" s="173" t="s">
        <v>18</v>
      </c>
      <c r="G5" s="173" t="s">
        <v>1468</v>
      </c>
      <c r="H5" s="173" t="s">
        <v>5</v>
      </c>
      <c r="I5" s="173" t="s">
        <v>19</v>
      </c>
      <c r="J5" s="173" t="s">
        <v>6</v>
      </c>
      <c r="K5" s="173" t="s">
        <v>1494</v>
      </c>
      <c r="L5" s="173"/>
      <c r="M5" s="173"/>
    </row>
    <row r="6" spans="1:13" x14ac:dyDescent="0.25">
      <c r="A6" s="173">
        <v>5</v>
      </c>
      <c r="B6" s="173" t="s">
        <v>366</v>
      </c>
      <c r="C6" s="173" t="s">
        <v>367</v>
      </c>
      <c r="D6" s="173" t="s">
        <v>368</v>
      </c>
      <c r="E6" s="173" t="s">
        <v>43</v>
      </c>
      <c r="F6" s="173" t="s">
        <v>395</v>
      </c>
      <c r="G6" s="173" t="s">
        <v>1468</v>
      </c>
      <c r="H6" s="173" t="s">
        <v>5</v>
      </c>
      <c r="I6" s="173" t="s">
        <v>396</v>
      </c>
      <c r="J6" s="173" t="s">
        <v>6</v>
      </c>
      <c r="K6" s="173" t="s">
        <v>1495</v>
      </c>
      <c r="L6" s="173"/>
      <c r="M6" s="173"/>
    </row>
    <row r="7" spans="1:13" x14ac:dyDescent="0.25">
      <c r="A7" s="173">
        <v>6</v>
      </c>
      <c r="B7" s="173" t="s">
        <v>544</v>
      </c>
      <c r="C7" s="173" t="s">
        <v>545</v>
      </c>
      <c r="D7" s="173" t="s">
        <v>546</v>
      </c>
      <c r="E7" s="173" t="s">
        <v>1</v>
      </c>
      <c r="F7" s="173" t="s">
        <v>547</v>
      </c>
      <c r="G7" s="173" t="s">
        <v>1136</v>
      </c>
      <c r="H7" s="173" t="s">
        <v>8</v>
      </c>
      <c r="I7" s="173" t="s">
        <v>548</v>
      </c>
      <c r="J7" s="173" t="s">
        <v>9</v>
      </c>
      <c r="K7" s="173" t="s">
        <v>1516</v>
      </c>
      <c r="L7" s="173"/>
      <c r="M7" s="173"/>
    </row>
    <row r="8" spans="1:13" x14ac:dyDescent="0.25">
      <c r="A8" s="173">
        <v>7</v>
      </c>
      <c r="B8" s="173" t="s">
        <v>174</v>
      </c>
      <c r="C8" s="173" t="s">
        <v>175</v>
      </c>
      <c r="D8" s="173" t="s">
        <v>0</v>
      </c>
      <c r="E8" s="173" t="s">
        <v>1</v>
      </c>
      <c r="F8" s="173" t="s">
        <v>472</v>
      </c>
      <c r="G8" s="173" t="s">
        <v>1050</v>
      </c>
      <c r="H8" s="173" t="s">
        <v>473</v>
      </c>
      <c r="I8" s="173" t="s">
        <v>474</v>
      </c>
      <c r="J8" s="173" t="s">
        <v>475</v>
      </c>
      <c r="K8" s="173" t="s">
        <v>1475</v>
      </c>
      <c r="L8" s="173"/>
      <c r="M8" s="173"/>
    </row>
    <row r="9" spans="1:13" x14ac:dyDescent="0.25">
      <c r="A9" s="173">
        <v>8</v>
      </c>
      <c r="B9" s="173" t="s">
        <v>174</v>
      </c>
      <c r="C9" s="173" t="s">
        <v>175</v>
      </c>
      <c r="D9" s="173" t="s">
        <v>0</v>
      </c>
      <c r="E9" s="173" t="s">
        <v>1</v>
      </c>
      <c r="F9" s="173" t="s">
        <v>176</v>
      </c>
      <c r="G9" s="173" t="s">
        <v>1468</v>
      </c>
      <c r="H9" s="173" t="s">
        <v>8</v>
      </c>
      <c r="I9" s="173" t="s">
        <v>177</v>
      </c>
      <c r="J9" s="173" t="s">
        <v>9</v>
      </c>
      <c r="K9" s="173" t="s">
        <v>1476</v>
      </c>
      <c r="L9" s="173"/>
      <c r="M9" s="173"/>
    </row>
    <row r="10" spans="1:13" x14ac:dyDescent="0.25">
      <c r="A10" s="173">
        <v>9</v>
      </c>
      <c r="B10" s="173" t="s">
        <v>174</v>
      </c>
      <c r="C10" s="173" t="s">
        <v>175</v>
      </c>
      <c r="D10" s="173" t="s">
        <v>0</v>
      </c>
      <c r="E10" s="173" t="s">
        <v>1</v>
      </c>
      <c r="F10" s="173" t="s">
        <v>1232</v>
      </c>
      <c r="G10" s="173" t="s">
        <v>1468</v>
      </c>
      <c r="H10" s="173" t="s">
        <v>1013</v>
      </c>
      <c r="I10" s="173" t="s">
        <v>1234</v>
      </c>
      <c r="J10" s="173" t="s">
        <v>960</v>
      </c>
      <c r="K10" s="173" t="s">
        <v>1477</v>
      </c>
      <c r="L10" s="173"/>
      <c r="M10" s="173"/>
    </row>
    <row r="11" spans="1:13" x14ac:dyDescent="0.25">
      <c r="A11" s="173">
        <v>10</v>
      </c>
      <c r="B11" s="173" t="s">
        <v>1478</v>
      </c>
      <c r="C11" s="173" t="s">
        <v>1479</v>
      </c>
      <c r="D11" s="173" t="s">
        <v>1480</v>
      </c>
      <c r="E11" s="173" t="s">
        <v>601</v>
      </c>
      <c r="F11" s="173" t="s">
        <v>1481</v>
      </c>
      <c r="G11" s="173" t="s">
        <v>1468</v>
      </c>
      <c r="H11" s="173" t="s">
        <v>1013</v>
      </c>
      <c r="I11" s="173" t="s">
        <v>1482</v>
      </c>
      <c r="J11" s="173" t="s">
        <v>960</v>
      </c>
      <c r="K11" s="173" t="s">
        <v>1483</v>
      </c>
      <c r="L11" s="173"/>
      <c r="M11" s="173"/>
    </row>
    <row r="12" spans="1:13" x14ac:dyDescent="0.25">
      <c r="A12" s="173">
        <v>11</v>
      </c>
      <c r="B12" s="173" t="s">
        <v>268</v>
      </c>
      <c r="C12" s="173" t="s">
        <v>269</v>
      </c>
      <c r="D12" s="173" t="s">
        <v>66</v>
      </c>
      <c r="E12" s="173" t="s">
        <v>1</v>
      </c>
      <c r="F12" s="173" t="s">
        <v>270</v>
      </c>
      <c r="G12" s="173" t="s">
        <v>1019</v>
      </c>
      <c r="H12" s="173" t="s">
        <v>3</v>
      </c>
      <c r="I12" s="173" t="s">
        <v>271</v>
      </c>
      <c r="J12" s="173" t="s">
        <v>53</v>
      </c>
      <c r="K12" s="173" t="s">
        <v>1465</v>
      </c>
      <c r="L12" s="173"/>
      <c r="M12" s="173"/>
    </row>
    <row r="13" spans="1:13" x14ac:dyDescent="0.25">
      <c r="A13" s="173">
        <v>12</v>
      </c>
      <c r="B13" s="173" t="s">
        <v>803</v>
      </c>
      <c r="C13" s="173" t="s">
        <v>804</v>
      </c>
      <c r="D13" s="173" t="s">
        <v>17</v>
      </c>
      <c r="E13" s="173" t="s">
        <v>7</v>
      </c>
      <c r="F13" s="173" t="s">
        <v>1121</v>
      </c>
      <c r="G13" s="173" t="s">
        <v>1468</v>
      </c>
      <c r="H13" s="173" t="s">
        <v>1013</v>
      </c>
      <c r="I13" s="173" t="s">
        <v>1122</v>
      </c>
      <c r="J13" s="173" t="s">
        <v>960</v>
      </c>
      <c r="K13" s="173" t="s">
        <v>1464</v>
      </c>
      <c r="L13" s="173"/>
      <c r="M13" s="173"/>
    </row>
    <row r="14" spans="1:13" x14ac:dyDescent="0.25">
      <c r="A14" s="173">
        <v>13</v>
      </c>
      <c r="B14" s="173" t="s">
        <v>1457</v>
      </c>
      <c r="C14" s="173" t="s">
        <v>1458</v>
      </c>
      <c r="D14" s="173" t="s">
        <v>42</v>
      </c>
      <c r="E14" s="173" t="s">
        <v>43</v>
      </c>
      <c r="F14" s="173" t="s">
        <v>1459</v>
      </c>
      <c r="G14" s="173" t="s">
        <v>1468</v>
      </c>
      <c r="H14" s="173" t="s">
        <v>1013</v>
      </c>
      <c r="I14" s="173" t="s">
        <v>1460</v>
      </c>
      <c r="J14" s="173" t="s">
        <v>960</v>
      </c>
      <c r="K14" s="173" t="s">
        <v>1461</v>
      </c>
      <c r="L14" s="173"/>
      <c r="M14" s="173"/>
    </row>
    <row r="15" spans="1:13" x14ac:dyDescent="0.25">
      <c r="A15" s="173">
        <v>14</v>
      </c>
      <c r="B15" s="173" t="s">
        <v>366</v>
      </c>
      <c r="C15" s="173" t="s">
        <v>367</v>
      </c>
      <c r="D15" s="173" t="s">
        <v>368</v>
      </c>
      <c r="E15" s="173" t="s">
        <v>43</v>
      </c>
      <c r="F15" s="173" t="s">
        <v>369</v>
      </c>
      <c r="G15" s="173" t="s">
        <v>1019</v>
      </c>
      <c r="H15" s="173" t="s">
        <v>294</v>
      </c>
      <c r="I15" s="173" t="s">
        <v>370</v>
      </c>
      <c r="J15" s="173" t="s">
        <v>289</v>
      </c>
      <c r="K15" s="173" t="s">
        <v>1240</v>
      </c>
      <c r="L15" s="173"/>
      <c r="M15" s="173"/>
    </row>
    <row r="16" spans="1:13" x14ac:dyDescent="0.25">
      <c r="A16" s="173">
        <v>15</v>
      </c>
      <c r="B16" s="173" t="s">
        <v>366</v>
      </c>
      <c r="C16" s="173" t="s">
        <v>367</v>
      </c>
      <c r="D16" s="173" t="s">
        <v>368</v>
      </c>
      <c r="E16" s="173" t="s">
        <v>43</v>
      </c>
      <c r="F16" s="173" t="s">
        <v>1100</v>
      </c>
      <c r="G16" s="173" t="s">
        <v>1468</v>
      </c>
      <c r="H16" s="173" t="s">
        <v>1013</v>
      </c>
      <c r="I16" s="173" t="s">
        <v>1101</v>
      </c>
      <c r="J16" s="173" t="s">
        <v>960</v>
      </c>
      <c r="K16" s="173" t="s">
        <v>1258</v>
      </c>
      <c r="L16" s="173"/>
      <c r="M16" s="173"/>
    </row>
    <row r="17" spans="1:13" x14ac:dyDescent="0.25">
      <c r="A17" s="173">
        <v>16</v>
      </c>
      <c r="B17" s="173" t="s">
        <v>1215</v>
      </c>
      <c r="C17" s="173" t="s">
        <v>1216</v>
      </c>
      <c r="D17" s="173" t="s">
        <v>0</v>
      </c>
      <c r="E17" s="173" t="s">
        <v>1</v>
      </c>
      <c r="F17" s="173" t="s">
        <v>1218</v>
      </c>
      <c r="G17" s="173" t="s">
        <v>1468</v>
      </c>
      <c r="H17" s="173" t="s">
        <v>1013</v>
      </c>
      <c r="I17" s="173" t="s">
        <v>1219</v>
      </c>
      <c r="J17" s="173" t="s">
        <v>960</v>
      </c>
      <c r="K17" s="173" t="s">
        <v>1242</v>
      </c>
      <c r="L17" s="173"/>
      <c r="M17" s="173"/>
    </row>
    <row r="18" spans="1:13" x14ac:dyDescent="0.25">
      <c r="A18" s="173">
        <v>17</v>
      </c>
      <c r="B18" s="173" t="s">
        <v>1194</v>
      </c>
      <c r="C18" s="173" t="s">
        <v>1195</v>
      </c>
      <c r="D18" s="173" t="s">
        <v>1196</v>
      </c>
      <c r="E18" s="173" t="s">
        <v>28</v>
      </c>
      <c r="F18" s="173" t="s">
        <v>1197</v>
      </c>
      <c r="G18" s="173" t="s">
        <v>1468</v>
      </c>
      <c r="H18" s="173" t="s">
        <v>1013</v>
      </c>
      <c r="I18" s="173" t="s">
        <v>1198</v>
      </c>
      <c r="J18" s="173" t="s">
        <v>960</v>
      </c>
      <c r="K18" s="173" t="s">
        <v>1214</v>
      </c>
      <c r="L18" s="173"/>
      <c r="M18" s="173"/>
    </row>
    <row r="19" spans="1:13" x14ac:dyDescent="0.25">
      <c r="A19" s="173">
        <v>18</v>
      </c>
      <c r="B19" s="173" t="s">
        <v>117</v>
      </c>
      <c r="C19" s="173" t="s">
        <v>1210</v>
      </c>
      <c r="D19" s="173" t="s">
        <v>648</v>
      </c>
      <c r="E19" s="173" t="s">
        <v>1</v>
      </c>
      <c r="F19" s="173" t="s">
        <v>1211</v>
      </c>
      <c r="G19" s="173" t="s">
        <v>1019</v>
      </c>
      <c r="H19" s="173" t="s">
        <v>3</v>
      </c>
      <c r="I19" s="173" t="s">
        <v>1212</v>
      </c>
      <c r="J19" s="173" t="s">
        <v>53</v>
      </c>
      <c r="K19" s="173" t="s">
        <v>1213</v>
      </c>
      <c r="L19" s="173"/>
      <c r="M19" s="173"/>
    </row>
    <row r="20" spans="1:13" x14ac:dyDescent="0.25">
      <c r="A20" s="173">
        <v>19</v>
      </c>
      <c r="B20" s="173" t="s">
        <v>116</v>
      </c>
      <c r="C20" s="173" t="s">
        <v>117</v>
      </c>
      <c r="D20" s="173" t="s">
        <v>648</v>
      </c>
      <c r="E20" s="173" t="s">
        <v>1</v>
      </c>
      <c r="F20" s="173" t="s">
        <v>118</v>
      </c>
      <c r="G20" s="173" t="s">
        <v>1019</v>
      </c>
      <c r="H20" s="173" t="s">
        <v>3</v>
      </c>
      <c r="I20" s="173" t="s">
        <v>119</v>
      </c>
      <c r="J20" s="173" t="s">
        <v>53</v>
      </c>
      <c r="K20" s="173" t="s">
        <v>1167</v>
      </c>
      <c r="L20" s="173"/>
      <c r="M20" s="173"/>
    </row>
    <row r="21" spans="1:13" x14ac:dyDescent="0.25">
      <c r="A21" s="173">
        <v>20</v>
      </c>
      <c r="B21" s="173" t="s">
        <v>196</v>
      </c>
      <c r="C21" s="173" t="s">
        <v>104</v>
      </c>
      <c r="D21" s="173" t="s">
        <v>197</v>
      </c>
      <c r="E21" s="173" t="s">
        <v>198</v>
      </c>
      <c r="F21" s="173" t="s">
        <v>1168</v>
      </c>
      <c r="G21" s="173" t="s">
        <v>1468</v>
      </c>
      <c r="H21" s="173" t="s">
        <v>1013</v>
      </c>
      <c r="I21" s="173" t="s">
        <v>1169</v>
      </c>
      <c r="J21" s="173" t="s">
        <v>960</v>
      </c>
      <c r="K21" s="173" t="s">
        <v>1170</v>
      </c>
      <c r="L21" s="173"/>
      <c r="M21" s="173"/>
    </row>
    <row r="22" spans="1:13" x14ac:dyDescent="0.25">
      <c r="A22" s="173">
        <v>21</v>
      </c>
      <c r="B22" s="173" t="s">
        <v>1176</v>
      </c>
      <c r="C22" s="173" t="s">
        <v>1177</v>
      </c>
      <c r="D22" s="173" t="s">
        <v>173</v>
      </c>
      <c r="E22" s="173" t="s">
        <v>43</v>
      </c>
      <c r="F22" s="173" t="s">
        <v>1178</v>
      </c>
      <c r="G22" s="173" t="s">
        <v>1468</v>
      </c>
      <c r="H22" s="173" t="s">
        <v>1013</v>
      </c>
      <c r="I22" s="173" t="s">
        <v>1179</v>
      </c>
      <c r="J22" s="173" t="s">
        <v>960</v>
      </c>
      <c r="K22" s="173" t="s">
        <v>1180</v>
      </c>
      <c r="L22" s="173"/>
      <c r="M22" s="173"/>
    </row>
    <row r="23" spans="1:13" x14ac:dyDescent="0.25">
      <c r="A23" s="173">
        <v>22</v>
      </c>
      <c r="B23" s="173" t="s">
        <v>1181</v>
      </c>
      <c r="C23" s="173" t="s">
        <v>1182</v>
      </c>
      <c r="D23" s="173" t="s">
        <v>1183</v>
      </c>
      <c r="E23" s="173" t="s">
        <v>48</v>
      </c>
      <c r="F23" s="173" t="s">
        <v>1184</v>
      </c>
      <c r="G23" s="173" t="s">
        <v>1468</v>
      </c>
      <c r="H23" s="173" t="s">
        <v>1013</v>
      </c>
      <c r="I23" s="173" t="s">
        <v>1185</v>
      </c>
      <c r="J23" s="173" t="s">
        <v>960</v>
      </c>
      <c r="K23" s="173" t="s">
        <v>1186</v>
      </c>
      <c r="L23" s="173"/>
      <c r="M23" s="173"/>
    </row>
    <row r="24" spans="1:13" x14ac:dyDescent="0.25">
      <c r="A24" s="173">
        <v>23</v>
      </c>
      <c r="B24" s="173" t="s">
        <v>1187</v>
      </c>
      <c r="C24" s="173" t="s">
        <v>1188</v>
      </c>
      <c r="D24" s="173" t="s">
        <v>1189</v>
      </c>
      <c r="E24" s="173" t="s">
        <v>43</v>
      </c>
      <c r="F24" s="173" t="s">
        <v>1190</v>
      </c>
      <c r="G24" s="173" t="s">
        <v>1468</v>
      </c>
      <c r="H24" s="173" t="s">
        <v>1013</v>
      </c>
      <c r="I24" s="173" t="s">
        <v>1191</v>
      </c>
      <c r="J24" s="173" t="s">
        <v>960</v>
      </c>
      <c r="K24" s="173" t="s">
        <v>1192</v>
      </c>
      <c r="L24" s="173"/>
      <c r="M24" s="173"/>
    </row>
    <row r="25" spans="1:13" x14ac:dyDescent="0.25">
      <c r="A25" s="173">
        <v>24</v>
      </c>
      <c r="B25" s="173" t="s">
        <v>262</v>
      </c>
      <c r="C25" s="173" t="s">
        <v>1141</v>
      </c>
      <c r="D25" s="173" t="s">
        <v>1142</v>
      </c>
      <c r="E25" s="173" t="s">
        <v>1</v>
      </c>
      <c r="F25" s="173" t="s">
        <v>1143</v>
      </c>
      <c r="G25" s="173" t="s">
        <v>1468</v>
      </c>
      <c r="H25" s="173" t="s">
        <v>1013</v>
      </c>
      <c r="I25" s="173" t="s">
        <v>1144</v>
      </c>
      <c r="J25" s="173" t="s">
        <v>960</v>
      </c>
      <c r="K25" s="173" t="s">
        <v>1145</v>
      </c>
      <c r="L25" s="173"/>
      <c r="M25" s="173"/>
    </row>
    <row r="26" spans="1:13" x14ac:dyDescent="0.25">
      <c r="A26" s="173">
        <v>25</v>
      </c>
      <c r="B26" s="173" t="s">
        <v>1146</v>
      </c>
      <c r="C26" s="173" t="s">
        <v>1147</v>
      </c>
      <c r="D26" s="173" t="s">
        <v>1142</v>
      </c>
      <c r="E26" s="173" t="s">
        <v>1</v>
      </c>
      <c r="F26" s="173" t="s">
        <v>1148</v>
      </c>
      <c r="G26" s="173" t="s">
        <v>1468</v>
      </c>
      <c r="H26" s="173" t="s">
        <v>1013</v>
      </c>
      <c r="I26" s="173" t="s">
        <v>1149</v>
      </c>
      <c r="J26" s="173" t="s">
        <v>960</v>
      </c>
      <c r="K26" s="173" t="s">
        <v>1150</v>
      </c>
      <c r="L26" s="173"/>
      <c r="M26" s="173"/>
    </row>
    <row r="27" spans="1:13" x14ac:dyDescent="0.25">
      <c r="A27" s="173">
        <v>26</v>
      </c>
      <c r="B27" s="173" t="s">
        <v>50</v>
      </c>
      <c r="C27" s="173" t="s">
        <v>51</v>
      </c>
      <c r="D27" s="173" t="s">
        <v>52</v>
      </c>
      <c r="E27" s="173" t="s">
        <v>43</v>
      </c>
      <c r="F27" s="173" t="s">
        <v>1085</v>
      </c>
      <c r="G27" s="173" t="s">
        <v>1468</v>
      </c>
      <c r="H27" s="173" t="s">
        <v>1013</v>
      </c>
      <c r="I27" s="173" t="s">
        <v>1086</v>
      </c>
      <c r="J27" s="173" t="s">
        <v>960</v>
      </c>
      <c r="K27" s="173" t="s">
        <v>1087</v>
      </c>
      <c r="L27" s="173"/>
      <c r="M27" s="173"/>
    </row>
    <row r="28" spans="1:13" x14ac:dyDescent="0.25">
      <c r="A28" s="173">
        <v>27</v>
      </c>
      <c r="B28" s="173" t="s">
        <v>196</v>
      </c>
      <c r="C28" s="173" t="s">
        <v>104</v>
      </c>
      <c r="D28" s="173" t="s">
        <v>197</v>
      </c>
      <c r="E28" s="173" t="s">
        <v>198</v>
      </c>
      <c r="F28" s="173" t="s">
        <v>1107</v>
      </c>
      <c r="G28" s="173" t="s">
        <v>1468</v>
      </c>
      <c r="H28" s="173" t="s">
        <v>1013</v>
      </c>
      <c r="I28" s="173" t="s">
        <v>1108</v>
      </c>
      <c r="J28" s="173" t="s">
        <v>960</v>
      </c>
      <c r="K28" s="173" t="s">
        <v>1109</v>
      </c>
      <c r="L28" s="173"/>
      <c r="M28" s="173"/>
    </row>
    <row r="29" spans="1:13" x14ac:dyDescent="0.25">
      <c r="A29" s="173">
        <v>28</v>
      </c>
      <c r="B29" s="173" t="s">
        <v>1110</v>
      </c>
      <c r="C29" s="173" t="s">
        <v>408</v>
      </c>
      <c r="D29" s="173" t="s">
        <v>1111</v>
      </c>
      <c r="E29" s="173" t="s">
        <v>912</v>
      </c>
      <c r="F29" s="173" t="s">
        <v>1112</v>
      </c>
      <c r="G29" s="173" t="s">
        <v>1468</v>
      </c>
      <c r="H29" s="173" t="s">
        <v>1013</v>
      </c>
      <c r="I29" s="173" t="s">
        <v>1113</v>
      </c>
      <c r="J29" s="173" t="s">
        <v>960</v>
      </c>
      <c r="K29" s="173" t="s">
        <v>1114</v>
      </c>
      <c r="L29" s="173"/>
      <c r="M29" s="173"/>
    </row>
    <row r="30" spans="1:13" x14ac:dyDescent="0.25">
      <c r="A30" s="173">
        <v>29</v>
      </c>
      <c r="B30" s="173" t="s">
        <v>50</v>
      </c>
      <c r="C30" s="173" t="s">
        <v>51</v>
      </c>
      <c r="D30" s="173" t="s">
        <v>52</v>
      </c>
      <c r="E30" s="173" t="s">
        <v>43</v>
      </c>
      <c r="F30" s="173" t="s">
        <v>246</v>
      </c>
      <c r="G30" s="173" t="s">
        <v>1019</v>
      </c>
      <c r="H30" s="173" t="s">
        <v>3</v>
      </c>
      <c r="I30" s="173" t="s">
        <v>247</v>
      </c>
      <c r="J30" s="173" t="s">
        <v>125</v>
      </c>
      <c r="K30" s="173" t="s">
        <v>1127</v>
      </c>
      <c r="L30" s="173"/>
      <c r="M30" s="173"/>
    </row>
    <row r="31" spans="1:13" x14ac:dyDescent="0.25">
      <c r="A31" s="173">
        <v>30</v>
      </c>
      <c r="B31" s="173" t="s">
        <v>1072</v>
      </c>
      <c r="C31" s="173" t="s">
        <v>1073</v>
      </c>
      <c r="D31" s="173" t="s">
        <v>122</v>
      </c>
      <c r="E31" s="173" t="s">
        <v>43</v>
      </c>
      <c r="F31" s="173" t="s">
        <v>221</v>
      </c>
      <c r="G31" s="173" t="s">
        <v>1131</v>
      </c>
      <c r="H31" s="173" t="s">
        <v>3</v>
      </c>
      <c r="I31" s="173" t="s">
        <v>222</v>
      </c>
      <c r="J31" s="173" t="s">
        <v>53</v>
      </c>
      <c r="K31" s="173" t="s">
        <v>1074</v>
      </c>
      <c r="L31" s="173"/>
      <c r="M31" s="173"/>
    </row>
    <row r="32" spans="1:13" x14ac:dyDescent="0.25">
      <c r="A32" s="173">
        <v>31</v>
      </c>
      <c r="B32" s="173" t="s">
        <v>190</v>
      </c>
      <c r="C32" s="173" t="s">
        <v>191</v>
      </c>
      <c r="D32" s="173" t="s">
        <v>192</v>
      </c>
      <c r="E32" s="173" t="s">
        <v>28</v>
      </c>
      <c r="F32" s="173" t="s">
        <v>193</v>
      </c>
      <c r="G32" s="173" t="s">
        <v>1019</v>
      </c>
      <c r="H32" s="173" t="s">
        <v>30</v>
      </c>
      <c r="I32" s="173" t="s">
        <v>194</v>
      </c>
      <c r="J32" s="173" t="s">
        <v>32</v>
      </c>
      <c r="K32" s="173" t="s">
        <v>1081</v>
      </c>
      <c r="L32" s="173"/>
      <c r="M32" s="173"/>
    </row>
    <row r="33" spans="1:13" x14ac:dyDescent="0.25">
      <c r="A33" s="173">
        <v>32</v>
      </c>
      <c r="B33" s="173" t="s">
        <v>262</v>
      </c>
      <c r="C33" s="173" t="s">
        <v>263</v>
      </c>
      <c r="D33" s="173" t="s">
        <v>264</v>
      </c>
      <c r="E33" s="173" t="s">
        <v>1</v>
      </c>
      <c r="F33" s="173" t="s">
        <v>265</v>
      </c>
      <c r="G33" s="173" t="s">
        <v>1019</v>
      </c>
      <c r="H33" s="173" t="s">
        <v>3</v>
      </c>
      <c r="I33" s="173" t="s">
        <v>266</v>
      </c>
      <c r="J33" s="173" t="s">
        <v>53</v>
      </c>
      <c r="K33" s="173" t="s">
        <v>1057</v>
      </c>
      <c r="L33" s="173"/>
      <c r="M33" s="173"/>
    </row>
    <row r="34" spans="1:13" x14ac:dyDescent="0.25">
      <c r="A34" s="173">
        <v>33</v>
      </c>
      <c r="B34" s="173" t="s">
        <v>71</v>
      </c>
      <c r="C34" s="173" t="s">
        <v>72</v>
      </c>
      <c r="D34" s="173" t="s">
        <v>73</v>
      </c>
      <c r="E34" s="173" t="s">
        <v>28</v>
      </c>
      <c r="F34" s="173" t="s">
        <v>74</v>
      </c>
      <c r="G34" s="173" t="s">
        <v>1019</v>
      </c>
      <c r="H34" s="173" t="s">
        <v>30</v>
      </c>
      <c r="I34" s="173" t="s">
        <v>75</v>
      </c>
      <c r="J34" s="173" t="s">
        <v>32</v>
      </c>
      <c r="K34" s="173" t="s">
        <v>1058</v>
      </c>
      <c r="L34" s="173"/>
      <c r="M34" s="173"/>
    </row>
    <row r="35" spans="1:13" x14ac:dyDescent="0.25">
      <c r="A35" s="173">
        <v>34</v>
      </c>
      <c r="B35" s="173" t="s">
        <v>273</v>
      </c>
      <c r="C35" s="173" t="s">
        <v>274</v>
      </c>
      <c r="D35" s="173" t="s">
        <v>0</v>
      </c>
      <c r="E35" s="173" t="s">
        <v>1</v>
      </c>
      <c r="F35" s="173" t="s">
        <v>275</v>
      </c>
      <c r="G35" s="173" t="s">
        <v>1019</v>
      </c>
      <c r="H35" s="173" t="s">
        <v>3</v>
      </c>
      <c r="I35" s="173" t="s">
        <v>276</v>
      </c>
      <c r="J35" s="173" t="s">
        <v>53</v>
      </c>
      <c r="K35" s="173" t="s">
        <v>1069</v>
      </c>
      <c r="L35" s="173"/>
      <c r="M35" s="173"/>
    </row>
    <row r="36" spans="1:13" x14ac:dyDescent="0.25">
      <c r="A36" s="173">
        <v>35</v>
      </c>
      <c r="B36" s="173" t="s">
        <v>766</v>
      </c>
      <c r="C36" s="173" t="s">
        <v>767</v>
      </c>
      <c r="D36" s="173" t="s">
        <v>577</v>
      </c>
      <c r="E36" s="173" t="s">
        <v>7</v>
      </c>
      <c r="F36" s="173" t="s">
        <v>1040</v>
      </c>
      <c r="G36" s="173" t="s">
        <v>1050</v>
      </c>
      <c r="H36" s="173" t="s">
        <v>781</v>
      </c>
      <c r="I36" s="173" t="s">
        <v>1042</v>
      </c>
      <c r="J36" s="173" t="s">
        <v>1043</v>
      </c>
      <c r="K36" s="173" t="s">
        <v>1044</v>
      </c>
      <c r="L36" s="173"/>
      <c r="M36" s="173"/>
    </row>
    <row r="37" spans="1:13" x14ac:dyDescent="0.25">
      <c r="A37" s="173">
        <v>36</v>
      </c>
      <c r="B37" s="173" t="s">
        <v>145</v>
      </c>
      <c r="C37" s="173" t="s">
        <v>97</v>
      </c>
      <c r="D37" s="173" t="s">
        <v>1046</v>
      </c>
      <c r="E37" s="173" t="s">
        <v>1</v>
      </c>
      <c r="F37" s="173" t="s">
        <v>147</v>
      </c>
      <c r="G37" s="173" t="s">
        <v>1019</v>
      </c>
      <c r="H37" s="173" t="s">
        <v>3</v>
      </c>
      <c r="I37" s="173" t="s">
        <v>148</v>
      </c>
      <c r="J37" s="173" t="s">
        <v>53</v>
      </c>
      <c r="K37" s="173" t="s">
        <v>1047</v>
      </c>
      <c r="L37" s="173"/>
      <c r="M37" s="173"/>
    </row>
    <row r="38" spans="1:13" x14ac:dyDescent="0.25">
      <c r="A38" s="173">
        <v>37</v>
      </c>
      <c r="B38" s="173" t="s">
        <v>803</v>
      </c>
      <c r="C38" s="173" t="s">
        <v>804</v>
      </c>
      <c r="D38" s="173" t="s">
        <v>17</v>
      </c>
      <c r="E38" s="173" t="s">
        <v>7</v>
      </c>
      <c r="F38" s="173" t="s">
        <v>805</v>
      </c>
      <c r="G38" s="173" t="s">
        <v>1468</v>
      </c>
      <c r="H38" s="173" t="s">
        <v>5</v>
      </c>
      <c r="I38" s="173" t="s">
        <v>806</v>
      </c>
      <c r="J38" s="173" t="s">
        <v>6</v>
      </c>
      <c r="K38" s="173" t="s">
        <v>996</v>
      </c>
      <c r="L38" s="173"/>
      <c r="M38" s="173"/>
    </row>
    <row r="39" spans="1:13" x14ac:dyDescent="0.25">
      <c r="A39" s="173">
        <v>38</v>
      </c>
      <c r="B39" s="173" t="s">
        <v>982</v>
      </c>
      <c r="C39" s="173" t="s">
        <v>292</v>
      </c>
      <c r="D39" s="173" t="s">
        <v>462</v>
      </c>
      <c r="E39" s="173" t="s">
        <v>1</v>
      </c>
      <c r="F39" s="173" t="s">
        <v>422</v>
      </c>
      <c r="G39" s="173" t="s">
        <v>1019</v>
      </c>
      <c r="H39" s="173" t="s">
        <v>3</v>
      </c>
      <c r="I39" s="173" t="s">
        <v>423</v>
      </c>
      <c r="J39" s="173" t="s">
        <v>2</v>
      </c>
      <c r="K39" s="173" t="s">
        <v>983</v>
      </c>
      <c r="L39" s="173"/>
      <c r="M39" s="173"/>
    </row>
    <row r="40" spans="1:13" x14ac:dyDescent="0.25">
      <c r="A40" s="173">
        <v>39</v>
      </c>
      <c r="B40" s="173" t="s">
        <v>64</v>
      </c>
      <c r="C40" s="173" t="s">
        <v>65</v>
      </c>
      <c r="D40" s="173" t="s">
        <v>66</v>
      </c>
      <c r="E40" s="173" t="s">
        <v>1</v>
      </c>
      <c r="F40" s="173" t="s">
        <v>67</v>
      </c>
      <c r="G40" s="173" t="s">
        <v>1019</v>
      </c>
      <c r="H40" s="173" t="s">
        <v>30</v>
      </c>
      <c r="I40" s="173" t="s">
        <v>68</v>
      </c>
      <c r="J40" s="173" t="s">
        <v>32</v>
      </c>
      <c r="K40" s="173" t="s">
        <v>959</v>
      </c>
      <c r="L40" s="173"/>
      <c r="M40" s="173"/>
    </row>
    <row r="41" spans="1:13" x14ac:dyDescent="0.25">
      <c r="A41" s="173">
        <v>40</v>
      </c>
      <c r="B41" s="173" t="s">
        <v>242</v>
      </c>
      <c r="C41" s="173" t="s">
        <v>243</v>
      </c>
      <c r="D41" s="173" t="s">
        <v>957</v>
      </c>
      <c r="E41" s="173" t="s">
        <v>43</v>
      </c>
      <c r="F41" s="173" t="s">
        <v>244</v>
      </c>
      <c r="G41" s="173" t="s">
        <v>1019</v>
      </c>
      <c r="H41" s="173" t="s">
        <v>3</v>
      </c>
      <c r="I41" s="173" t="s">
        <v>245</v>
      </c>
      <c r="J41" s="173" t="s">
        <v>125</v>
      </c>
      <c r="K41" s="173" t="s">
        <v>958</v>
      </c>
      <c r="L41" s="173"/>
      <c r="M41" s="173"/>
    </row>
    <row r="42" spans="1:13" x14ac:dyDescent="0.25">
      <c r="A42" s="173">
        <v>41</v>
      </c>
      <c r="B42" s="173" t="s">
        <v>322</v>
      </c>
      <c r="C42" s="173" t="s">
        <v>323</v>
      </c>
      <c r="D42" s="173" t="s">
        <v>66</v>
      </c>
      <c r="E42" s="173" t="s">
        <v>1</v>
      </c>
      <c r="F42" s="173" t="s">
        <v>324</v>
      </c>
      <c r="G42" s="173" t="s">
        <v>1019</v>
      </c>
      <c r="H42" s="173" t="s">
        <v>287</v>
      </c>
      <c r="I42" s="173" t="s">
        <v>325</v>
      </c>
      <c r="J42" s="173" t="s">
        <v>289</v>
      </c>
      <c r="K42" s="173" t="s">
        <v>956</v>
      </c>
      <c r="L42" s="173"/>
      <c r="M42" s="173"/>
    </row>
    <row r="43" spans="1:13" x14ac:dyDescent="0.25">
      <c r="A43" s="173">
        <v>42</v>
      </c>
      <c r="B43" s="173" t="s">
        <v>49</v>
      </c>
      <c r="C43" s="173" t="s">
        <v>97</v>
      </c>
      <c r="D43" s="173" t="s">
        <v>66</v>
      </c>
      <c r="E43" s="173" t="s">
        <v>1</v>
      </c>
      <c r="F43" s="173" t="s">
        <v>98</v>
      </c>
      <c r="G43" s="173" t="s">
        <v>960</v>
      </c>
      <c r="H43" s="173" t="s">
        <v>5</v>
      </c>
      <c r="I43" s="173" t="s">
        <v>99</v>
      </c>
      <c r="J43" s="173" t="s">
        <v>6</v>
      </c>
      <c r="K43" s="173" t="s">
        <v>920</v>
      </c>
      <c r="L43" s="173"/>
      <c r="M43" s="173"/>
    </row>
    <row r="44" spans="1:13" x14ac:dyDescent="0.25">
      <c r="A44" s="173">
        <v>43</v>
      </c>
      <c r="B44" s="173" t="s">
        <v>49</v>
      </c>
      <c r="C44" s="173" t="s">
        <v>97</v>
      </c>
      <c r="D44" s="173" t="s">
        <v>66</v>
      </c>
      <c r="E44" s="173" t="s">
        <v>1</v>
      </c>
      <c r="F44" s="173" t="s">
        <v>391</v>
      </c>
      <c r="G44" s="173" t="s">
        <v>1019</v>
      </c>
      <c r="H44" s="173" t="s">
        <v>294</v>
      </c>
      <c r="I44" s="173" t="s">
        <v>392</v>
      </c>
      <c r="J44" s="173" t="s">
        <v>289</v>
      </c>
      <c r="K44" s="173" t="s">
        <v>921</v>
      </c>
      <c r="L44" s="173"/>
      <c r="M44" s="173"/>
    </row>
    <row r="45" spans="1:13" x14ac:dyDescent="0.25">
      <c r="A45" s="173">
        <v>44</v>
      </c>
      <c r="B45" s="173" t="s">
        <v>361</v>
      </c>
      <c r="C45" s="173" t="s">
        <v>362</v>
      </c>
      <c r="D45" s="173" t="s">
        <v>0</v>
      </c>
      <c r="E45" s="173" t="s">
        <v>1</v>
      </c>
      <c r="F45" s="173" t="s">
        <v>886</v>
      </c>
      <c r="G45" s="173" t="s">
        <v>1019</v>
      </c>
      <c r="H45" s="173" t="s">
        <v>3</v>
      </c>
      <c r="I45" s="173" t="s">
        <v>861</v>
      </c>
      <c r="J45" s="173" t="s">
        <v>516</v>
      </c>
      <c r="K45" s="173" t="s">
        <v>896</v>
      </c>
      <c r="L45" s="173"/>
      <c r="M45" s="173"/>
    </row>
    <row r="46" spans="1:13" x14ac:dyDescent="0.25">
      <c r="A46" s="173">
        <v>45</v>
      </c>
      <c r="B46" s="173" t="s">
        <v>845</v>
      </c>
      <c r="C46" s="173" t="s">
        <v>846</v>
      </c>
      <c r="D46" s="173" t="s">
        <v>27</v>
      </c>
      <c r="E46" s="173" t="s">
        <v>28</v>
      </c>
      <c r="F46" s="173" t="s">
        <v>847</v>
      </c>
      <c r="G46" s="173" t="s">
        <v>1019</v>
      </c>
      <c r="H46" s="173" t="s">
        <v>294</v>
      </c>
      <c r="I46" s="173" t="s">
        <v>848</v>
      </c>
      <c r="J46" s="173" t="s">
        <v>289</v>
      </c>
      <c r="K46" s="173" t="s">
        <v>849</v>
      </c>
      <c r="L46" s="173"/>
      <c r="M46" s="173"/>
    </row>
    <row r="47" spans="1:13" x14ac:dyDescent="0.25">
      <c r="A47" s="173">
        <v>46</v>
      </c>
      <c r="B47" s="173" t="s">
        <v>766</v>
      </c>
      <c r="C47" s="173" t="s">
        <v>767</v>
      </c>
      <c r="D47" s="173" t="s">
        <v>577</v>
      </c>
      <c r="E47" s="173" t="s">
        <v>7</v>
      </c>
      <c r="F47" s="173" t="s">
        <v>768</v>
      </c>
      <c r="G47" s="173" t="s">
        <v>1468</v>
      </c>
      <c r="H47" s="173" t="s">
        <v>8</v>
      </c>
      <c r="I47" s="173" t="s">
        <v>769</v>
      </c>
      <c r="J47" s="173" t="s">
        <v>9</v>
      </c>
      <c r="K47" s="173" t="s">
        <v>770</v>
      </c>
      <c r="L47" s="173"/>
      <c r="M47" s="173"/>
    </row>
    <row r="48" spans="1:13" x14ac:dyDescent="0.25">
      <c r="A48" s="173">
        <v>47</v>
      </c>
      <c r="B48" s="173" t="s">
        <v>530</v>
      </c>
      <c r="C48" s="173" t="s">
        <v>531</v>
      </c>
      <c r="D48" s="173" t="s">
        <v>36</v>
      </c>
      <c r="E48" s="173" t="s">
        <v>1</v>
      </c>
      <c r="F48" s="173" t="s">
        <v>532</v>
      </c>
      <c r="G48" s="173" t="s">
        <v>1019</v>
      </c>
      <c r="H48" s="173" t="s">
        <v>294</v>
      </c>
      <c r="I48" s="173" t="s">
        <v>533</v>
      </c>
      <c r="J48" s="173" t="s">
        <v>516</v>
      </c>
      <c r="K48" s="173" t="s">
        <v>764</v>
      </c>
      <c r="L48" s="173"/>
      <c r="M48" s="173"/>
    </row>
    <row r="49" spans="1:13" x14ac:dyDescent="0.25">
      <c r="A49" s="173">
        <v>48</v>
      </c>
      <c r="B49" s="173" t="s">
        <v>651</v>
      </c>
      <c r="C49" s="173" t="s">
        <v>652</v>
      </c>
      <c r="D49" s="173" t="s">
        <v>653</v>
      </c>
      <c r="E49" s="173" t="s">
        <v>1</v>
      </c>
      <c r="F49" s="173" t="s">
        <v>654</v>
      </c>
      <c r="G49" s="173" t="s">
        <v>1019</v>
      </c>
      <c r="H49" s="173" t="s">
        <v>294</v>
      </c>
      <c r="I49" s="173" t="s">
        <v>655</v>
      </c>
      <c r="J49" s="173" t="s">
        <v>289</v>
      </c>
      <c r="K49" s="173" t="s">
        <v>656</v>
      </c>
      <c r="L49" s="173"/>
      <c r="M49" s="173"/>
    </row>
    <row r="50" spans="1:13" x14ac:dyDescent="0.25">
      <c r="A50" s="173">
        <v>49</v>
      </c>
      <c r="B50" s="173" t="s">
        <v>425</v>
      </c>
      <c r="C50" s="173" t="s">
        <v>426</v>
      </c>
      <c r="D50" s="173" t="s">
        <v>427</v>
      </c>
      <c r="E50" s="173" t="s">
        <v>28</v>
      </c>
      <c r="F50" s="173" t="s">
        <v>428</v>
      </c>
      <c r="G50" s="173" t="s">
        <v>1019</v>
      </c>
      <c r="H50" s="173" t="s">
        <v>287</v>
      </c>
      <c r="I50" s="173" t="s">
        <v>429</v>
      </c>
      <c r="J50" s="173" t="s">
        <v>289</v>
      </c>
      <c r="K50" s="173" t="s">
        <v>659</v>
      </c>
      <c r="L50" s="173"/>
      <c r="M50" s="173"/>
    </row>
    <row r="51" spans="1:13" x14ac:dyDescent="0.25">
      <c r="A51" s="173">
        <v>50</v>
      </c>
      <c r="B51" s="173" t="s">
        <v>608</v>
      </c>
      <c r="C51" s="173" t="s">
        <v>378</v>
      </c>
      <c r="D51" s="173" t="s">
        <v>27</v>
      </c>
      <c r="E51" s="173" t="s">
        <v>28</v>
      </c>
      <c r="F51" s="173" t="s">
        <v>609</v>
      </c>
      <c r="G51" s="173" t="s">
        <v>1019</v>
      </c>
      <c r="H51" s="173" t="s">
        <v>294</v>
      </c>
      <c r="I51" s="173" t="s">
        <v>610</v>
      </c>
      <c r="J51" s="173" t="s">
        <v>289</v>
      </c>
      <c r="K51" s="173" t="s">
        <v>663</v>
      </c>
      <c r="L51" s="173"/>
      <c r="M51" s="173"/>
    </row>
    <row r="52" spans="1:13" x14ac:dyDescent="0.25">
      <c r="A52" s="173">
        <v>51</v>
      </c>
      <c r="B52" s="173" t="s">
        <v>1466</v>
      </c>
      <c r="C52" s="173" t="s">
        <v>378</v>
      </c>
      <c r="D52" s="173"/>
      <c r="E52" s="173"/>
      <c r="F52" s="173" t="s">
        <v>572</v>
      </c>
      <c r="G52" s="173" t="s">
        <v>1019</v>
      </c>
      <c r="H52" s="173" t="s">
        <v>287</v>
      </c>
      <c r="I52" s="173" t="s">
        <v>573</v>
      </c>
      <c r="J52" s="173" t="s">
        <v>289</v>
      </c>
      <c r="K52" s="173" t="s">
        <v>665</v>
      </c>
      <c r="L52" s="173"/>
      <c r="M52" s="173"/>
    </row>
    <row r="53" spans="1:13" x14ac:dyDescent="0.25">
      <c r="A53" s="173">
        <v>52</v>
      </c>
      <c r="B53" s="173" t="s">
        <v>590</v>
      </c>
      <c r="C53" s="173" t="s">
        <v>591</v>
      </c>
      <c r="D53" s="173" t="s">
        <v>592</v>
      </c>
      <c r="E53" s="173" t="s">
        <v>43</v>
      </c>
      <c r="F53" s="173" t="s">
        <v>593</v>
      </c>
      <c r="G53" s="173" t="s">
        <v>1131</v>
      </c>
      <c r="H53" s="173" t="s">
        <v>30</v>
      </c>
      <c r="I53" s="173" t="s">
        <v>594</v>
      </c>
      <c r="J53" s="173" t="s">
        <v>32</v>
      </c>
      <c r="K53" s="173" t="s">
        <v>669</v>
      </c>
      <c r="L53" s="173"/>
      <c r="M53" s="173"/>
    </row>
    <row r="54" spans="1:13" x14ac:dyDescent="0.25">
      <c r="A54" s="173">
        <v>53</v>
      </c>
      <c r="B54" s="173" t="s">
        <v>566</v>
      </c>
      <c r="C54" s="173" t="s">
        <v>556</v>
      </c>
      <c r="D54" s="173" t="s">
        <v>0</v>
      </c>
      <c r="E54" s="173" t="s">
        <v>1</v>
      </c>
      <c r="F54" s="173" t="s">
        <v>557</v>
      </c>
      <c r="G54" s="173" t="s">
        <v>1019</v>
      </c>
      <c r="H54" s="173" t="s">
        <v>287</v>
      </c>
      <c r="I54" s="173" t="s">
        <v>558</v>
      </c>
      <c r="J54" s="173" t="s">
        <v>289</v>
      </c>
      <c r="K54" s="173" t="s">
        <v>673</v>
      </c>
      <c r="L54" s="173"/>
      <c r="M54" s="173"/>
    </row>
    <row r="55" spans="1:13" x14ac:dyDescent="0.25">
      <c r="A55" s="173">
        <v>54</v>
      </c>
      <c r="B55" s="173" t="s">
        <v>1467</v>
      </c>
      <c r="C55" s="173" t="s">
        <v>97</v>
      </c>
      <c r="D55" s="173"/>
      <c r="E55" s="173"/>
      <c r="F55" s="173" t="s">
        <v>540</v>
      </c>
      <c r="G55" s="173" t="s">
        <v>1019</v>
      </c>
      <c r="H55" s="173" t="s">
        <v>294</v>
      </c>
      <c r="I55" s="173" t="s">
        <v>541</v>
      </c>
      <c r="J55" s="173" t="s">
        <v>289</v>
      </c>
      <c r="K55" s="173" t="s">
        <v>677</v>
      </c>
      <c r="L55" s="173"/>
      <c r="M55" s="173"/>
    </row>
    <row r="56" spans="1:13" x14ac:dyDescent="0.25">
      <c r="A56" s="173">
        <v>55</v>
      </c>
      <c r="B56" s="173" t="s">
        <v>291</v>
      </c>
      <c r="C56" s="173" t="s">
        <v>292</v>
      </c>
      <c r="D56" s="173" t="s">
        <v>0</v>
      </c>
      <c r="E56" s="173" t="s">
        <v>1</v>
      </c>
      <c r="F56" s="173" t="s">
        <v>293</v>
      </c>
      <c r="G56" s="173" t="s">
        <v>1019</v>
      </c>
      <c r="H56" s="173" t="s">
        <v>294</v>
      </c>
      <c r="I56" s="173" t="s">
        <v>295</v>
      </c>
      <c r="J56" s="173" t="s">
        <v>289</v>
      </c>
      <c r="K56" s="173" t="s">
        <v>679</v>
      </c>
      <c r="L56" s="173"/>
      <c r="M56" s="173"/>
    </row>
    <row r="57" spans="1:13" x14ac:dyDescent="0.25">
      <c r="A57" s="173">
        <v>56</v>
      </c>
      <c r="B57" s="173" t="s">
        <v>311</v>
      </c>
      <c r="C57" s="173" t="s">
        <v>312</v>
      </c>
      <c r="D57" s="173" t="s">
        <v>313</v>
      </c>
      <c r="E57" s="173" t="s">
        <v>43</v>
      </c>
      <c r="F57" s="173" t="s">
        <v>314</v>
      </c>
      <c r="G57" s="173" t="s">
        <v>1019</v>
      </c>
      <c r="H57" s="173" t="s">
        <v>294</v>
      </c>
      <c r="I57" s="173" t="s">
        <v>315</v>
      </c>
      <c r="J57" s="173" t="s">
        <v>289</v>
      </c>
      <c r="K57" s="173" t="s">
        <v>683</v>
      </c>
      <c r="L57" s="173"/>
      <c r="M57" s="173"/>
    </row>
    <row r="58" spans="1:13" x14ac:dyDescent="0.25">
      <c r="A58" s="173">
        <v>57</v>
      </c>
      <c r="B58" s="173" t="s">
        <v>317</v>
      </c>
      <c r="C58" s="173" t="s">
        <v>279</v>
      </c>
      <c r="D58" s="173" t="s">
        <v>318</v>
      </c>
      <c r="E58" s="173" t="s">
        <v>28</v>
      </c>
      <c r="F58" s="173" t="s">
        <v>319</v>
      </c>
      <c r="G58" s="173" t="s">
        <v>1019</v>
      </c>
      <c r="H58" s="173" t="s">
        <v>287</v>
      </c>
      <c r="I58" s="173" t="s">
        <v>320</v>
      </c>
      <c r="J58" s="173" t="s">
        <v>289</v>
      </c>
      <c r="K58" s="173" t="s">
        <v>758</v>
      </c>
      <c r="L58" s="173"/>
      <c r="M58" s="173"/>
    </row>
    <row r="59" spans="1:13" x14ac:dyDescent="0.25">
      <c r="A59" s="173">
        <v>58</v>
      </c>
      <c r="B59" s="173" t="s">
        <v>333</v>
      </c>
      <c r="C59" s="173" t="s">
        <v>334</v>
      </c>
      <c r="D59" s="173" t="s">
        <v>335</v>
      </c>
      <c r="E59" s="173" t="s">
        <v>48</v>
      </c>
      <c r="F59" s="173" t="s">
        <v>336</v>
      </c>
      <c r="G59" s="173" t="s">
        <v>666</v>
      </c>
      <c r="H59" s="173" t="s">
        <v>287</v>
      </c>
      <c r="I59" s="173" t="s">
        <v>337</v>
      </c>
      <c r="J59" s="173" t="s">
        <v>289</v>
      </c>
      <c r="K59" s="173" t="s">
        <v>686</v>
      </c>
      <c r="L59" s="173"/>
      <c r="M59" s="173"/>
    </row>
    <row r="60" spans="1:13" x14ac:dyDescent="0.25">
      <c r="A60" s="173">
        <v>59</v>
      </c>
      <c r="B60" s="173" t="s">
        <v>355</v>
      </c>
      <c r="C60" s="173" t="s">
        <v>356</v>
      </c>
      <c r="D60" s="173" t="s">
        <v>0</v>
      </c>
      <c r="E60" s="173" t="s">
        <v>1</v>
      </c>
      <c r="F60" s="173" t="s">
        <v>357</v>
      </c>
      <c r="G60" s="173" t="s">
        <v>1019</v>
      </c>
      <c r="H60" s="173" t="s">
        <v>294</v>
      </c>
      <c r="I60" s="173" t="s">
        <v>358</v>
      </c>
      <c r="J60" s="173" t="s">
        <v>289</v>
      </c>
      <c r="K60" s="173" t="s">
        <v>690</v>
      </c>
      <c r="L60" s="173"/>
      <c r="M60" s="173"/>
    </row>
    <row r="61" spans="1:13" x14ac:dyDescent="0.25">
      <c r="A61" s="173">
        <v>60</v>
      </c>
      <c r="B61" s="173" t="s">
        <v>238</v>
      </c>
      <c r="C61" s="173" t="s">
        <v>239</v>
      </c>
      <c r="D61" s="173" t="s">
        <v>0</v>
      </c>
      <c r="E61" s="173" t="s">
        <v>1</v>
      </c>
      <c r="F61" s="173" t="s">
        <v>240</v>
      </c>
      <c r="G61" s="173" t="s">
        <v>1019</v>
      </c>
      <c r="H61" s="173" t="s">
        <v>3</v>
      </c>
      <c r="I61" s="173" t="s">
        <v>241</v>
      </c>
      <c r="J61" s="173" t="s">
        <v>53</v>
      </c>
      <c r="K61" s="173" t="s">
        <v>691</v>
      </c>
      <c r="L61" s="173"/>
      <c r="M61" s="173"/>
    </row>
    <row r="62" spans="1:13" x14ac:dyDescent="0.25">
      <c r="A62" s="173">
        <v>61</v>
      </c>
      <c r="B62" s="173" t="s">
        <v>137</v>
      </c>
      <c r="C62" s="173" t="s">
        <v>138</v>
      </c>
      <c r="D62" s="173" t="s">
        <v>0</v>
      </c>
      <c r="E62" s="173" t="s">
        <v>1</v>
      </c>
      <c r="F62" s="173" t="s">
        <v>139</v>
      </c>
      <c r="G62" s="173" t="s">
        <v>1019</v>
      </c>
      <c r="H62" s="173" t="s">
        <v>3</v>
      </c>
      <c r="I62" s="173" t="s">
        <v>140</v>
      </c>
      <c r="J62" s="173" t="s">
        <v>53</v>
      </c>
      <c r="K62" s="173" t="s">
        <v>699</v>
      </c>
      <c r="L62" s="173"/>
      <c r="M62" s="173"/>
    </row>
    <row r="63" spans="1:13" x14ac:dyDescent="0.25">
      <c r="A63" s="173">
        <v>62</v>
      </c>
      <c r="B63" s="173" t="s">
        <v>262</v>
      </c>
      <c r="C63" s="173" t="s">
        <v>399</v>
      </c>
      <c r="D63" s="173" t="s">
        <v>0</v>
      </c>
      <c r="E63" s="173" t="s">
        <v>1</v>
      </c>
      <c r="F63" s="173" t="s">
        <v>400</v>
      </c>
      <c r="G63" s="173" t="s">
        <v>1019</v>
      </c>
      <c r="H63" s="173" t="s">
        <v>294</v>
      </c>
      <c r="I63" s="173" t="s">
        <v>401</v>
      </c>
      <c r="J63" s="173" t="s">
        <v>289</v>
      </c>
      <c r="K63" s="173" t="s">
        <v>700</v>
      </c>
      <c r="L63" s="173"/>
      <c r="M63" s="173"/>
    </row>
    <row r="64" spans="1:13" x14ac:dyDescent="0.25">
      <c r="A64" s="173">
        <v>63</v>
      </c>
      <c r="B64" s="173" t="s">
        <v>403</v>
      </c>
      <c r="C64" s="173" t="s">
        <v>60</v>
      </c>
      <c r="D64" s="173" t="s">
        <v>27</v>
      </c>
      <c r="E64" s="173" t="s">
        <v>28</v>
      </c>
      <c r="F64" s="173" t="s">
        <v>404</v>
      </c>
      <c r="G64" s="173" t="s">
        <v>1019</v>
      </c>
      <c r="H64" s="173" t="s">
        <v>287</v>
      </c>
      <c r="I64" s="173" t="s">
        <v>405</v>
      </c>
      <c r="J64" s="173" t="s">
        <v>289</v>
      </c>
      <c r="K64" s="173" t="s">
        <v>701</v>
      </c>
      <c r="L64" s="173"/>
      <c r="M64" s="173"/>
    </row>
    <row r="65" spans="1:13" x14ac:dyDescent="0.25">
      <c r="A65" s="173">
        <v>64</v>
      </c>
      <c r="B65" s="173" t="s">
        <v>431</v>
      </c>
      <c r="C65" s="173" t="s">
        <v>172</v>
      </c>
      <c r="D65" s="173" t="s">
        <v>432</v>
      </c>
      <c r="E65" s="173" t="s">
        <v>28</v>
      </c>
      <c r="F65" s="173" t="s">
        <v>433</v>
      </c>
      <c r="G65" s="173" t="s">
        <v>1019</v>
      </c>
      <c r="H65" s="173" t="s">
        <v>294</v>
      </c>
      <c r="I65" s="173" t="s">
        <v>434</v>
      </c>
      <c r="J65" s="173" t="s">
        <v>289</v>
      </c>
      <c r="K65" s="173" t="s">
        <v>704</v>
      </c>
      <c r="L65" s="173"/>
      <c r="M65" s="173"/>
    </row>
    <row r="66" spans="1:13" x14ac:dyDescent="0.25">
      <c r="A66" s="173">
        <v>65</v>
      </c>
      <c r="B66" s="173" t="s">
        <v>165</v>
      </c>
      <c r="C66" s="173" t="s">
        <v>166</v>
      </c>
      <c r="D66" s="173" t="s">
        <v>27</v>
      </c>
      <c r="E66" s="173" t="s">
        <v>28</v>
      </c>
      <c r="F66" s="173" t="s">
        <v>167</v>
      </c>
      <c r="G66" s="173" t="s">
        <v>1019</v>
      </c>
      <c r="H66" s="173" t="s">
        <v>30</v>
      </c>
      <c r="I66" s="173" t="s">
        <v>168</v>
      </c>
      <c r="J66" s="173" t="s">
        <v>32</v>
      </c>
      <c r="K66" s="173" t="s">
        <v>712</v>
      </c>
      <c r="L66" s="173"/>
      <c r="M66" s="173"/>
    </row>
    <row r="67" spans="1:13" x14ac:dyDescent="0.25">
      <c r="A67" s="173">
        <v>66</v>
      </c>
      <c r="B67" s="173" t="s">
        <v>25</v>
      </c>
      <c r="C67" s="173" t="s">
        <v>26</v>
      </c>
      <c r="D67" s="173" t="s">
        <v>27</v>
      </c>
      <c r="E67" s="173" t="s">
        <v>28</v>
      </c>
      <c r="F67" s="173" t="s">
        <v>29</v>
      </c>
      <c r="G67" s="173" t="s">
        <v>1019</v>
      </c>
      <c r="H67" s="173" t="s">
        <v>30</v>
      </c>
      <c r="I67" s="173" t="s">
        <v>31</v>
      </c>
      <c r="J67" s="173" t="s">
        <v>32</v>
      </c>
      <c r="K67" s="173" t="s">
        <v>714</v>
      </c>
      <c r="L67" s="173"/>
      <c r="M67" s="173"/>
    </row>
    <row r="68" spans="1:13" x14ac:dyDescent="0.25">
      <c r="A68" s="173">
        <v>67</v>
      </c>
      <c r="B68" s="173" t="s">
        <v>467</v>
      </c>
      <c r="C68" s="173" t="s">
        <v>468</v>
      </c>
      <c r="D68" s="173" t="s">
        <v>0</v>
      </c>
      <c r="E68" s="173" t="s">
        <v>1</v>
      </c>
      <c r="F68" s="173" t="s">
        <v>469</v>
      </c>
      <c r="G68" s="173" t="s">
        <v>1257</v>
      </c>
      <c r="H68" s="173" t="s">
        <v>5</v>
      </c>
      <c r="I68" s="173" t="s">
        <v>470</v>
      </c>
      <c r="J68" s="173" t="s">
        <v>6</v>
      </c>
      <c r="K68" s="173" t="s">
        <v>720</v>
      </c>
      <c r="L68" s="173"/>
      <c r="M68" s="173"/>
    </row>
    <row r="69" spans="1:13" x14ac:dyDescent="0.25">
      <c r="A69" s="173">
        <v>68</v>
      </c>
      <c r="B69" s="173" t="s">
        <v>110</v>
      </c>
      <c r="C69" s="173" t="s">
        <v>111</v>
      </c>
      <c r="D69" s="173" t="s">
        <v>112</v>
      </c>
      <c r="E69" s="173" t="s">
        <v>43</v>
      </c>
      <c r="F69" s="173" t="s">
        <v>113</v>
      </c>
      <c r="G69" s="173" t="s">
        <v>1019</v>
      </c>
      <c r="H69" s="173" t="s">
        <v>3</v>
      </c>
      <c r="I69" s="173" t="s">
        <v>114</v>
      </c>
      <c r="J69" s="173" t="s">
        <v>53</v>
      </c>
      <c r="K69" s="173" t="s">
        <v>727</v>
      </c>
      <c r="L69" s="173"/>
      <c r="M69" s="173"/>
    </row>
    <row r="70" spans="1:13" x14ac:dyDescent="0.25">
      <c r="A70" s="173">
        <v>69</v>
      </c>
      <c r="B70" s="173" t="s">
        <v>120</v>
      </c>
      <c r="C70" s="173" t="s">
        <v>121</v>
      </c>
      <c r="D70" s="173" t="s">
        <v>122</v>
      </c>
      <c r="E70" s="173" t="s">
        <v>43</v>
      </c>
      <c r="F70" s="173" t="s">
        <v>123</v>
      </c>
      <c r="G70" s="173" t="s">
        <v>1019</v>
      </c>
      <c r="H70" s="173" t="s">
        <v>3</v>
      </c>
      <c r="I70" s="173" t="s">
        <v>124</v>
      </c>
      <c r="J70" s="173" t="s">
        <v>125</v>
      </c>
      <c r="K70" s="173" t="s">
        <v>728</v>
      </c>
      <c r="L70" s="173"/>
      <c r="M70" s="173"/>
    </row>
    <row r="71" spans="1:13" x14ac:dyDescent="0.25">
      <c r="A71" s="173">
        <v>70</v>
      </c>
      <c r="B71" s="173" t="s">
        <v>925</v>
      </c>
      <c r="C71" s="173" t="s">
        <v>926</v>
      </c>
      <c r="D71" s="173" t="s">
        <v>821</v>
      </c>
      <c r="E71" s="173" t="s">
        <v>822</v>
      </c>
      <c r="F71" s="173" t="s">
        <v>927</v>
      </c>
      <c r="G71" s="173" t="s">
        <v>1468</v>
      </c>
      <c r="H71" s="173" t="s">
        <v>8</v>
      </c>
      <c r="I71" s="173" t="s">
        <v>928</v>
      </c>
      <c r="J71" s="173" t="s">
        <v>9</v>
      </c>
      <c r="K71" s="173" t="s">
        <v>929</v>
      </c>
      <c r="L71" s="173"/>
      <c r="M71" s="173"/>
    </row>
    <row r="72" spans="1:13" x14ac:dyDescent="0.25">
      <c r="A72" s="173">
        <v>71</v>
      </c>
      <c r="B72" s="173" t="s">
        <v>811</v>
      </c>
      <c r="C72" s="173" t="s">
        <v>812</v>
      </c>
      <c r="D72" s="173" t="s">
        <v>813</v>
      </c>
      <c r="E72" s="173" t="s">
        <v>814</v>
      </c>
      <c r="F72" s="173" t="s">
        <v>815</v>
      </c>
      <c r="G72" s="173" t="s">
        <v>1468</v>
      </c>
      <c r="H72" s="173" t="s">
        <v>8</v>
      </c>
      <c r="I72" s="173" t="s">
        <v>817</v>
      </c>
      <c r="J72" s="173" t="s">
        <v>9</v>
      </c>
      <c r="K72" s="173" t="s">
        <v>818</v>
      </c>
      <c r="L72" s="173"/>
      <c r="M72" s="173"/>
    </row>
    <row r="73" spans="1:13" x14ac:dyDescent="0.25">
      <c r="A73" s="173">
        <v>72</v>
      </c>
      <c r="B73" s="173" t="s">
        <v>869</v>
      </c>
      <c r="C73" s="173" t="s">
        <v>870</v>
      </c>
      <c r="D73" s="173" t="s">
        <v>871</v>
      </c>
      <c r="E73" s="173" t="s">
        <v>198</v>
      </c>
      <c r="F73" s="173" t="s">
        <v>872</v>
      </c>
      <c r="G73" s="173" t="s">
        <v>1468</v>
      </c>
      <c r="H73" s="173" t="s">
        <v>8</v>
      </c>
      <c r="I73" s="173" t="s">
        <v>873</v>
      </c>
      <c r="J73" s="173" t="s">
        <v>9</v>
      </c>
      <c r="K73" s="173" t="s">
        <v>874</v>
      </c>
      <c r="L73" s="173"/>
      <c r="M73" s="173"/>
    </row>
    <row r="74" spans="1:13" x14ac:dyDescent="0.25">
      <c r="A74" s="173">
        <v>73</v>
      </c>
      <c r="B74" s="173" t="s">
        <v>819</v>
      </c>
      <c r="C74" s="173" t="s">
        <v>820</v>
      </c>
      <c r="D74" s="173" t="s">
        <v>821</v>
      </c>
      <c r="E74" s="173" t="s">
        <v>822</v>
      </c>
      <c r="F74" s="173" t="s">
        <v>823</v>
      </c>
      <c r="G74" s="173" t="s">
        <v>1468</v>
      </c>
      <c r="H74" s="173" t="s">
        <v>8</v>
      </c>
      <c r="I74" s="173" t="s">
        <v>824</v>
      </c>
      <c r="J74" s="173" t="s">
        <v>9</v>
      </c>
      <c r="K74" s="173" t="s">
        <v>825</v>
      </c>
      <c r="L74" s="173"/>
      <c r="M74" s="173"/>
    </row>
    <row r="75" spans="1:13" x14ac:dyDescent="0.25">
      <c r="A75" s="173">
        <v>74</v>
      </c>
      <c r="B75" s="173" t="s">
        <v>875</v>
      </c>
      <c r="C75" s="173" t="s">
        <v>876</v>
      </c>
      <c r="D75" s="173" t="s">
        <v>877</v>
      </c>
      <c r="E75" s="173" t="s">
        <v>878</v>
      </c>
      <c r="F75" s="173" t="s">
        <v>879</v>
      </c>
      <c r="G75" s="173" t="s">
        <v>1468</v>
      </c>
      <c r="H75" s="173" t="s">
        <v>8</v>
      </c>
      <c r="I75" s="173" t="s">
        <v>880</v>
      </c>
      <c r="J75" s="173" t="s">
        <v>9</v>
      </c>
      <c r="K75" s="173" t="s">
        <v>881</v>
      </c>
      <c r="L75" s="173"/>
      <c r="M75" s="173"/>
    </row>
    <row r="76" spans="1:13" x14ac:dyDescent="0.25">
      <c r="A76" s="173">
        <v>75</v>
      </c>
      <c r="B76" s="173" t="s">
        <v>797</v>
      </c>
      <c r="C76" s="173" t="s">
        <v>798</v>
      </c>
      <c r="D76" s="173" t="s">
        <v>799</v>
      </c>
      <c r="E76" s="173" t="s">
        <v>1</v>
      </c>
      <c r="F76" s="173" t="s">
        <v>800</v>
      </c>
      <c r="G76" s="173" t="s">
        <v>1468</v>
      </c>
      <c r="H76" s="173" t="s">
        <v>8</v>
      </c>
      <c r="I76" s="173" t="s">
        <v>801</v>
      </c>
      <c r="J76" s="173" t="s">
        <v>9</v>
      </c>
      <c r="K76" s="173" t="s">
        <v>802</v>
      </c>
      <c r="L76" s="173"/>
      <c r="M76" s="173"/>
    </row>
    <row r="77" spans="1:13" x14ac:dyDescent="0.25">
      <c r="A77" s="173">
        <v>76</v>
      </c>
      <c r="B77" s="173" t="s">
        <v>101</v>
      </c>
      <c r="C77" s="173" t="s">
        <v>102</v>
      </c>
      <c r="D77" s="173" t="s">
        <v>103</v>
      </c>
      <c r="E77" s="173" t="s">
        <v>43</v>
      </c>
      <c r="F77" s="173" t="s">
        <v>169</v>
      </c>
      <c r="G77" s="173" t="s">
        <v>1468</v>
      </c>
      <c r="H77" s="173" t="s">
        <v>8</v>
      </c>
      <c r="I77" s="173" t="s">
        <v>170</v>
      </c>
      <c r="J77" s="173" t="s">
        <v>9</v>
      </c>
      <c r="K77" s="173" t="s">
        <v>735</v>
      </c>
      <c r="L77" s="173"/>
      <c r="M77" s="173"/>
    </row>
    <row r="78" spans="1:13" x14ac:dyDescent="0.25">
      <c r="A78" s="173">
        <v>77</v>
      </c>
      <c r="B78" s="173" t="s">
        <v>179</v>
      </c>
      <c r="C78" s="173" t="s">
        <v>180</v>
      </c>
      <c r="D78" s="173" t="s">
        <v>181</v>
      </c>
      <c r="E78" s="173" t="s">
        <v>43</v>
      </c>
      <c r="F78" s="173" t="s">
        <v>182</v>
      </c>
      <c r="G78" s="173" t="s">
        <v>1468</v>
      </c>
      <c r="H78" s="173" t="s">
        <v>8</v>
      </c>
      <c r="I78" s="173" t="s">
        <v>183</v>
      </c>
      <c r="J78" s="173" t="s">
        <v>9</v>
      </c>
      <c r="K78" s="173" t="s">
        <v>738</v>
      </c>
      <c r="L78" s="173"/>
      <c r="M78" s="173"/>
    </row>
    <row r="79" spans="1:13" x14ac:dyDescent="0.25">
      <c r="A79" s="173">
        <v>78</v>
      </c>
      <c r="B79" s="173" t="s">
        <v>467</v>
      </c>
      <c r="C79" s="173" t="s">
        <v>468</v>
      </c>
      <c r="D79" s="173" t="s">
        <v>0</v>
      </c>
      <c r="E79" s="173" t="s">
        <v>1</v>
      </c>
      <c r="F79" s="173" t="s">
        <v>477</v>
      </c>
      <c r="G79" s="173" t="s">
        <v>1019</v>
      </c>
      <c r="H79" s="173" t="s">
        <v>30</v>
      </c>
      <c r="I79" s="173" t="s">
        <v>478</v>
      </c>
      <c r="J79" s="173" t="s">
        <v>32</v>
      </c>
      <c r="K79" s="173" t="s">
        <v>740</v>
      </c>
      <c r="L79" s="173"/>
      <c r="M79" s="173"/>
    </row>
    <row r="80" spans="1:13" x14ac:dyDescent="0.25">
      <c r="A80" s="173">
        <v>79</v>
      </c>
      <c r="B80" s="173" t="s">
        <v>54</v>
      </c>
      <c r="C80" s="173" t="s">
        <v>55</v>
      </c>
      <c r="D80" s="173" t="s">
        <v>0</v>
      </c>
      <c r="E80" s="173" t="s">
        <v>1</v>
      </c>
      <c r="F80" s="173" t="s">
        <v>480</v>
      </c>
      <c r="G80" s="173" t="s">
        <v>1050</v>
      </c>
      <c r="H80" s="173" t="s">
        <v>473</v>
      </c>
      <c r="I80" s="173" t="s">
        <v>481</v>
      </c>
      <c r="J80" s="173" t="s">
        <v>475</v>
      </c>
      <c r="K80" s="173" t="s">
        <v>744</v>
      </c>
      <c r="L80" s="173"/>
      <c r="M80" s="173"/>
    </row>
    <row r="81" spans="1:13" x14ac:dyDescent="0.25">
      <c r="A81" s="173">
        <v>80</v>
      </c>
      <c r="B81" s="173" t="s">
        <v>206</v>
      </c>
      <c r="C81" s="173" t="s">
        <v>207</v>
      </c>
      <c r="D81" s="173" t="s">
        <v>173</v>
      </c>
      <c r="E81" s="173" t="s">
        <v>43</v>
      </c>
      <c r="F81" s="173" t="s">
        <v>208</v>
      </c>
      <c r="G81" s="173" t="s">
        <v>1019</v>
      </c>
      <c r="H81" s="173" t="s">
        <v>3</v>
      </c>
      <c r="I81" s="173" t="s">
        <v>209</v>
      </c>
      <c r="J81" s="173" t="s">
        <v>53</v>
      </c>
      <c r="K81" s="173" t="s">
        <v>745</v>
      </c>
      <c r="L81" s="173"/>
      <c r="M81" s="173"/>
    </row>
    <row r="82" spans="1:13" x14ac:dyDescent="0.25">
      <c r="A82" s="173">
        <v>81</v>
      </c>
      <c r="B82" s="173" t="s">
        <v>224</v>
      </c>
      <c r="C82" s="173" t="s">
        <v>225</v>
      </c>
      <c r="D82" s="173" t="s">
        <v>0</v>
      </c>
      <c r="E82" s="173" t="s">
        <v>1</v>
      </c>
      <c r="F82" s="173" t="s">
        <v>226</v>
      </c>
      <c r="G82" s="173" t="s">
        <v>1019</v>
      </c>
      <c r="H82" s="173" t="s">
        <v>3</v>
      </c>
      <c r="I82" s="173" t="s">
        <v>227</v>
      </c>
      <c r="J82" s="173" t="s">
        <v>53</v>
      </c>
      <c r="K82" s="173" t="s">
        <v>748</v>
      </c>
      <c r="L82" s="173"/>
      <c r="M82" s="173"/>
    </row>
    <row r="83" spans="1:13" x14ac:dyDescent="0.25">
      <c r="A83" s="173">
        <v>82</v>
      </c>
      <c r="B83" s="173" t="s">
        <v>54</v>
      </c>
      <c r="C83" s="173" t="s">
        <v>55</v>
      </c>
      <c r="D83" s="173" t="s">
        <v>0</v>
      </c>
      <c r="E83" s="173" t="s">
        <v>1</v>
      </c>
      <c r="F83" s="173" t="s">
        <v>229</v>
      </c>
      <c r="G83" s="173" t="s">
        <v>1019</v>
      </c>
      <c r="H83" s="173" t="s">
        <v>3</v>
      </c>
      <c r="I83" s="173" t="s">
        <v>230</v>
      </c>
      <c r="J83" s="173" t="s">
        <v>53</v>
      </c>
      <c r="K83" s="173" t="s">
        <v>749</v>
      </c>
      <c r="L83" s="173"/>
      <c r="M83" s="173"/>
    </row>
    <row r="84" spans="1:13" x14ac:dyDescent="0.25">
      <c r="A84" s="173">
        <v>83</v>
      </c>
      <c r="B84" s="173" t="s">
        <v>278</v>
      </c>
      <c r="C84" s="173" t="s">
        <v>279</v>
      </c>
      <c r="D84" s="173" t="s">
        <v>66</v>
      </c>
      <c r="E84" s="173" t="s">
        <v>1</v>
      </c>
      <c r="F84" s="173" t="s">
        <v>280</v>
      </c>
      <c r="G84" s="173" t="s">
        <v>1019</v>
      </c>
      <c r="H84" s="173" t="s">
        <v>3</v>
      </c>
      <c r="I84" s="173" t="s">
        <v>281</v>
      </c>
      <c r="J84" s="173" t="s">
        <v>53</v>
      </c>
      <c r="K84" s="173" t="s">
        <v>756</v>
      </c>
      <c r="L84" s="173"/>
      <c r="M84" s="173"/>
    </row>
    <row r="85" spans="1:13" x14ac:dyDescent="0.25">
      <c r="L85" s="173"/>
      <c r="M85" s="173"/>
    </row>
    <row r="86" spans="1:13" x14ac:dyDescent="0.25">
      <c r="L86" s="173"/>
      <c r="M86" s="173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7"/>
  <dimension ref="A1:X84"/>
  <sheetViews>
    <sheetView topLeftCell="A55" workbookViewId="0">
      <selection activeCell="G27" sqref="G27"/>
    </sheetView>
  </sheetViews>
  <sheetFormatPr defaultRowHeight="15" x14ac:dyDescent="0.25"/>
  <sheetData>
    <row r="1" spans="1:2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23" x14ac:dyDescent="0.25">
      <c r="A2">
        <v>1</v>
      </c>
      <c r="B2" s="158" t="s">
        <v>1490</v>
      </c>
      <c r="C2" s="158" t="s">
        <v>97</v>
      </c>
      <c r="D2" s="158" t="s">
        <v>0</v>
      </c>
      <c r="E2" s="158" t="s">
        <v>1</v>
      </c>
      <c r="F2" s="158" t="s">
        <v>1491</v>
      </c>
      <c r="G2" s="158" t="s">
        <v>960</v>
      </c>
      <c r="H2" s="158" t="s">
        <v>1013</v>
      </c>
      <c r="I2" s="158" t="s">
        <v>1492</v>
      </c>
      <c r="J2" s="158" t="s">
        <v>960</v>
      </c>
      <c r="K2" s="158" t="s">
        <v>1500</v>
      </c>
      <c r="L2" s="158"/>
      <c r="M2" s="158"/>
    </row>
    <row r="3" spans="1:23" x14ac:dyDescent="0.25">
      <c r="A3">
        <v>2</v>
      </c>
      <c r="B3" s="158" t="s">
        <v>50</v>
      </c>
      <c r="C3" s="158" t="s">
        <v>51</v>
      </c>
      <c r="D3" s="158" t="s">
        <v>52</v>
      </c>
      <c r="E3" s="158" t="s">
        <v>43</v>
      </c>
      <c r="F3" s="158" t="s">
        <v>94</v>
      </c>
      <c r="G3" s="158" t="s">
        <v>1136</v>
      </c>
      <c r="H3" s="158" t="s">
        <v>5</v>
      </c>
      <c r="I3" s="158" t="s">
        <v>95</v>
      </c>
      <c r="J3" s="158" t="s">
        <v>6</v>
      </c>
      <c r="K3" s="158" t="s">
        <v>1501</v>
      </c>
      <c r="L3" s="158"/>
      <c r="M3" s="158"/>
    </row>
    <row r="4" spans="1:23" x14ac:dyDescent="0.25">
      <c r="A4" s="158">
        <v>3</v>
      </c>
      <c r="B4" s="158" t="s">
        <v>1502</v>
      </c>
      <c r="C4" s="158" t="s">
        <v>833</v>
      </c>
      <c r="D4" s="158" t="s">
        <v>1503</v>
      </c>
      <c r="E4" s="158" t="s">
        <v>1504</v>
      </c>
      <c r="F4" s="158" t="s">
        <v>1505</v>
      </c>
      <c r="G4" s="158" t="s">
        <v>1506</v>
      </c>
      <c r="H4" s="158" t="s">
        <v>1013</v>
      </c>
      <c r="I4" s="158" t="s">
        <v>1507</v>
      </c>
      <c r="J4" s="158" t="s">
        <v>960</v>
      </c>
      <c r="K4" s="158" t="s">
        <v>1508</v>
      </c>
      <c r="L4" s="158"/>
      <c r="M4" s="158"/>
      <c r="N4" s="164"/>
      <c r="O4" s="164"/>
      <c r="P4" s="164"/>
      <c r="Q4" s="164"/>
      <c r="R4" s="164"/>
      <c r="S4" s="164"/>
      <c r="T4" s="164"/>
      <c r="W4" s="164"/>
    </row>
    <row r="5" spans="1:23" x14ac:dyDescent="0.25">
      <c r="A5" s="158">
        <v>4</v>
      </c>
      <c r="B5" s="158" t="s">
        <v>15</v>
      </c>
      <c r="C5" s="158" t="s">
        <v>16</v>
      </c>
      <c r="D5" s="158" t="s">
        <v>17</v>
      </c>
      <c r="E5" s="158" t="s">
        <v>7</v>
      </c>
      <c r="F5" s="158" t="s">
        <v>18</v>
      </c>
      <c r="G5" s="158" t="s">
        <v>1468</v>
      </c>
      <c r="H5" s="158" t="s">
        <v>5</v>
      </c>
      <c r="I5" s="158" t="s">
        <v>19</v>
      </c>
      <c r="J5" s="158" t="s">
        <v>6</v>
      </c>
      <c r="K5" s="158" t="s">
        <v>1494</v>
      </c>
      <c r="L5" s="158"/>
      <c r="M5" s="158"/>
    </row>
    <row r="6" spans="1:23" x14ac:dyDescent="0.25">
      <c r="A6" s="158">
        <v>5</v>
      </c>
      <c r="B6" s="158" t="s">
        <v>366</v>
      </c>
      <c r="C6" s="158" t="s">
        <v>367</v>
      </c>
      <c r="D6" s="158" t="s">
        <v>368</v>
      </c>
      <c r="E6" s="158" t="s">
        <v>43</v>
      </c>
      <c r="F6" s="158" t="s">
        <v>395</v>
      </c>
      <c r="G6" s="158" t="s">
        <v>1468</v>
      </c>
      <c r="H6" s="158" t="s">
        <v>5</v>
      </c>
      <c r="I6" s="158" t="s">
        <v>396</v>
      </c>
      <c r="J6" s="158" t="s">
        <v>6</v>
      </c>
      <c r="K6" s="158" t="s">
        <v>1495</v>
      </c>
      <c r="L6" s="158"/>
      <c r="M6" s="158"/>
    </row>
    <row r="7" spans="1:23" x14ac:dyDescent="0.25">
      <c r="A7" s="158">
        <v>6</v>
      </c>
      <c r="B7" s="158" t="s">
        <v>174</v>
      </c>
      <c r="C7" s="158" t="s">
        <v>175</v>
      </c>
      <c r="D7" s="158" t="s">
        <v>0</v>
      </c>
      <c r="E7" s="158" t="s">
        <v>1</v>
      </c>
      <c r="F7" s="158" t="s">
        <v>472</v>
      </c>
      <c r="G7" s="158" t="s">
        <v>1050</v>
      </c>
      <c r="H7" s="158" t="s">
        <v>473</v>
      </c>
      <c r="I7" s="158" t="s">
        <v>474</v>
      </c>
      <c r="J7" s="158" t="s">
        <v>475</v>
      </c>
      <c r="K7" s="158" t="s">
        <v>1475</v>
      </c>
      <c r="L7" s="158"/>
      <c r="M7" s="158"/>
    </row>
    <row r="8" spans="1:23" x14ac:dyDescent="0.25">
      <c r="A8" s="158">
        <v>7</v>
      </c>
      <c r="B8" s="158" t="s">
        <v>174</v>
      </c>
      <c r="C8" s="158" t="s">
        <v>175</v>
      </c>
      <c r="D8" s="158" t="s">
        <v>0</v>
      </c>
      <c r="E8" s="158" t="s">
        <v>1</v>
      </c>
      <c r="F8" s="158" t="s">
        <v>176</v>
      </c>
      <c r="G8" s="158" t="s">
        <v>1468</v>
      </c>
      <c r="H8" s="158" t="s">
        <v>8</v>
      </c>
      <c r="I8" s="158" t="s">
        <v>177</v>
      </c>
      <c r="J8" s="158" t="s">
        <v>9</v>
      </c>
      <c r="K8" s="158" t="s">
        <v>1476</v>
      </c>
      <c r="L8" s="158"/>
      <c r="M8" s="158"/>
    </row>
    <row r="9" spans="1:23" x14ac:dyDescent="0.25">
      <c r="A9" s="158">
        <v>8</v>
      </c>
      <c r="B9" s="158" t="s">
        <v>174</v>
      </c>
      <c r="C9" s="158" t="s">
        <v>175</v>
      </c>
      <c r="D9" s="158" t="s">
        <v>0</v>
      </c>
      <c r="E9" s="158" t="s">
        <v>1</v>
      </c>
      <c r="F9" s="158" t="s">
        <v>1232</v>
      </c>
      <c r="G9" s="158" t="s">
        <v>1468</v>
      </c>
      <c r="H9" s="158" t="s">
        <v>1013</v>
      </c>
      <c r="I9" s="158" t="s">
        <v>1234</v>
      </c>
      <c r="J9" s="158" t="s">
        <v>960</v>
      </c>
      <c r="K9" s="158" t="s">
        <v>1477</v>
      </c>
      <c r="L9" s="158"/>
      <c r="M9" s="158"/>
    </row>
    <row r="10" spans="1:23" x14ac:dyDescent="0.25">
      <c r="A10" s="158">
        <v>9</v>
      </c>
      <c r="B10" s="158" t="s">
        <v>1478</v>
      </c>
      <c r="C10" s="158" t="s">
        <v>1479</v>
      </c>
      <c r="D10" s="158" t="s">
        <v>1480</v>
      </c>
      <c r="E10" s="158" t="s">
        <v>601</v>
      </c>
      <c r="F10" s="158" t="s">
        <v>1481</v>
      </c>
      <c r="G10" s="158" t="s">
        <v>1468</v>
      </c>
      <c r="H10" s="158" t="s">
        <v>1013</v>
      </c>
      <c r="I10" s="158" t="s">
        <v>1482</v>
      </c>
      <c r="J10" s="158" t="s">
        <v>960</v>
      </c>
      <c r="K10" s="158" t="s">
        <v>1483</v>
      </c>
      <c r="L10" s="158"/>
      <c r="M10" s="158"/>
    </row>
    <row r="11" spans="1:23" x14ac:dyDescent="0.25">
      <c r="A11" s="158">
        <v>10</v>
      </c>
      <c r="B11" s="158" t="s">
        <v>268</v>
      </c>
      <c r="C11" s="158" t="s">
        <v>269</v>
      </c>
      <c r="D11" s="158" t="s">
        <v>66</v>
      </c>
      <c r="E11" s="158" t="s">
        <v>1</v>
      </c>
      <c r="F11" s="158" t="s">
        <v>270</v>
      </c>
      <c r="G11" s="158" t="s">
        <v>1019</v>
      </c>
      <c r="H11" s="158" t="s">
        <v>3</v>
      </c>
      <c r="I11" s="158" t="s">
        <v>271</v>
      </c>
      <c r="J11" s="158" t="s">
        <v>53</v>
      </c>
      <c r="K11" s="158" t="s">
        <v>1465</v>
      </c>
      <c r="L11" s="158"/>
      <c r="M11" s="158"/>
    </row>
    <row r="12" spans="1:23" x14ac:dyDescent="0.25">
      <c r="A12" s="158">
        <v>11</v>
      </c>
      <c r="B12" s="158" t="s">
        <v>803</v>
      </c>
      <c r="C12" s="158" t="s">
        <v>804</v>
      </c>
      <c r="D12" s="158" t="s">
        <v>17</v>
      </c>
      <c r="E12" s="158" t="s">
        <v>7</v>
      </c>
      <c r="F12" s="158" t="s">
        <v>1121</v>
      </c>
      <c r="G12" s="158" t="s">
        <v>1468</v>
      </c>
      <c r="H12" s="158" t="s">
        <v>1013</v>
      </c>
      <c r="I12" s="158" t="s">
        <v>1122</v>
      </c>
      <c r="J12" s="158" t="s">
        <v>960</v>
      </c>
      <c r="K12" s="158" t="s">
        <v>1464</v>
      </c>
      <c r="L12" s="158"/>
      <c r="M12" s="158"/>
    </row>
    <row r="13" spans="1:23" x14ac:dyDescent="0.25">
      <c r="A13" s="158">
        <v>12</v>
      </c>
      <c r="B13" s="158" t="s">
        <v>1457</v>
      </c>
      <c r="C13" s="158" t="s">
        <v>1458</v>
      </c>
      <c r="D13" s="158" t="s">
        <v>42</v>
      </c>
      <c r="E13" s="158" t="s">
        <v>43</v>
      </c>
      <c r="F13" s="158" t="s">
        <v>1459</v>
      </c>
      <c r="G13" s="158" t="s">
        <v>1468</v>
      </c>
      <c r="H13" s="158" t="s">
        <v>1013</v>
      </c>
      <c r="I13" s="158" t="s">
        <v>1460</v>
      </c>
      <c r="J13" s="158" t="s">
        <v>960</v>
      </c>
      <c r="K13" s="158" t="s">
        <v>1461</v>
      </c>
      <c r="L13" s="158"/>
      <c r="M13" s="158"/>
    </row>
    <row r="14" spans="1:23" x14ac:dyDescent="0.25">
      <c r="A14" s="158">
        <v>13</v>
      </c>
      <c r="B14" s="158" t="s">
        <v>366</v>
      </c>
      <c r="C14" s="158" t="s">
        <v>367</v>
      </c>
      <c r="D14" s="158" t="s">
        <v>368</v>
      </c>
      <c r="E14" s="158" t="s">
        <v>43</v>
      </c>
      <c r="F14" s="158" t="s">
        <v>369</v>
      </c>
      <c r="G14" s="158" t="s">
        <v>1019</v>
      </c>
      <c r="H14" s="158" t="s">
        <v>294</v>
      </c>
      <c r="I14" s="158" t="s">
        <v>370</v>
      </c>
      <c r="J14" s="158" t="s">
        <v>289</v>
      </c>
      <c r="K14" s="158" t="s">
        <v>1240</v>
      </c>
      <c r="L14" s="158"/>
      <c r="M14" s="158"/>
    </row>
    <row r="15" spans="1:23" x14ac:dyDescent="0.25">
      <c r="A15" s="158">
        <v>14</v>
      </c>
      <c r="B15" s="158" t="s">
        <v>366</v>
      </c>
      <c r="C15" s="158" t="s">
        <v>367</v>
      </c>
      <c r="D15" s="158" t="s">
        <v>368</v>
      </c>
      <c r="E15" s="158" t="s">
        <v>43</v>
      </c>
      <c r="F15" s="158" t="s">
        <v>1100</v>
      </c>
      <c r="G15" s="158" t="s">
        <v>1468</v>
      </c>
      <c r="H15" s="158" t="s">
        <v>1013</v>
      </c>
      <c r="I15" s="158" t="s">
        <v>1101</v>
      </c>
      <c r="J15" s="158" t="s">
        <v>960</v>
      </c>
      <c r="K15" s="158" t="s">
        <v>1258</v>
      </c>
      <c r="L15" s="158"/>
      <c r="M15" s="158"/>
    </row>
    <row r="16" spans="1:23" x14ac:dyDescent="0.25">
      <c r="A16" s="158">
        <v>15</v>
      </c>
      <c r="B16" s="158" t="s">
        <v>1215</v>
      </c>
      <c r="C16" s="158" t="s">
        <v>1216</v>
      </c>
      <c r="D16" s="158" t="s">
        <v>0</v>
      </c>
      <c r="E16" s="158" t="s">
        <v>1</v>
      </c>
      <c r="F16" s="158" t="s">
        <v>1218</v>
      </c>
      <c r="G16" s="158" t="s">
        <v>1468</v>
      </c>
      <c r="H16" s="158" t="s">
        <v>1013</v>
      </c>
      <c r="I16" s="158" t="s">
        <v>1219</v>
      </c>
      <c r="J16" s="158" t="s">
        <v>960</v>
      </c>
      <c r="K16" s="158" t="s">
        <v>1242</v>
      </c>
      <c r="L16" s="158"/>
      <c r="M16" s="158"/>
    </row>
    <row r="17" spans="1:13" x14ac:dyDescent="0.25">
      <c r="A17" s="158">
        <v>16</v>
      </c>
      <c r="B17" s="158" t="s">
        <v>1194</v>
      </c>
      <c r="C17" s="158" t="s">
        <v>1195</v>
      </c>
      <c r="D17" s="158" t="s">
        <v>1196</v>
      </c>
      <c r="E17" s="158" t="s">
        <v>28</v>
      </c>
      <c r="F17" s="158" t="s">
        <v>1197</v>
      </c>
      <c r="G17" s="158" t="s">
        <v>1468</v>
      </c>
      <c r="H17" s="158" t="s">
        <v>1013</v>
      </c>
      <c r="I17" s="158" t="s">
        <v>1198</v>
      </c>
      <c r="J17" s="158" t="s">
        <v>960</v>
      </c>
      <c r="K17" s="158" t="s">
        <v>1214</v>
      </c>
      <c r="L17" s="158"/>
      <c r="M17" s="158"/>
    </row>
    <row r="18" spans="1:13" x14ac:dyDescent="0.25">
      <c r="A18" s="158">
        <v>17</v>
      </c>
      <c r="B18" s="158" t="s">
        <v>117</v>
      </c>
      <c r="C18" s="158" t="s">
        <v>1210</v>
      </c>
      <c r="D18" s="158" t="s">
        <v>648</v>
      </c>
      <c r="E18" s="158" t="s">
        <v>1</v>
      </c>
      <c r="F18" s="158" t="s">
        <v>1211</v>
      </c>
      <c r="G18" s="158" t="s">
        <v>1019</v>
      </c>
      <c r="H18" s="158" t="s">
        <v>3</v>
      </c>
      <c r="I18" s="158" t="s">
        <v>1212</v>
      </c>
      <c r="J18" s="158" t="s">
        <v>53</v>
      </c>
      <c r="K18" s="158" t="s">
        <v>1213</v>
      </c>
      <c r="L18" s="158"/>
      <c r="M18" s="158"/>
    </row>
    <row r="19" spans="1:13" x14ac:dyDescent="0.25">
      <c r="A19" s="158">
        <v>18</v>
      </c>
      <c r="B19" s="158" t="s">
        <v>116</v>
      </c>
      <c r="C19" s="158" t="s">
        <v>117</v>
      </c>
      <c r="D19" s="158" t="s">
        <v>648</v>
      </c>
      <c r="E19" s="158" t="s">
        <v>1</v>
      </c>
      <c r="F19" s="158" t="s">
        <v>118</v>
      </c>
      <c r="G19" s="158" t="s">
        <v>1019</v>
      </c>
      <c r="H19" s="158" t="s">
        <v>3</v>
      </c>
      <c r="I19" s="158" t="s">
        <v>119</v>
      </c>
      <c r="J19" s="158" t="s">
        <v>53</v>
      </c>
      <c r="K19" s="158" t="s">
        <v>1167</v>
      </c>
      <c r="L19" s="158"/>
      <c r="M19" s="158"/>
    </row>
    <row r="20" spans="1:13" x14ac:dyDescent="0.25">
      <c r="A20" s="158">
        <v>19</v>
      </c>
      <c r="B20" s="158" t="s">
        <v>196</v>
      </c>
      <c r="C20" s="158" t="s">
        <v>104</v>
      </c>
      <c r="D20" s="158" t="s">
        <v>197</v>
      </c>
      <c r="E20" s="158" t="s">
        <v>198</v>
      </c>
      <c r="F20" s="158" t="s">
        <v>1168</v>
      </c>
      <c r="G20" s="158" t="s">
        <v>1468</v>
      </c>
      <c r="H20" s="158" t="s">
        <v>1013</v>
      </c>
      <c r="I20" s="158" t="s">
        <v>1169</v>
      </c>
      <c r="J20" s="158" t="s">
        <v>960</v>
      </c>
      <c r="K20" s="158" t="s">
        <v>1170</v>
      </c>
      <c r="L20" s="158"/>
      <c r="M20" s="158"/>
    </row>
    <row r="21" spans="1:13" x14ac:dyDescent="0.25">
      <c r="A21" s="158">
        <v>20</v>
      </c>
      <c r="B21" s="158" t="s">
        <v>1176</v>
      </c>
      <c r="C21" s="158" t="s">
        <v>1177</v>
      </c>
      <c r="D21" s="158" t="s">
        <v>173</v>
      </c>
      <c r="E21" s="158" t="s">
        <v>43</v>
      </c>
      <c r="F21" s="158" t="s">
        <v>1178</v>
      </c>
      <c r="G21" s="158" t="s">
        <v>1468</v>
      </c>
      <c r="H21" s="158" t="s">
        <v>1013</v>
      </c>
      <c r="I21" s="158" t="s">
        <v>1179</v>
      </c>
      <c r="J21" s="158" t="s">
        <v>960</v>
      </c>
      <c r="K21" s="158" t="s">
        <v>1180</v>
      </c>
      <c r="L21" s="158"/>
      <c r="M21" s="158"/>
    </row>
    <row r="22" spans="1:13" x14ac:dyDescent="0.25">
      <c r="A22" s="158">
        <v>21</v>
      </c>
      <c r="B22" s="158" t="s">
        <v>1181</v>
      </c>
      <c r="C22" s="158" t="s">
        <v>1182</v>
      </c>
      <c r="D22" s="158" t="s">
        <v>1183</v>
      </c>
      <c r="E22" s="158" t="s">
        <v>48</v>
      </c>
      <c r="F22" s="158" t="s">
        <v>1184</v>
      </c>
      <c r="G22" s="158" t="s">
        <v>1468</v>
      </c>
      <c r="H22" s="158" t="s">
        <v>1013</v>
      </c>
      <c r="I22" s="158" t="s">
        <v>1185</v>
      </c>
      <c r="J22" s="158" t="s">
        <v>960</v>
      </c>
      <c r="K22" s="158" t="s">
        <v>1186</v>
      </c>
      <c r="L22" s="158"/>
      <c r="M22" s="158"/>
    </row>
    <row r="23" spans="1:13" x14ac:dyDescent="0.25">
      <c r="A23" s="158">
        <v>22</v>
      </c>
      <c r="B23" s="158" t="s">
        <v>1187</v>
      </c>
      <c r="C23" s="158" t="s">
        <v>1188</v>
      </c>
      <c r="D23" s="158" t="s">
        <v>1189</v>
      </c>
      <c r="E23" s="158" t="s">
        <v>43</v>
      </c>
      <c r="F23" s="158" t="s">
        <v>1190</v>
      </c>
      <c r="G23" s="158" t="s">
        <v>1468</v>
      </c>
      <c r="H23" s="158" t="s">
        <v>1013</v>
      </c>
      <c r="I23" s="158" t="s">
        <v>1191</v>
      </c>
      <c r="J23" s="158" t="s">
        <v>960</v>
      </c>
      <c r="K23" s="158" t="s">
        <v>1192</v>
      </c>
      <c r="L23" s="158"/>
      <c r="M23" s="158"/>
    </row>
    <row r="24" spans="1:13" x14ac:dyDescent="0.25">
      <c r="A24" s="158">
        <v>23</v>
      </c>
      <c r="B24" s="158" t="s">
        <v>262</v>
      </c>
      <c r="C24" s="158" t="s">
        <v>1141</v>
      </c>
      <c r="D24" s="158" t="s">
        <v>1142</v>
      </c>
      <c r="E24" s="158" t="s">
        <v>1</v>
      </c>
      <c r="F24" s="158" t="s">
        <v>1143</v>
      </c>
      <c r="G24" s="158" t="s">
        <v>1468</v>
      </c>
      <c r="H24" s="158" t="s">
        <v>1013</v>
      </c>
      <c r="I24" s="158" t="s">
        <v>1144</v>
      </c>
      <c r="J24" s="158" t="s">
        <v>960</v>
      </c>
      <c r="K24" s="158" t="s">
        <v>1145</v>
      </c>
      <c r="L24" s="158"/>
      <c r="M24" s="158"/>
    </row>
    <row r="25" spans="1:13" x14ac:dyDescent="0.25">
      <c r="A25" s="158">
        <v>24</v>
      </c>
      <c r="B25" s="158" t="s">
        <v>1146</v>
      </c>
      <c r="C25" s="158" t="s">
        <v>1147</v>
      </c>
      <c r="D25" s="158" t="s">
        <v>1142</v>
      </c>
      <c r="E25" s="158" t="s">
        <v>1</v>
      </c>
      <c r="F25" s="158" t="s">
        <v>1148</v>
      </c>
      <c r="G25" s="158" t="s">
        <v>1468</v>
      </c>
      <c r="H25" s="158" t="s">
        <v>1013</v>
      </c>
      <c r="I25" s="158" t="s">
        <v>1149</v>
      </c>
      <c r="J25" s="158" t="s">
        <v>960</v>
      </c>
      <c r="K25" s="158" t="s">
        <v>1150</v>
      </c>
      <c r="L25" s="158"/>
      <c r="M25" s="158"/>
    </row>
    <row r="26" spans="1:13" x14ac:dyDescent="0.25">
      <c r="A26" s="158">
        <v>25</v>
      </c>
      <c r="B26" s="158" t="s">
        <v>50</v>
      </c>
      <c r="C26" s="158" t="s">
        <v>51</v>
      </c>
      <c r="D26" s="158" t="s">
        <v>52</v>
      </c>
      <c r="E26" s="158" t="s">
        <v>43</v>
      </c>
      <c r="F26" s="158" t="s">
        <v>1085</v>
      </c>
      <c r="G26" s="158" t="s">
        <v>1468</v>
      </c>
      <c r="H26" s="158" t="s">
        <v>1013</v>
      </c>
      <c r="I26" s="158" t="s">
        <v>1086</v>
      </c>
      <c r="J26" s="158" t="s">
        <v>960</v>
      </c>
      <c r="K26" s="158" t="s">
        <v>1087</v>
      </c>
      <c r="L26" s="158"/>
      <c r="M26" s="158"/>
    </row>
    <row r="27" spans="1:13" x14ac:dyDescent="0.25">
      <c r="A27" s="158">
        <v>26</v>
      </c>
      <c r="B27" s="158" t="s">
        <v>196</v>
      </c>
      <c r="C27" s="158" t="s">
        <v>104</v>
      </c>
      <c r="D27" s="158" t="s">
        <v>197</v>
      </c>
      <c r="E27" s="158" t="s">
        <v>198</v>
      </c>
      <c r="F27" s="158" t="s">
        <v>1107</v>
      </c>
      <c r="G27" s="158" t="s">
        <v>1468</v>
      </c>
      <c r="H27" s="158" t="s">
        <v>1013</v>
      </c>
      <c r="I27" s="158" t="s">
        <v>1108</v>
      </c>
      <c r="J27" s="158" t="s">
        <v>960</v>
      </c>
      <c r="K27" s="158" t="s">
        <v>1109</v>
      </c>
      <c r="L27" s="158"/>
      <c r="M27" s="158"/>
    </row>
    <row r="28" spans="1:13" x14ac:dyDescent="0.25">
      <c r="A28" s="158">
        <v>27</v>
      </c>
      <c r="B28" s="158" t="s">
        <v>1110</v>
      </c>
      <c r="C28" s="158" t="s">
        <v>408</v>
      </c>
      <c r="D28" s="158" t="s">
        <v>1111</v>
      </c>
      <c r="E28" s="158" t="s">
        <v>912</v>
      </c>
      <c r="F28" s="158" t="s">
        <v>1112</v>
      </c>
      <c r="G28" s="158" t="s">
        <v>1468</v>
      </c>
      <c r="H28" s="158" t="s">
        <v>1013</v>
      </c>
      <c r="I28" s="158" t="s">
        <v>1113</v>
      </c>
      <c r="J28" s="158" t="s">
        <v>960</v>
      </c>
      <c r="K28" s="158" t="s">
        <v>1114</v>
      </c>
      <c r="L28" s="158"/>
      <c r="M28" s="158"/>
    </row>
    <row r="29" spans="1:13" x14ac:dyDescent="0.25">
      <c r="A29" s="158">
        <v>28</v>
      </c>
      <c r="B29" s="158" t="s">
        <v>50</v>
      </c>
      <c r="C29" s="158" t="s">
        <v>51</v>
      </c>
      <c r="D29" s="158" t="s">
        <v>52</v>
      </c>
      <c r="E29" s="158" t="s">
        <v>43</v>
      </c>
      <c r="F29" s="158" t="s">
        <v>246</v>
      </c>
      <c r="G29" s="158" t="s">
        <v>1019</v>
      </c>
      <c r="H29" s="158" t="s">
        <v>3</v>
      </c>
      <c r="I29" s="158" t="s">
        <v>247</v>
      </c>
      <c r="J29" s="158" t="s">
        <v>125</v>
      </c>
      <c r="K29" s="158" t="s">
        <v>1127</v>
      </c>
      <c r="L29" s="158"/>
      <c r="M29" s="158"/>
    </row>
    <row r="30" spans="1:13" x14ac:dyDescent="0.25">
      <c r="A30" s="158">
        <v>29</v>
      </c>
      <c r="B30" s="158" t="s">
        <v>1072</v>
      </c>
      <c r="C30" s="158" t="s">
        <v>1073</v>
      </c>
      <c r="D30" s="158" t="s">
        <v>122</v>
      </c>
      <c r="E30" s="158" t="s">
        <v>43</v>
      </c>
      <c r="F30" s="158" t="s">
        <v>221</v>
      </c>
      <c r="G30" s="158" t="s">
        <v>1131</v>
      </c>
      <c r="H30" s="158" t="s">
        <v>3</v>
      </c>
      <c r="I30" s="158" t="s">
        <v>222</v>
      </c>
      <c r="J30" s="158" t="s">
        <v>53</v>
      </c>
      <c r="K30" s="158" t="s">
        <v>1074</v>
      </c>
      <c r="L30" s="158"/>
      <c r="M30" s="158"/>
    </row>
    <row r="31" spans="1:13" x14ac:dyDescent="0.25">
      <c r="A31" s="158">
        <v>30</v>
      </c>
      <c r="B31" s="158" t="s">
        <v>190</v>
      </c>
      <c r="C31" s="158" t="s">
        <v>191</v>
      </c>
      <c r="D31" s="158" t="s">
        <v>192</v>
      </c>
      <c r="E31" s="158" t="s">
        <v>28</v>
      </c>
      <c r="F31" s="158" t="s">
        <v>193</v>
      </c>
      <c r="G31" s="158" t="s">
        <v>1019</v>
      </c>
      <c r="H31" s="158" t="s">
        <v>30</v>
      </c>
      <c r="I31" s="158" t="s">
        <v>194</v>
      </c>
      <c r="J31" s="158" t="s">
        <v>32</v>
      </c>
      <c r="K31" s="158" t="s">
        <v>1081</v>
      </c>
      <c r="L31" s="158"/>
      <c r="M31" s="158"/>
    </row>
    <row r="32" spans="1:13" x14ac:dyDescent="0.25">
      <c r="A32" s="158">
        <v>31</v>
      </c>
      <c r="B32" s="158" t="s">
        <v>262</v>
      </c>
      <c r="C32" s="158" t="s">
        <v>263</v>
      </c>
      <c r="D32" s="158" t="s">
        <v>264</v>
      </c>
      <c r="E32" s="158" t="s">
        <v>1</v>
      </c>
      <c r="F32" s="158" t="s">
        <v>265</v>
      </c>
      <c r="G32" s="158" t="s">
        <v>1019</v>
      </c>
      <c r="H32" s="158" t="s">
        <v>3</v>
      </c>
      <c r="I32" s="158" t="s">
        <v>266</v>
      </c>
      <c r="J32" s="158" t="s">
        <v>53</v>
      </c>
      <c r="K32" s="158" t="s">
        <v>1057</v>
      </c>
      <c r="L32" s="158"/>
      <c r="M32" s="158"/>
    </row>
    <row r="33" spans="1:13" x14ac:dyDescent="0.25">
      <c r="A33" s="158">
        <v>32</v>
      </c>
      <c r="B33" s="158" t="s">
        <v>71</v>
      </c>
      <c r="C33" s="158" t="s">
        <v>72</v>
      </c>
      <c r="D33" s="158" t="s">
        <v>73</v>
      </c>
      <c r="E33" s="158" t="s">
        <v>28</v>
      </c>
      <c r="F33" s="158" t="s">
        <v>74</v>
      </c>
      <c r="G33" s="158" t="s">
        <v>1019</v>
      </c>
      <c r="H33" s="158" t="s">
        <v>30</v>
      </c>
      <c r="I33" s="158" t="s">
        <v>75</v>
      </c>
      <c r="J33" s="158" t="s">
        <v>32</v>
      </c>
      <c r="K33" s="158" t="s">
        <v>1058</v>
      </c>
      <c r="L33" s="158"/>
      <c r="M33" s="158"/>
    </row>
    <row r="34" spans="1:13" x14ac:dyDescent="0.25">
      <c r="A34" s="158">
        <v>33</v>
      </c>
      <c r="B34" s="158" t="s">
        <v>273</v>
      </c>
      <c r="C34" s="158" t="s">
        <v>274</v>
      </c>
      <c r="D34" s="158" t="s">
        <v>0</v>
      </c>
      <c r="E34" s="158" t="s">
        <v>1</v>
      </c>
      <c r="F34" s="158" t="s">
        <v>275</v>
      </c>
      <c r="G34" s="158" t="s">
        <v>1019</v>
      </c>
      <c r="H34" s="158" t="s">
        <v>3</v>
      </c>
      <c r="I34" s="158" t="s">
        <v>276</v>
      </c>
      <c r="J34" s="158" t="s">
        <v>53</v>
      </c>
      <c r="K34" s="158" t="s">
        <v>1069</v>
      </c>
      <c r="L34" s="158"/>
      <c r="M34" s="158"/>
    </row>
    <row r="35" spans="1:13" x14ac:dyDescent="0.25">
      <c r="A35" s="158">
        <v>34</v>
      </c>
      <c r="B35" s="158" t="s">
        <v>766</v>
      </c>
      <c r="C35" s="158" t="s">
        <v>767</v>
      </c>
      <c r="D35" s="158" t="s">
        <v>577</v>
      </c>
      <c r="E35" s="158" t="s">
        <v>7</v>
      </c>
      <c r="F35" s="158" t="s">
        <v>1040</v>
      </c>
      <c r="G35" s="158" t="s">
        <v>1050</v>
      </c>
      <c r="H35" s="158" t="s">
        <v>781</v>
      </c>
      <c r="I35" s="158" t="s">
        <v>1042</v>
      </c>
      <c r="J35" s="158" t="s">
        <v>1043</v>
      </c>
      <c r="K35" s="158" t="s">
        <v>1044</v>
      </c>
      <c r="L35" s="158"/>
      <c r="M35" s="158"/>
    </row>
    <row r="36" spans="1:13" x14ac:dyDescent="0.25">
      <c r="A36" s="158">
        <v>35</v>
      </c>
      <c r="B36" s="158" t="s">
        <v>145</v>
      </c>
      <c r="C36" s="158" t="s">
        <v>97</v>
      </c>
      <c r="D36" s="158" t="s">
        <v>1046</v>
      </c>
      <c r="E36" s="158" t="s">
        <v>1</v>
      </c>
      <c r="F36" s="158" t="s">
        <v>147</v>
      </c>
      <c r="G36" s="158" t="s">
        <v>1019</v>
      </c>
      <c r="H36" s="158" t="s">
        <v>3</v>
      </c>
      <c r="I36" s="158" t="s">
        <v>148</v>
      </c>
      <c r="J36" s="158" t="s">
        <v>53</v>
      </c>
      <c r="K36" s="158" t="s">
        <v>1047</v>
      </c>
      <c r="L36" s="158"/>
      <c r="M36" s="158"/>
    </row>
    <row r="37" spans="1:13" x14ac:dyDescent="0.25">
      <c r="A37" s="158">
        <v>36</v>
      </c>
      <c r="B37" s="158" t="s">
        <v>803</v>
      </c>
      <c r="C37" s="158" t="s">
        <v>804</v>
      </c>
      <c r="D37" s="158" t="s">
        <v>17</v>
      </c>
      <c r="E37" s="158" t="s">
        <v>7</v>
      </c>
      <c r="F37" s="158" t="s">
        <v>805</v>
      </c>
      <c r="G37" s="158" t="s">
        <v>1468</v>
      </c>
      <c r="H37" s="158" t="s">
        <v>5</v>
      </c>
      <c r="I37" s="158" t="s">
        <v>806</v>
      </c>
      <c r="J37" s="158" t="s">
        <v>6</v>
      </c>
      <c r="K37" s="158" t="s">
        <v>996</v>
      </c>
      <c r="L37" s="158"/>
      <c r="M37" s="158"/>
    </row>
    <row r="38" spans="1:13" x14ac:dyDescent="0.25">
      <c r="A38" s="158">
        <v>37</v>
      </c>
      <c r="B38" s="158" t="s">
        <v>982</v>
      </c>
      <c r="C38" s="158" t="s">
        <v>292</v>
      </c>
      <c r="D38" s="158" t="s">
        <v>462</v>
      </c>
      <c r="E38" s="158" t="s">
        <v>1</v>
      </c>
      <c r="F38" s="158" t="s">
        <v>422</v>
      </c>
      <c r="G38" s="158" t="s">
        <v>1019</v>
      </c>
      <c r="H38" s="158" t="s">
        <v>3</v>
      </c>
      <c r="I38" s="158" t="s">
        <v>423</v>
      </c>
      <c r="J38" s="158" t="s">
        <v>2</v>
      </c>
      <c r="K38" s="158" t="s">
        <v>983</v>
      </c>
      <c r="L38" s="158"/>
      <c r="M38" s="158"/>
    </row>
    <row r="39" spans="1:13" x14ac:dyDescent="0.25">
      <c r="A39" s="158">
        <v>38</v>
      </c>
      <c r="B39" s="158" t="s">
        <v>64</v>
      </c>
      <c r="C39" s="158" t="s">
        <v>65</v>
      </c>
      <c r="D39" s="158" t="s">
        <v>66</v>
      </c>
      <c r="E39" s="158" t="s">
        <v>1</v>
      </c>
      <c r="F39" s="158" t="s">
        <v>67</v>
      </c>
      <c r="G39" s="158" t="s">
        <v>1019</v>
      </c>
      <c r="H39" s="158" t="s">
        <v>30</v>
      </c>
      <c r="I39" s="158" t="s">
        <v>68</v>
      </c>
      <c r="J39" s="158" t="s">
        <v>32</v>
      </c>
      <c r="K39" s="158" t="s">
        <v>959</v>
      </c>
      <c r="L39" s="158"/>
      <c r="M39" s="158"/>
    </row>
    <row r="40" spans="1:13" x14ac:dyDescent="0.25">
      <c r="A40" s="158">
        <v>39</v>
      </c>
      <c r="B40" s="158" t="s">
        <v>242</v>
      </c>
      <c r="C40" s="158" t="s">
        <v>243</v>
      </c>
      <c r="D40" s="158" t="s">
        <v>957</v>
      </c>
      <c r="E40" s="158" t="s">
        <v>43</v>
      </c>
      <c r="F40" s="158" t="s">
        <v>244</v>
      </c>
      <c r="G40" s="158" t="s">
        <v>1019</v>
      </c>
      <c r="H40" s="158" t="s">
        <v>3</v>
      </c>
      <c r="I40" s="158" t="s">
        <v>245</v>
      </c>
      <c r="J40" s="158" t="s">
        <v>125</v>
      </c>
      <c r="K40" s="158" t="s">
        <v>958</v>
      </c>
      <c r="L40" s="158"/>
      <c r="M40" s="158"/>
    </row>
    <row r="41" spans="1:13" x14ac:dyDescent="0.25">
      <c r="A41" s="158">
        <v>40</v>
      </c>
      <c r="B41" s="158" t="s">
        <v>322</v>
      </c>
      <c r="C41" s="158" t="s">
        <v>323</v>
      </c>
      <c r="D41" s="158" t="s">
        <v>66</v>
      </c>
      <c r="E41" s="158" t="s">
        <v>1</v>
      </c>
      <c r="F41" s="158" t="s">
        <v>324</v>
      </c>
      <c r="G41" s="158" t="s">
        <v>1019</v>
      </c>
      <c r="H41" s="158" t="s">
        <v>287</v>
      </c>
      <c r="I41" s="158" t="s">
        <v>325</v>
      </c>
      <c r="J41" s="158" t="s">
        <v>289</v>
      </c>
      <c r="K41" s="158" t="s">
        <v>956</v>
      </c>
      <c r="L41" s="158"/>
      <c r="M41" s="158"/>
    </row>
    <row r="42" spans="1:13" x14ac:dyDescent="0.25">
      <c r="A42" s="158">
        <v>41</v>
      </c>
      <c r="B42" s="158" t="s">
        <v>49</v>
      </c>
      <c r="C42" s="158" t="s">
        <v>97</v>
      </c>
      <c r="D42" s="158" t="s">
        <v>66</v>
      </c>
      <c r="E42" s="158" t="s">
        <v>1</v>
      </c>
      <c r="F42" s="158" t="s">
        <v>98</v>
      </c>
      <c r="G42" s="158" t="s">
        <v>960</v>
      </c>
      <c r="H42" s="158" t="s">
        <v>5</v>
      </c>
      <c r="I42" s="158" t="s">
        <v>99</v>
      </c>
      <c r="J42" s="158" t="s">
        <v>6</v>
      </c>
      <c r="K42" s="158" t="s">
        <v>920</v>
      </c>
      <c r="L42" s="158"/>
      <c r="M42" s="158"/>
    </row>
    <row r="43" spans="1:13" x14ac:dyDescent="0.25">
      <c r="A43" s="158">
        <v>42</v>
      </c>
      <c r="B43" s="158" t="s">
        <v>49</v>
      </c>
      <c r="C43" s="158" t="s">
        <v>97</v>
      </c>
      <c r="D43" s="158" t="s">
        <v>66</v>
      </c>
      <c r="E43" s="158" t="s">
        <v>1</v>
      </c>
      <c r="F43" s="158" t="s">
        <v>391</v>
      </c>
      <c r="G43" s="158" t="s">
        <v>1019</v>
      </c>
      <c r="H43" s="158" t="s">
        <v>294</v>
      </c>
      <c r="I43" s="158" t="s">
        <v>392</v>
      </c>
      <c r="J43" s="158" t="s">
        <v>289</v>
      </c>
      <c r="K43" s="158" t="s">
        <v>921</v>
      </c>
      <c r="L43" s="158"/>
      <c r="M43" s="158"/>
    </row>
    <row r="44" spans="1:13" x14ac:dyDescent="0.25">
      <c r="A44" s="158">
        <v>43</v>
      </c>
      <c r="B44" s="158" t="s">
        <v>361</v>
      </c>
      <c r="C44" s="158" t="s">
        <v>362</v>
      </c>
      <c r="D44" s="158" t="s">
        <v>0</v>
      </c>
      <c r="E44" s="158" t="s">
        <v>1</v>
      </c>
      <c r="F44" s="158" t="s">
        <v>886</v>
      </c>
      <c r="G44" s="158" t="s">
        <v>1019</v>
      </c>
      <c r="H44" s="158" t="s">
        <v>3</v>
      </c>
      <c r="I44" s="158" t="s">
        <v>861</v>
      </c>
      <c r="J44" s="158" t="s">
        <v>516</v>
      </c>
      <c r="K44" s="158" t="s">
        <v>896</v>
      </c>
      <c r="L44" s="158"/>
      <c r="M44" s="158"/>
    </row>
    <row r="45" spans="1:13" x14ac:dyDescent="0.25">
      <c r="A45" s="158">
        <v>44</v>
      </c>
      <c r="B45" s="158" t="s">
        <v>845</v>
      </c>
      <c r="C45" s="158" t="s">
        <v>846</v>
      </c>
      <c r="D45" s="158" t="s">
        <v>27</v>
      </c>
      <c r="E45" s="158" t="s">
        <v>28</v>
      </c>
      <c r="F45" s="158" t="s">
        <v>847</v>
      </c>
      <c r="G45" s="158" t="s">
        <v>1019</v>
      </c>
      <c r="H45" s="158" t="s">
        <v>294</v>
      </c>
      <c r="I45" s="158" t="s">
        <v>848</v>
      </c>
      <c r="J45" s="158" t="s">
        <v>289</v>
      </c>
      <c r="K45" s="158" t="s">
        <v>849</v>
      </c>
      <c r="L45" s="158"/>
      <c r="M45" s="158"/>
    </row>
    <row r="46" spans="1:13" x14ac:dyDescent="0.25">
      <c r="A46" s="158">
        <v>45</v>
      </c>
      <c r="B46" s="158" t="s">
        <v>766</v>
      </c>
      <c r="C46" s="158" t="s">
        <v>767</v>
      </c>
      <c r="D46" s="158" t="s">
        <v>577</v>
      </c>
      <c r="E46" s="158" t="s">
        <v>7</v>
      </c>
      <c r="F46" s="158" t="s">
        <v>768</v>
      </c>
      <c r="G46" s="158" t="s">
        <v>1468</v>
      </c>
      <c r="H46" s="158" t="s">
        <v>8</v>
      </c>
      <c r="I46" s="158" t="s">
        <v>769</v>
      </c>
      <c r="J46" s="158" t="s">
        <v>9</v>
      </c>
      <c r="K46" s="158" t="s">
        <v>770</v>
      </c>
      <c r="L46" s="158"/>
      <c r="M46" s="158"/>
    </row>
    <row r="47" spans="1:13" x14ac:dyDescent="0.25">
      <c r="A47" s="158">
        <v>46</v>
      </c>
      <c r="B47" s="158" t="s">
        <v>530</v>
      </c>
      <c r="C47" s="158" t="s">
        <v>531</v>
      </c>
      <c r="D47" s="158" t="s">
        <v>36</v>
      </c>
      <c r="E47" s="158" t="s">
        <v>1</v>
      </c>
      <c r="F47" s="158" t="s">
        <v>532</v>
      </c>
      <c r="G47" s="158" t="s">
        <v>1019</v>
      </c>
      <c r="H47" s="158" t="s">
        <v>294</v>
      </c>
      <c r="I47" s="158" t="s">
        <v>533</v>
      </c>
      <c r="J47" s="158" t="s">
        <v>516</v>
      </c>
      <c r="K47" s="158" t="s">
        <v>764</v>
      </c>
      <c r="L47" s="158"/>
      <c r="M47" s="158"/>
    </row>
    <row r="48" spans="1:13" x14ac:dyDescent="0.25">
      <c r="A48" s="158">
        <v>47</v>
      </c>
      <c r="B48" s="158" t="s">
        <v>651</v>
      </c>
      <c r="C48" s="158" t="s">
        <v>652</v>
      </c>
      <c r="D48" s="158" t="s">
        <v>653</v>
      </c>
      <c r="E48" s="158" t="s">
        <v>1</v>
      </c>
      <c r="F48" s="158" t="s">
        <v>654</v>
      </c>
      <c r="G48" s="158" t="s">
        <v>1019</v>
      </c>
      <c r="H48" s="158" t="s">
        <v>294</v>
      </c>
      <c r="I48" s="158" t="s">
        <v>655</v>
      </c>
      <c r="J48" s="158" t="s">
        <v>289</v>
      </c>
      <c r="K48" s="158" t="s">
        <v>656</v>
      </c>
      <c r="L48" s="158"/>
      <c r="M48" s="158"/>
    </row>
    <row r="49" spans="1:13" x14ac:dyDescent="0.25">
      <c r="A49" s="158">
        <v>48</v>
      </c>
      <c r="B49" s="158" t="s">
        <v>425</v>
      </c>
      <c r="C49" s="158" t="s">
        <v>426</v>
      </c>
      <c r="D49" s="158" t="s">
        <v>427</v>
      </c>
      <c r="E49" s="158" t="s">
        <v>28</v>
      </c>
      <c r="F49" s="158" t="s">
        <v>428</v>
      </c>
      <c r="G49" s="158" t="s">
        <v>1019</v>
      </c>
      <c r="H49" s="158" t="s">
        <v>287</v>
      </c>
      <c r="I49" s="158" t="s">
        <v>429</v>
      </c>
      <c r="J49" s="158" t="s">
        <v>289</v>
      </c>
      <c r="K49" s="158" t="s">
        <v>659</v>
      </c>
      <c r="L49" s="158"/>
      <c r="M49" s="158"/>
    </row>
    <row r="50" spans="1:13" x14ac:dyDescent="0.25">
      <c r="A50" s="158">
        <v>49</v>
      </c>
      <c r="B50" s="158" t="s">
        <v>608</v>
      </c>
      <c r="C50" s="158" t="s">
        <v>378</v>
      </c>
      <c r="D50" s="158" t="s">
        <v>27</v>
      </c>
      <c r="E50" s="158" t="s">
        <v>28</v>
      </c>
      <c r="F50" s="158" t="s">
        <v>609</v>
      </c>
      <c r="G50" s="158" t="s">
        <v>1019</v>
      </c>
      <c r="H50" s="158" t="s">
        <v>294</v>
      </c>
      <c r="I50" s="158" t="s">
        <v>610</v>
      </c>
      <c r="J50" s="158" t="s">
        <v>289</v>
      </c>
      <c r="K50" s="158" t="s">
        <v>663</v>
      </c>
      <c r="L50" s="158"/>
      <c r="M50" s="158"/>
    </row>
    <row r="51" spans="1:13" x14ac:dyDescent="0.25">
      <c r="A51" s="158">
        <v>50</v>
      </c>
      <c r="B51" s="158" t="s">
        <v>1466</v>
      </c>
      <c r="C51" s="158" t="s">
        <v>378</v>
      </c>
      <c r="D51" s="158"/>
      <c r="E51" s="158"/>
      <c r="F51" s="158" t="s">
        <v>572</v>
      </c>
      <c r="G51" s="158" t="s">
        <v>1019</v>
      </c>
      <c r="H51" s="158" t="s">
        <v>287</v>
      </c>
      <c r="I51" s="158" t="s">
        <v>573</v>
      </c>
      <c r="J51" s="158" t="s">
        <v>289</v>
      </c>
      <c r="K51" s="158" t="s">
        <v>665</v>
      </c>
      <c r="L51" s="158"/>
      <c r="M51" s="158"/>
    </row>
    <row r="52" spans="1:13" x14ac:dyDescent="0.25">
      <c r="A52" s="158">
        <v>51</v>
      </c>
      <c r="B52" s="158" t="s">
        <v>590</v>
      </c>
      <c r="C52" s="158" t="s">
        <v>591</v>
      </c>
      <c r="D52" s="158" t="s">
        <v>592</v>
      </c>
      <c r="E52" s="158" t="s">
        <v>43</v>
      </c>
      <c r="F52" s="158" t="s">
        <v>593</v>
      </c>
      <c r="G52" s="158" t="s">
        <v>1131</v>
      </c>
      <c r="H52" s="158" t="s">
        <v>30</v>
      </c>
      <c r="I52" s="158" t="s">
        <v>594</v>
      </c>
      <c r="J52" s="158" t="s">
        <v>32</v>
      </c>
      <c r="K52" s="158" t="s">
        <v>669</v>
      </c>
      <c r="L52" s="158"/>
      <c r="M52" s="158"/>
    </row>
    <row r="53" spans="1:13" x14ac:dyDescent="0.25">
      <c r="A53" s="158">
        <v>52</v>
      </c>
      <c r="B53" s="158" t="s">
        <v>566</v>
      </c>
      <c r="C53" s="158" t="s">
        <v>556</v>
      </c>
      <c r="D53" s="158" t="s">
        <v>0</v>
      </c>
      <c r="E53" s="158" t="s">
        <v>1</v>
      </c>
      <c r="F53" s="158" t="s">
        <v>557</v>
      </c>
      <c r="G53" s="158" t="s">
        <v>1019</v>
      </c>
      <c r="H53" s="158" t="s">
        <v>287</v>
      </c>
      <c r="I53" s="158" t="s">
        <v>558</v>
      </c>
      <c r="J53" s="158" t="s">
        <v>289</v>
      </c>
      <c r="K53" s="158" t="s">
        <v>673</v>
      </c>
      <c r="L53" s="158"/>
      <c r="M53" s="158"/>
    </row>
    <row r="54" spans="1:13" x14ac:dyDescent="0.25">
      <c r="A54" s="158">
        <v>53</v>
      </c>
      <c r="B54" s="158" t="s">
        <v>1467</v>
      </c>
      <c r="C54" s="158" t="s">
        <v>97</v>
      </c>
      <c r="D54" s="158"/>
      <c r="E54" s="158"/>
      <c r="F54" s="158" t="s">
        <v>540</v>
      </c>
      <c r="G54" s="158" t="s">
        <v>1019</v>
      </c>
      <c r="H54" s="158" t="s">
        <v>294</v>
      </c>
      <c r="I54" s="158" t="s">
        <v>541</v>
      </c>
      <c r="J54" s="158" t="s">
        <v>289</v>
      </c>
      <c r="K54" s="158" t="s">
        <v>677</v>
      </c>
      <c r="L54" s="158"/>
      <c r="M54" s="158"/>
    </row>
    <row r="55" spans="1:13" x14ac:dyDescent="0.25">
      <c r="A55" s="158">
        <v>54</v>
      </c>
      <c r="B55" s="158" t="s">
        <v>291</v>
      </c>
      <c r="C55" s="158" t="s">
        <v>292</v>
      </c>
      <c r="D55" s="158" t="s">
        <v>0</v>
      </c>
      <c r="E55" s="158" t="s">
        <v>1</v>
      </c>
      <c r="F55" s="158" t="s">
        <v>293</v>
      </c>
      <c r="G55" s="158" t="s">
        <v>1019</v>
      </c>
      <c r="H55" s="158" t="s">
        <v>294</v>
      </c>
      <c r="I55" s="158" t="s">
        <v>295</v>
      </c>
      <c r="J55" s="158" t="s">
        <v>289</v>
      </c>
      <c r="K55" s="158" t="s">
        <v>679</v>
      </c>
      <c r="L55" s="158"/>
      <c r="M55" s="158"/>
    </row>
    <row r="56" spans="1:13" x14ac:dyDescent="0.25">
      <c r="A56" s="158">
        <v>55</v>
      </c>
      <c r="B56" s="158" t="s">
        <v>311</v>
      </c>
      <c r="C56" s="158" t="s">
        <v>312</v>
      </c>
      <c r="D56" s="158" t="s">
        <v>313</v>
      </c>
      <c r="E56" s="158" t="s">
        <v>43</v>
      </c>
      <c r="F56" s="158" t="s">
        <v>314</v>
      </c>
      <c r="G56" s="158" t="s">
        <v>1019</v>
      </c>
      <c r="H56" s="158" t="s">
        <v>294</v>
      </c>
      <c r="I56" s="158" t="s">
        <v>315</v>
      </c>
      <c r="J56" s="158" t="s">
        <v>289</v>
      </c>
      <c r="K56" s="158" t="s">
        <v>683</v>
      </c>
      <c r="L56" s="158"/>
      <c r="M56" s="158"/>
    </row>
    <row r="57" spans="1:13" x14ac:dyDescent="0.25">
      <c r="A57" s="158">
        <v>56</v>
      </c>
      <c r="B57" s="158" t="s">
        <v>317</v>
      </c>
      <c r="C57" s="158" t="s">
        <v>279</v>
      </c>
      <c r="D57" s="158" t="s">
        <v>318</v>
      </c>
      <c r="E57" s="158" t="s">
        <v>28</v>
      </c>
      <c r="F57" s="158" t="s">
        <v>319</v>
      </c>
      <c r="G57" s="158" t="s">
        <v>1019</v>
      </c>
      <c r="H57" s="158" t="s">
        <v>287</v>
      </c>
      <c r="I57" s="158" t="s">
        <v>320</v>
      </c>
      <c r="J57" s="158" t="s">
        <v>289</v>
      </c>
      <c r="K57" s="158" t="s">
        <v>758</v>
      </c>
      <c r="L57" s="158"/>
      <c r="M57" s="158"/>
    </row>
    <row r="58" spans="1:13" x14ac:dyDescent="0.25">
      <c r="A58" s="158">
        <v>57</v>
      </c>
      <c r="B58" s="158" t="s">
        <v>333</v>
      </c>
      <c r="C58" s="158" t="s">
        <v>334</v>
      </c>
      <c r="D58" s="158" t="s">
        <v>335</v>
      </c>
      <c r="E58" s="158" t="s">
        <v>48</v>
      </c>
      <c r="F58" s="158" t="s">
        <v>336</v>
      </c>
      <c r="G58" s="158" t="s">
        <v>666</v>
      </c>
      <c r="H58" s="158" t="s">
        <v>287</v>
      </c>
      <c r="I58" s="158" t="s">
        <v>337</v>
      </c>
      <c r="J58" s="158" t="s">
        <v>289</v>
      </c>
      <c r="K58" s="158" t="s">
        <v>686</v>
      </c>
      <c r="L58" s="158"/>
      <c r="M58" s="158"/>
    </row>
    <row r="59" spans="1:13" x14ac:dyDescent="0.25">
      <c r="A59" s="158">
        <v>58</v>
      </c>
      <c r="B59" s="158" t="s">
        <v>355</v>
      </c>
      <c r="C59" s="158" t="s">
        <v>356</v>
      </c>
      <c r="D59" s="158" t="s">
        <v>0</v>
      </c>
      <c r="E59" s="158" t="s">
        <v>1</v>
      </c>
      <c r="F59" s="158" t="s">
        <v>357</v>
      </c>
      <c r="G59" s="158" t="s">
        <v>1019</v>
      </c>
      <c r="H59" s="158" t="s">
        <v>294</v>
      </c>
      <c r="I59" s="158" t="s">
        <v>358</v>
      </c>
      <c r="J59" s="158" t="s">
        <v>289</v>
      </c>
      <c r="K59" s="158" t="s">
        <v>690</v>
      </c>
      <c r="L59" s="158"/>
      <c r="M59" s="158"/>
    </row>
    <row r="60" spans="1:13" x14ac:dyDescent="0.25">
      <c r="A60" s="158">
        <v>59</v>
      </c>
      <c r="B60" s="158" t="s">
        <v>238</v>
      </c>
      <c r="C60" s="158" t="s">
        <v>239</v>
      </c>
      <c r="D60" s="158" t="s">
        <v>0</v>
      </c>
      <c r="E60" s="158" t="s">
        <v>1</v>
      </c>
      <c r="F60" s="158" t="s">
        <v>240</v>
      </c>
      <c r="G60" s="158" t="s">
        <v>1019</v>
      </c>
      <c r="H60" s="158" t="s">
        <v>3</v>
      </c>
      <c r="I60" s="158" t="s">
        <v>241</v>
      </c>
      <c r="J60" s="158" t="s">
        <v>53</v>
      </c>
      <c r="K60" s="158" t="s">
        <v>691</v>
      </c>
      <c r="L60" s="158"/>
      <c r="M60" s="158"/>
    </row>
    <row r="61" spans="1:13" x14ac:dyDescent="0.25">
      <c r="A61" s="158">
        <v>60</v>
      </c>
      <c r="B61" s="158" t="s">
        <v>137</v>
      </c>
      <c r="C61" s="158" t="s">
        <v>138</v>
      </c>
      <c r="D61" s="158" t="s">
        <v>0</v>
      </c>
      <c r="E61" s="158" t="s">
        <v>1</v>
      </c>
      <c r="F61" s="158" t="s">
        <v>139</v>
      </c>
      <c r="G61" s="158" t="s">
        <v>1019</v>
      </c>
      <c r="H61" s="158" t="s">
        <v>3</v>
      </c>
      <c r="I61" s="158" t="s">
        <v>140</v>
      </c>
      <c r="J61" s="158" t="s">
        <v>53</v>
      </c>
      <c r="K61" s="158" t="s">
        <v>699</v>
      </c>
      <c r="L61" s="158"/>
      <c r="M61" s="158"/>
    </row>
    <row r="62" spans="1:13" x14ac:dyDescent="0.25">
      <c r="A62" s="158">
        <v>61</v>
      </c>
      <c r="B62" s="158" t="s">
        <v>262</v>
      </c>
      <c r="C62" s="158" t="s">
        <v>399</v>
      </c>
      <c r="D62" s="158" t="s">
        <v>0</v>
      </c>
      <c r="E62" s="158" t="s">
        <v>1</v>
      </c>
      <c r="F62" s="158" t="s">
        <v>400</v>
      </c>
      <c r="G62" s="158" t="s">
        <v>1019</v>
      </c>
      <c r="H62" s="158" t="s">
        <v>294</v>
      </c>
      <c r="I62" s="158" t="s">
        <v>401</v>
      </c>
      <c r="J62" s="158" t="s">
        <v>289</v>
      </c>
      <c r="K62" s="158" t="s">
        <v>700</v>
      </c>
      <c r="L62" s="158"/>
      <c r="M62" s="158"/>
    </row>
    <row r="63" spans="1:13" x14ac:dyDescent="0.25">
      <c r="A63" s="158">
        <v>62</v>
      </c>
      <c r="B63" s="158" t="s">
        <v>403</v>
      </c>
      <c r="C63" s="158" t="s">
        <v>60</v>
      </c>
      <c r="D63" s="158" t="s">
        <v>27</v>
      </c>
      <c r="E63" s="158" t="s">
        <v>28</v>
      </c>
      <c r="F63" s="158" t="s">
        <v>404</v>
      </c>
      <c r="G63" s="158" t="s">
        <v>1019</v>
      </c>
      <c r="H63" s="158" t="s">
        <v>287</v>
      </c>
      <c r="I63" s="158" t="s">
        <v>405</v>
      </c>
      <c r="J63" s="158" t="s">
        <v>289</v>
      </c>
      <c r="K63" s="158" t="s">
        <v>701</v>
      </c>
      <c r="L63" s="158"/>
      <c r="M63" s="158"/>
    </row>
    <row r="64" spans="1:13" x14ac:dyDescent="0.25">
      <c r="A64" s="158">
        <v>63</v>
      </c>
      <c r="B64" s="158" t="s">
        <v>431</v>
      </c>
      <c r="C64" s="158" t="s">
        <v>172</v>
      </c>
      <c r="D64" s="158" t="s">
        <v>432</v>
      </c>
      <c r="E64" s="158" t="s">
        <v>28</v>
      </c>
      <c r="F64" s="158" t="s">
        <v>433</v>
      </c>
      <c r="G64" s="158" t="s">
        <v>1019</v>
      </c>
      <c r="H64" s="158" t="s">
        <v>294</v>
      </c>
      <c r="I64" s="158" t="s">
        <v>434</v>
      </c>
      <c r="J64" s="158" t="s">
        <v>289</v>
      </c>
      <c r="K64" s="158" t="s">
        <v>704</v>
      </c>
      <c r="L64" s="158"/>
      <c r="M64" s="158"/>
    </row>
    <row r="65" spans="1:13" x14ac:dyDescent="0.25">
      <c r="A65" s="158">
        <v>64</v>
      </c>
      <c r="B65" s="158" t="s">
        <v>165</v>
      </c>
      <c r="C65" s="158" t="s">
        <v>166</v>
      </c>
      <c r="D65" s="158" t="s">
        <v>27</v>
      </c>
      <c r="E65" s="158" t="s">
        <v>28</v>
      </c>
      <c r="F65" s="158" t="s">
        <v>167</v>
      </c>
      <c r="G65" s="158" t="s">
        <v>1019</v>
      </c>
      <c r="H65" s="158" t="s">
        <v>30</v>
      </c>
      <c r="I65" s="158" t="s">
        <v>168</v>
      </c>
      <c r="J65" s="158" t="s">
        <v>32</v>
      </c>
      <c r="K65" s="158" t="s">
        <v>712</v>
      </c>
      <c r="L65" s="158"/>
      <c r="M65" s="158"/>
    </row>
    <row r="66" spans="1:13" x14ac:dyDescent="0.25">
      <c r="A66" s="158">
        <v>65</v>
      </c>
      <c r="B66" s="158" t="s">
        <v>25</v>
      </c>
      <c r="C66" s="158" t="s">
        <v>26</v>
      </c>
      <c r="D66" s="158" t="s">
        <v>27</v>
      </c>
      <c r="E66" s="158" t="s">
        <v>28</v>
      </c>
      <c r="F66" s="158" t="s">
        <v>29</v>
      </c>
      <c r="G66" s="158" t="s">
        <v>1019</v>
      </c>
      <c r="H66" s="158" t="s">
        <v>30</v>
      </c>
      <c r="I66" s="158" t="s">
        <v>31</v>
      </c>
      <c r="J66" s="158" t="s">
        <v>32</v>
      </c>
      <c r="K66" s="158" t="s">
        <v>714</v>
      </c>
      <c r="L66" s="158"/>
      <c r="M66" s="158"/>
    </row>
    <row r="67" spans="1:13" x14ac:dyDescent="0.25">
      <c r="A67" s="158">
        <v>66</v>
      </c>
      <c r="B67" s="158" t="s">
        <v>467</v>
      </c>
      <c r="C67" s="158" t="s">
        <v>468</v>
      </c>
      <c r="D67" s="158" t="s">
        <v>0</v>
      </c>
      <c r="E67" s="158" t="s">
        <v>1</v>
      </c>
      <c r="F67" s="158" t="s">
        <v>469</v>
      </c>
      <c r="G67" s="158" t="s">
        <v>1257</v>
      </c>
      <c r="H67" s="158" t="s">
        <v>5</v>
      </c>
      <c r="I67" s="158" t="s">
        <v>470</v>
      </c>
      <c r="J67" s="158" t="s">
        <v>6</v>
      </c>
      <c r="K67" s="158" t="s">
        <v>720</v>
      </c>
      <c r="L67" s="158"/>
      <c r="M67" s="158"/>
    </row>
    <row r="68" spans="1:13" x14ac:dyDescent="0.25">
      <c r="A68" s="158">
        <v>67</v>
      </c>
      <c r="B68" s="158" t="s">
        <v>110</v>
      </c>
      <c r="C68" s="158" t="s">
        <v>111</v>
      </c>
      <c r="D68" s="158" t="s">
        <v>112</v>
      </c>
      <c r="E68" s="158" t="s">
        <v>43</v>
      </c>
      <c r="F68" s="158" t="s">
        <v>113</v>
      </c>
      <c r="G68" s="158" t="s">
        <v>1019</v>
      </c>
      <c r="H68" s="158" t="s">
        <v>3</v>
      </c>
      <c r="I68" s="158" t="s">
        <v>114</v>
      </c>
      <c r="J68" s="158" t="s">
        <v>53</v>
      </c>
      <c r="K68" s="158" t="s">
        <v>727</v>
      </c>
      <c r="L68" s="158"/>
      <c r="M68" s="158"/>
    </row>
    <row r="69" spans="1:13" x14ac:dyDescent="0.25">
      <c r="A69" s="158">
        <v>68</v>
      </c>
      <c r="B69" s="158" t="s">
        <v>120</v>
      </c>
      <c r="C69" s="158" t="s">
        <v>121</v>
      </c>
      <c r="D69" s="158" t="s">
        <v>122</v>
      </c>
      <c r="E69" s="158" t="s">
        <v>43</v>
      </c>
      <c r="F69" s="158" t="s">
        <v>123</v>
      </c>
      <c r="G69" s="158" t="s">
        <v>1019</v>
      </c>
      <c r="H69" s="158" t="s">
        <v>3</v>
      </c>
      <c r="I69" s="158" t="s">
        <v>124</v>
      </c>
      <c r="J69" s="158" t="s">
        <v>125</v>
      </c>
      <c r="K69" s="158" t="s">
        <v>728</v>
      </c>
      <c r="L69" s="158"/>
      <c r="M69" s="158"/>
    </row>
    <row r="70" spans="1:13" x14ac:dyDescent="0.25">
      <c r="A70" s="158">
        <v>69</v>
      </c>
      <c r="B70" s="158" t="s">
        <v>925</v>
      </c>
      <c r="C70" s="158" t="s">
        <v>926</v>
      </c>
      <c r="D70" s="158" t="s">
        <v>821</v>
      </c>
      <c r="E70" s="158" t="s">
        <v>822</v>
      </c>
      <c r="F70" s="158" t="s">
        <v>927</v>
      </c>
      <c r="G70" s="158" t="s">
        <v>1468</v>
      </c>
      <c r="H70" s="158" t="s">
        <v>8</v>
      </c>
      <c r="I70" s="158" t="s">
        <v>928</v>
      </c>
      <c r="J70" s="158" t="s">
        <v>9</v>
      </c>
      <c r="K70" s="158" t="s">
        <v>929</v>
      </c>
      <c r="L70" s="158"/>
      <c r="M70" s="158"/>
    </row>
    <row r="71" spans="1:13" x14ac:dyDescent="0.25">
      <c r="A71" s="158">
        <v>70</v>
      </c>
      <c r="B71" s="158" t="s">
        <v>811</v>
      </c>
      <c r="C71" s="158" t="s">
        <v>812</v>
      </c>
      <c r="D71" s="158" t="s">
        <v>813</v>
      </c>
      <c r="E71" s="158" t="s">
        <v>814</v>
      </c>
      <c r="F71" s="158" t="s">
        <v>815</v>
      </c>
      <c r="G71" s="158" t="s">
        <v>1468</v>
      </c>
      <c r="H71" s="158" t="s">
        <v>8</v>
      </c>
      <c r="I71" s="158" t="s">
        <v>817</v>
      </c>
      <c r="J71" s="158" t="s">
        <v>9</v>
      </c>
      <c r="K71" s="158" t="s">
        <v>818</v>
      </c>
      <c r="L71" s="158"/>
      <c r="M71" s="158"/>
    </row>
    <row r="72" spans="1:13" x14ac:dyDescent="0.25">
      <c r="A72" s="158">
        <v>71</v>
      </c>
      <c r="B72" s="158" t="s">
        <v>869</v>
      </c>
      <c r="C72" s="158" t="s">
        <v>870</v>
      </c>
      <c r="D72" s="158" t="s">
        <v>871</v>
      </c>
      <c r="E72" s="158" t="s">
        <v>198</v>
      </c>
      <c r="F72" s="158" t="s">
        <v>872</v>
      </c>
      <c r="G72" s="158" t="s">
        <v>1468</v>
      </c>
      <c r="H72" s="158" t="s">
        <v>8</v>
      </c>
      <c r="I72" s="158" t="s">
        <v>873</v>
      </c>
      <c r="J72" s="158" t="s">
        <v>9</v>
      </c>
      <c r="K72" s="158" t="s">
        <v>874</v>
      </c>
      <c r="L72" s="158"/>
      <c r="M72" s="158"/>
    </row>
    <row r="73" spans="1:13" x14ac:dyDescent="0.25">
      <c r="A73" s="158">
        <v>72</v>
      </c>
      <c r="B73" s="158" t="s">
        <v>819</v>
      </c>
      <c r="C73" s="158" t="s">
        <v>820</v>
      </c>
      <c r="D73" s="158" t="s">
        <v>821</v>
      </c>
      <c r="E73" s="158" t="s">
        <v>822</v>
      </c>
      <c r="F73" s="158" t="s">
        <v>823</v>
      </c>
      <c r="G73" s="158" t="s">
        <v>1468</v>
      </c>
      <c r="H73" s="158" t="s">
        <v>8</v>
      </c>
      <c r="I73" s="158" t="s">
        <v>824</v>
      </c>
      <c r="J73" s="158" t="s">
        <v>9</v>
      </c>
      <c r="K73" s="158" t="s">
        <v>825</v>
      </c>
      <c r="L73" s="158"/>
      <c r="M73" s="158"/>
    </row>
    <row r="74" spans="1:13" x14ac:dyDescent="0.25">
      <c r="A74" s="158">
        <v>73</v>
      </c>
      <c r="B74" s="158" t="s">
        <v>875</v>
      </c>
      <c r="C74" s="158" t="s">
        <v>876</v>
      </c>
      <c r="D74" s="158" t="s">
        <v>877</v>
      </c>
      <c r="E74" s="158" t="s">
        <v>878</v>
      </c>
      <c r="F74" s="158" t="s">
        <v>879</v>
      </c>
      <c r="G74" s="158" t="s">
        <v>1468</v>
      </c>
      <c r="H74" s="158" t="s">
        <v>8</v>
      </c>
      <c r="I74" s="158" t="s">
        <v>880</v>
      </c>
      <c r="J74" s="158" t="s">
        <v>9</v>
      </c>
      <c r="K74" s="158" t="s">
        <v>881</v>
      </c>
      <c r="L74" s="158"/>
      <c r="M74" s="158"/>
    </row>
    <row r="75" spans="1:13" x14ac:dyDescent="0.25">
      <c r="A75" s="158">
        <v>74</v>
      </c>
      <c r="B75" s="158" t="s">
        <v>797</v>
      </c>
      <c r="C75" s="158" t="s">
        <v>798</v>
      </c>
      <c r="D75" s="158" t="s">
        <v>799</v>
      </c>
      <c r="E75" s="158" t="s">
        <v>1</v>
      </c>
      <c r="F75" s="158" t="s">
        <v>800</v>
      </c>
      <c r="G75" s="158" t="s">
        <v>1468</v>
      </c>
      <c r="H75" s="158" t="s">
        <v>8</v>
      </c>
      <c r="I75" s="158" t="s">
        <v>801</v>
      </c>
      <c r="J75" s="158" t="s">
        <v>9</v>
      </c>
      <c r="K75" s="158" t="s">
        <v>802</v>
      </c>
      <c r="L75" s="158"/>
      <c r="M75" s="158"/>
    </row>
    <row r="76" spans="1:13" x14ac:dyDescent="0.25">
      <c r="A76" s="158">
        <v>75</v>
      </c>
      <c r="B76" s="158" t="s">
        <v>101</v>
      </c>
      <c r="C76" s="158" t="s">
        <v>102</v>
      </c>
      <c r="D76" s="158" t="s">
        <v>103</v>
      </c>
      <c r="E76" s="158" t="s">
        <v>43</v>
      </c>
      <c r="F76" s="158" t="s">
        <v>169</v>
      </c>
      <c r="G76" s="158" t="s">
        <v>1468</v>
      </c>
      <c r="H76" s="158" t="s">
        <v>8</v>
      </c>
      <c r="I76" s="158" t="s">
        <v>170</v>
      </c>
      <c r="J76" s="158" t="s">
        <v>9</v>
      </c>
      <c r="K76" s="158" t="s">
        <v>735</v>
      </c>
      <c r="L76" s="158"/>
      <c r="M76" s="158"/>
    </row>
    <row r="77" spans="1:13" x14ac:dyDescent="0.25">
      <c r="A77" s="158">
        <v>76</v>
      </c>
      <c r="B77" s="158" t="s">
        <v>930</v>
      </c>
      <c r="C77" s="158" t="s">
        <v>931</v>
      </c>
      <c r="D77" s="158" t="s">
        <v>932</v>
      </c>
      <c r="E77" s="158" t="s">
        <v>933</v>
      </c>
      <c r="F77" s="158" t="s">
        <v>934</v>
      </c>
      <c r="G77" s="158" t="s">
        <v>960</v>
      </c>
      <c r="H77" s="158" t="s">
        <v>8</v>
      </c>
      <c r="I77" s="158" t="s">
        <v>935</v>
      </c>
      <c r="J77" s="158" t="s">
        <v>9</v>
      </c>
      <c r="K77" s="158" t="s">
        <v>936</v>
      </c>
      <c r="L77" s="158"/>
      <c r="M77" s="158"/>
    </row>
    <row r="78" spans="1:13" x14ac:dyDescent="0.25">
      <c r="A78" s="158">
        <v>77</v>
      </c>
      <c r="B78" s="158" t="s">
        <v>179</v>
      </c>
      <c r="C78" s="158" t="s">
        <v>180</v>
      </c>
      <c r="D78" s="158" t="s">
        <v>181</v>
      </c>
      <c r="E78" s="158" t="s">
        <v>43</v>
      </c>
      <c r="F78" s="158" t="s">
        <v>182</v>
      </c>
      <c r="G78" s="158" t="s">
        <v>1468</v>
      </c>
      <c r="H78" s="158" t="s">
        <v>8</v>
      </c>
      <c r="I78" s="158" t="s">
        <v>183</v>
      </c>
      <c r="J78" s="158" t="s">
        <v>9</v>
      </c>
      <c r="K78" s="158" t="s">
        <v>738</v>
      </c>
      <c r="L78" s="158"/>
      <c r="M78" s="158"/>
    </row>
    <row r="79" spans="1:13" x14ac:dyDescent="0.25">
      <c r="A79" s="158">
        <v>78</v>
      </c>
      <c r="B79" s="158" t="s">
        <v>467</v>
      </c>
      <c r="C79" s="158" t="s">
        <v>468</v>
      </c>
      <c r="D79" s="158" t="s">
        <v>0</v>
      </c>
      <c r="E79" s="158" t="s">
        <v>1</v>
      </c>
      <c r="F79" s="158" t="s">
        <v>477</v>
      </c>
      <c r="G79" s="158" t="s">
        <v>1019</v>
      </c>
      <c r="H79" s="158" t="s">
        <v>30</v>
      </c>
      <c r="I79" s="158" t="s">
        <v>478</v>
      </c>
      <c r="J79" s="158" t="s">
        <v>32</v>
      </c>
      <c r="K79" s="158" t="s">
        <v>740</v>
      </c>
      <c r="L79" s="158"/>
      <c r="M79" s="158"/>
    </row>
    <row r="80" spans="1:13" x14ac:dyDescent="0.25">
      <c r="A80" s="158">
        <v>79</v>
      </c>
      <c r="B80" s="158" t="s">
        <v>54</v>
      </c>
      <c r="C80" s="158" t="s">
        <v>55</v>
      </c>
      <c r="D80" s="158" t="s">
        <v>0</v>
      </c>
      <c r="E80" s="158" t="s">
        <v>1</v>
      </c>
      <c r="F80" s="158" t="s">
        <v>480</v>
      </c>
      <c r="G80" s="158" t="s">
        <v>1050</v>
      </c>
      <c r="H80" s="158" t="s">
        <v>473</v>
      </c>
      <c r="I80" s="158" t="s">
        <v>481</v>
      </c>
      <c r="J80" s="158" t="s">
        <v>475</v>
      </c>
      <c r="K80" s="158" t="s">
        <v>744</v>
      </c>
      <c r="L80" s="158"/>
      <c r="M80" s="158"/>
    </row>
    <row r="81" spans="1:13" x14ac:dyDescent="0.25">
      <c r="A81" s="158">
        <v>80</v>
      </c>
      <c r="B81" s="158" t="s">
        <v>206</v>
      </c>
      <c r="C81" s="158" t="s">
        <v>207</v>
      </c>
      <c r="D81" s="158" t="s">
        <v>173</v>
      </c>
      <c r="E81" s="158" t="s">
        <v>43</v>
      </c>
      <c r="F81" s="158" t="s">
        <v>208</v>
      </c>
      <c r="G81" s="158" t="s">
        <v>1019</v>
      </c>
      <c r="H81" s="158" t="s">
        <v>3</v>
      </c>
      <c r="I81" s="158" t="s">
        <v>209</v>
      </c>
      <c r="J81" s="158" t="s">
        <v>53</v>
      </c>
      <c r="K81" s="158" t="s">
        <v>745</v>
      </c>
      <c r="L81" s="158"/>
      <c r="M81" s="158"/>
    </row>
    <row r="82" spans="1:13" x14ac:dyDescent="0.25">
      <c r="A82" s="158">
        <v>81</v>
      </c>
      <c r="B82" s="158" t="s">
        <v>224</v>
      </c>
      <c r="C82" s="158" t="s">
        <v>225</v>
      </c>
      <c r="D82" s="158" t="s">
        <v>0</v>
      </c>
      <c r="E82" s="158" t="s">
        <v>1</v>
      </c>
      <c r="F82" s="158" t="s">
        <v>226</v>
      </c>
      <c r="G82" s="158" t="s">
        <v>1019</v>
      </c>
      <c r="H82" s="158" t="s">
        <v>3</v>
      </c>
      <c r="I82" s="158" t="s">
        <v>227</v>
      </c>
      <c r="J82" s="158" t="s">
        <v>53</v>
      </c>
      <c r="K82" s="158" t="s">
        <v>748</v>
      </c>
      <c r="L82" s="158"/>
      <c r="M82" s="158"/>
    </row>
    <row r="83" spans="1:13" x14ac:dyDescent="0.25">
      <c r="A83" s="158">
        <v>82</v>
      </c>
      <c r="B83" s="158" t="s">
        <v>54</v>
      </c>
      <c r="C83" s="158" t="s">
        <v>55</v>
      </c>
      <c r="D83" s="158" t="s">
        <v>0</v>
      </c>
      <c r="E83" s="158" t="s">
        <v>1</v>
      </c>
      <c r="F83" s="158" t="s">
        <v>229</v>
      </c>
      <c r="G83" s="158" t="s">
        <v>1019</v>
      </c>
      <c r="H83" s="158" t="s">
        <v>3</v>
      </c>
      <c r="I83" s="158" t="s">
        <v>230</v>
      </c>
      <c r="J83" s="158" t="s">
        <v>53</v>
      </c>
      <c r="K83" s="158" t="s">
        <v>749</v>
      </c>
      <c r="L83" s="158"/>
      <c r="M83" s="158"/>
    </row>
    <row r="84" spans="1:13" x14ac:dyDescent="0.25">
      <c r="A84" s="158">
        <v>83</v>
      </c>
      <c r="B84" s="158" t="s">
        <v>278</v>
      </c>
      <c r="C84" s="158" t="s">
        <v>279</v>
      </c>
      <c r="D84" s="158" t="s">
        <v>66</v>
      </c>
      <c r="E84" s="158" t="s">
        <v>1</v>
      </c>
      <c r="F84" s="158" t="s">
        <v>280</v>
      </c>
      <c r="G84" s="158" t="s">
        <v>1019</v>
      </c>
      <c r="H84" s="158" t="s">
        <v>3</v>
      </c>
      <c r="I84" s="158" t="s">
        <v>281</v>
      </c>
      <c r="J84" s="158" t="s">
        <v>53</v>
      </c>
      <c r="K84" s="158" t="s">
        <v>756</v>
      </c>
      <c r="L84" s="158"/>
      <c r="M84" s="158"/>
    </row>
  </sheetData>
  <pageMargins bottom="0.75" footer="0.3" header="0.3" left="0.7" right="0.7" top="0.75"/>
  <pageSetup orientation="portrait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N79"/>
  <sheetViews>
    <sheetView topLeftCell="A55" workbookViewId="0">
      <selection sqref="A1:K1"/>
    </sheetView>
  </sheetViews>
  <sheetFormatPr defaultRowHeight="15" x14ac:dyDescent="0.25"/>
  <cols>
    <col min="2" max="2" bestFit="true" customWidth="true" width="14.28515625" collapsed="false"/>
    <col min="3" max="3" bestFit="true" customWidth="true" width="11.5703125" collapsed="false"/>
    <col min="4" max="4" bestFit="true" customWidth="true" width="13.85546875" collapsed="false"/>
    <col min="5" max="5" bestFit="true" customWidth="true" width="6.28515625" collapsed="false"/>
    <col min="6" max="6" bestFit="true" customWidth="true" width="15.140625" collapsed="false"/>
    <col min="7" max="7" bestFit="true" customWidth="true" width="13.28515625" collapsed="false"/>
    <col min="8" max="8" bestFit="true" customWidth="true" width="15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customFormat="1" r="1" s="157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54</v>
      </c>
      <c r="B2" s="157" t="s">
        <v>333</v>
      </c>
      <c r="C2" s="157" t="s">
        <v>334</v>
      </c>
      <c r="D2" s="157" t="s">
        <v>335</v>
      </c>
      <c r="E2" s="157" t="s">
        <v>48</v>
      </c>
      <c r="F2" s="157" t="s">
        <v>336</v>
      </c>
      <c r="G2" s="157" t="s">
        <v>666</v>
      </c>
      <c r="H2" s="157" t="s">
        <v>287</v>
      </c>
      <c r="I2" s="157" t="s">
        <v>337</v>
      </c>
      <c r="J2" s="157" t="s">
        <v>289</v>
      </c>
      <c r="K2" s="157" t="s">
        <v>686</v>
      </c>
      <c r="L2" s="157"/>
      <c r="M2" s="157"/>
    </row>
    <row r="3" spans="1:13" x14ac:dyDescent="0.25">
      <c r="A3">
        <v>8</v>
      </c>
      <c r="B3" s="157" t="s">
        <v>268</v>
      </c>
      <c r="C3" s="157" t="s">
        <v>269</v>
      </c>
      <c r="D3" s="157" t="s">
        <v>66</v>
      </c>
      <c r="E3" s="157" t="s">
        <v>1</v>
      </c>
      <c r="F3" s="157" t="s">
        <v>270</v>
      </c>
      <c r="G3" s="157" t="s">
        <v>1019</v>
      </c>
      <c r="H3" s="157" t="s">
        <v>3</v>
      </c>
      <c r="I3" s="157" t="s">
        <v>271</v>
      </c>
      <c r="J3" s="157" t="s">
        <v>53</v>
      </c>
      <c r="K3" s="157" t="s">
        <v>1465</v>
      </c>
      <c r="L3" s="157"/>
      <c r="M3" s="157"/>
    </row>
    <row r="4" spans="1:13" x14ac:dyDescent="0.25">
      <c r="A4" s="157">
        <v>11</v>
      </c>
      <c r="B4" s="157" t="s">
        <v>366</v>
      </c>
      <c r="C4" s="157" t="s">
        <v>367</v>
      </c>
      <c r="D4" s="157" t="s">
        <v>368</v>
      </c>
      <c r="E4" s="157" t="s">
        <v>43</v>
      </c>
      <c r="F4" s="157" t="s">
        <v>369</v>
      </c>
      <c r="G4" s="157" t="s">
        <v>1019</v>
      </c>
      <c r="H4" s="157" t="s">
        <v>294</v>
      </c>
      <c r="I4" s="157" t="s">
        <v>370</v>
      </c>
      <c r="J4" s="157" t="s">
        <v>289</v>
      </c>
      <c r="K4" s="157" t="s">
        <v>1240</v>
      </c>
      <c r="L4" s="157"/>
      <c r="M4" s="157"/>
    </row>
    <row r="5" spans="1:13" x14ac:dyDescent="0.25">
      <c r="A5" s="157">
        <v>15</v>
      </c>
      <c r="B5" s="157" t="s">
        <v>117</v>
      </c>
      <c r="C5" s="157" t="s">
        <v>1210</v>
      </c>
      <c r="D5" s="157" t="s">
        <v>648</v>
      </c>
      <c r="E5" s="157" t="s">
        <v>1</v>
      </c>
      <c r="F5" s="157" t="s">
        <v>1211</v>
      </c>
      <c r="G5" s="157" t="s">
        <v>1019</v>
      </c>
      <c r="H5" s="157" t="s">
        <v>3</v>
      </c>
      <c r="I5" s="157" t="s">
        <v>1212</v>
      </c>
      <c r="J5" s="157" t="s">
        <v>53</v>
      </c>
      <c r="K5" s="157" t="s">
        <v>1213</v>
      </c>
      <c r="L5" s="157"/>
      <c r="M5" s="157"/>
    </row>
    <row r="6" spans="1:13" x14ac:dyDescent="0.25">
      <c r="A6" s="157">
        <v>16</v>
      </c>
      <c r="B6" s="157" t="s">
        <v>116</v>
      </c>
      <c r="C6" s="157" t="s">
        <v>117</v>
      </c>
      <c r="D6" s="157" t="s">
        <v>648</v>
      </c>
      <c r="E6" s="157" t="s">
        <v>1</v>
      </c>
      <c r="F6" s="157" t="s">
        <v>118</v>
      </c>
      <c r="G6" s="157" t="s">
        <v>1019</v>
      </c>
      <c r="H6" s="157" t="s">
        <v>3</v>
      </c>
      <c r="I6" s="157" t="s">
        <v>119</v>
      </c>
      <c r="J6" s="157" t="s">
        <v>53</v>
      </c>
      <c r="K6" s="157" t="s">
        <v>1167</v>
      </c>
      <c r="L6" s="157"/>
      <c r="M6" s="157"/>
    </row>
    <row r="7" spans="1:13" x14ac:dyDescent="0.25">
      <c r="A7" s="157">
        <v>26</v>
      </c>
      <c r="B7" s="157" t="s">
        <v>50</v>
      </c>
      <c r="C7" s="157" t="s">
        <v>51</v>
      </c>
      <c r="D7" s="157" t="s">
        <v>52</v>
      </c>
      <c r="E7" s="157" t="s">
        <v>43</v>
      </c>
      <c r="F7" s="157" t="s">
        <v>246</v>
      </c>
      <c r="G7" s="157" t="s">
        <v>1019</v>
      </c>
      <c r="H7" s="157" t="s">
        <v>3</v>
      </c>
      <c r="I7" s="157" t="s">
        <v>247</v>
      </c>
      <c r="J7" s="157" t="s">
        <v>125</v>
      </c>
      <c r="K7" s="157" t="s">
        <v>1127</v>
      </c>
      <c r="L7" s="157"/>
      <c r="M7" s="157"/>
    </row>
    <row r="8" spans="1:13" x14ac:dyDescent="0.25">
      <c r="A8" s="157">
        <v>28</v>
      </c>
      <c r="B8" s="157" t="s">
        <v>190</v>
      </c>
      <c r="C8" s="157" t="s">
        <v>191</v>
      </c>
      <c r="D8" s="157" t="s">
        <v>192</v>
      </c>
      <c r="E8" s="157" t="s">
        <v>28</v>
      </c>
      <c r="F8" s="157" t="s">
        <v>193</v>
      </c>
      <c r="G8" s="157" t="s">
        <v>1019</v>
      </c>
      <c r="H8" s="157" t="s">
        <v>30</v>
      </c>
      <c r="I8" s="157" t="s">
        <v>194</v>
      </c>
      <c r="J8" s="157" t="s">
        <v>32</v>
      </c>
      <c r="K8" s="157" t="s">
        <v>1081</v>
      </c>
      <c r="L8" s="157"/>
      <c r="M8" s="157"/>
    </row>
    <row r="9" spans="1:13" x14ac:dyDescent="0.25">
      <c r="A9" s="157">
        <v>29</v>
      </c>
      <c r="B9" s="157" t="s">
        <v>262</v>
      </c>
      <c r="C9" s="157" t="s">
        <v>263</v>
      </c>
      <c r="D9" s="157" t="s">
        <v>264</v>
      </c>
      <c r="E9" s="157" t="s">
        <v>1</v>
      </c>
      <c r="F9" s="157" t="s">
        <v>265</v>
      </c>
      <c r="G9" s="157" t="s">
        <v>1019</v>
      </c>
      <c r="H9" s="157" t="s">
        <v>3</v>
      </c>
      <c r="I9" s="157" t="s">
        <v>266</v>
      </c>
      <c r="J9" s="157" t="s">
        <v>53</v>
      </c>
      <c r="K9" s="157" t="s">
        <v>1057</v>
      </c>
      <c r="L9" s="157"/>
      <c r="M9" s="157"/>
    </row>
    <row r="10" spans="1:13" x14ac:dyDescent="0.25">
      <c r="A10" s="157">
        <v>30</v>
      </c>
      <c r="B10" s="157" t="s">
        <v>71</v>
      </c>
      <c r="C10" s="157" t="s">
        <v>72</v>
      </c>
      <c r="D10" s="157" t="s">
        <v>73</v>
      </c>
      <c r="E10" s="157" t="s">
        <v>28</v>
      </c>
      <c r="F10" s="157" t="s">
        <v>74</v>
      </c>
      <c r="G10" s="157" t="s">
        <v>1019</v>
      </c>
      <c r="H10" s="157" t="s">
        <v>30</v>
      </c>
      <c r="I10" s="157" t="s">
        <v>75</v>
      </c>
      <c r="J10" s="157" t="s">
        <v>32</v>
      </c>
      <c r="K10" s="157" t="s">
        <v>1058</v>
      </c>
      <c r="L10" s="157"/>
      <c r="M10" s="157"/>
    </row>
    <row r="11" spans="1:13" x14ac:dyDescent="0.25">
      <c r="A11" s="157">
        <v>31</v>
      </c>
      <c r="B11" s="157" t="s">
        <v>273</v>
      </c>
      <c r="C11" s="157" t="s">
        <v>274</v>
      </c>
      <c r="D11" s="157" t="s">
        <v>0</v>
      </c>
      <c r="E11" s="157" t="s">
        <v>1</v>
      </c>
      <c r="F11" s="157" t="s">
        <v>275</v>
      </c>
      <c r="G11" s="157" t="s">
        <v>1019</v>
      </c>
      <c r="H11" s="157" t="s">
        <v>3</v>
      </c>
      <c r="I11" s="157" t="s">
        <v>276</v>
      </c>
      <c r="J11" s="157" t="s">
        <v>53</v>
      </c>
      <c r="K11" s="157" t="s">
        <v>1069</v>
      </c>
      <c r="L11" s="157"/>
      <c r="M11" s="157"/>
    </row>
    <row r="12" spans="1:13" x14ac:dyDescent="0.25">
      <c r="A12" s="157">
        <v>33</v>
      </c>
      <c r="B12" s="157" t="s">
        <v>145</v>
      </c>
      <c r="C12" s="157" t="s">
        <v>97</v>
      </c>
      <c r="D12" s="157" t="s">
        <v>1046</v>
      </c>
      <c r="E12" s="157" t="s">
        <v>1</v>
      </c>
      <c r="F12" s="157" t="s">
        <v>147</v>
      </c>
      <c r="G12" s="157" t="s">
        <v>1019</v>
      </c>
      <c r="H12" s="157" t="s">
        <v>3</v>
      </c>
      <c r="I12" s="157" t="s">
        <v>148</v>
      </c>
      <c r="J12" s="157" t="s">
        <v>53</v>
      </c>
      <c r="K12" s="157" t="s">
        <v>1047</v>
      </c>
      <c r="L12" s="157"/>
      <c r="M12" s="157"/>
    </row>
    <row r="13" spans="1:13" x14ac:dyDescent="0.25">
      <c r="A13" s="157">
        <v>35</v>
      </c>
      <c r="B13" s="157" t="s">
        <v>982</v>
      </c>
      <c r="C13" s="157" t="s">
        <v>292</v>
      </c>
      <c r="D13" s="157" t="s">
        <v>462</v>
      </c>
      <c r="E13" s="157" t="s">
        <v>1</v>
      </c>
      <c r="F13" s="157" t="s">
        <v>422</v>
      </c>
      <c r="G13" s="157" t="s">
        <v>1019</v>
      </c>
      <c r="H13" s="157" t="s">
        <v>3</v>
      </c>
      <c r="I13" s="157" t="s">
        <v>423</v>
      </c>
      <c r="J13" s="157" t="s">
        <v>2</v>
      </c>
      <c r="K13" s="157" t="s">
        <v>983</v>
      </c>
      <c r="L13" s="157"/>
      <c r="M13" s="157"/>
    </row>
    <row r="14" spans="1:13" x14ac:dyDescent="0.25">
      <c r="A14" s="157">
        <v>36</v>
      </c>
      <c r="B14" s="157" t="s">
        <v>64</v>
      </c>
      <c r="C14" s="157" t="s">
        <v>65</v>
      </c>
      <c r="D14" s="157" t="s">
        <v>66</v>
      </c>
      <c r="E14" s="157" t="s">
        <v>1</v>
      </c>
      <c r="F14" s="157" t="s">
        <v>67</v>
      </c>
      <c r="G14" s="157" t="s">
        <v>1019</v>
      </c>
      <c r="H14" s="157" t="s">
        <v>30</v>
      </c>
      <c r="I14" s="157" t="s">
        <v>68</v>
      </c>
      <c r="J14" s="157" t="s">
        <v>32</v>
      </c>
      <c r="K14" s="157" t="s">
        <v>959</v>
      </c>
      <c r="L14" s="157"/>
      <c r="M14" s="157"/>
    </row>
    <row r="15" spans="1:13" x14ac:dyDescent="0.25">
      <c r="A15" s="157">
        <v>37</v>
      </c>
      <c r="B15" s="157" t="s">
        <v>242</v>
      </c>
      <c r="C15" s="157" t="s">
        <v>243</v>
      </c>
      <c r="D15" s="157" t="s">
        <v>957</v>
      </c>
      <c r="E15" s="157" t="s">
        <v>43</v>
      </c>
      <c r="F15" s="157" t="s">
        <v>244</v>
      </c>
      <c r="G15" s="157" t="s">
        <v>1019</v>
      </c>
      <c r="H15" s="157" t="s">
        <v>3</v>
      </c>
      <c r="I15" s="157" t="s">
        <v>245</v>
      </c>
      <c r="J15" s="157" t="s">
        <v>125</v>
      </c>
      <c r="K15" s="157" t="s">
        <v>958</v>
      </c>
      <c r="L15" s="157"/>
      <c r="M15" s="157"/>
    </row>
    <row r="16" spans="1:13" x14ac:dyDescent="0.25">
      <c r="A16" s="157">
        <v>38</v>
      </c>
      <c r="B16" s="157" t="s">
        <v>322</v>
      </c>
      <c r="C16" s="157" t="s">
        <v>323</v>
      </c>
      <c r="D16" s="157" t="s">
        <v>66</v>
      </c>
      <c r="E16" s="157" t="s">
        <v>1</v>
      </c>
      <c r="F16" s="157" t="s">
        <v>324</v>
      </c>
      <c r="G16" s="157" t="s">
        <v>1019</v>
      </c>
      <c r="H16" s="157" t="s">
        <v>287</v>
      </c>
      <c r="I16" s="157" t="s">
        <v>325</v>
      </c>
      <c r="J16" s="157" t="s">
        <v>289</v>
      </c>
      <c r="K16" s="157" t="s">
        <v>956</v>
      </c>
      <c r="L16" s="157"/>
      <c r="M16" s="157"/>
    </row>
    <row r="17" spans="1:13" x14ac:dyDescent="0.25">
      <c r="A17" s="157">
        <v>39</v>
      </c>
      <c r="B17" s="157" t="s">
        <v>49</v>
      </c>
      <c r="C17" s="157" t="s">
        <v>97</v>
      </c>
      <c r="D17" s="157" t="s">
        <v>66</v>
      </c>
      <c r="E17" s="157" t="s">
        <v>1</v>
      </c>
      <c r="F17" s="157" t="s">
        <v>391</v>
      </c>
      <c r="G17" s="157" t="s">
        <v>1019</v>
      </c>
      <c r="H17" s="157" t="s">
        <v>294</v>
      </c>
      <c r="I17" s="157" t="s">
        <v>392</v>
      </c>
      <c r="J17" s="157" t="s">
        <v>289</v>
      </c>
      <c r="K17" s="157" t="s">
        <v>921</v>
      </c>
      <c r="L17" s="157"/>
      <c r="M17" s="157"/>
    </row>
    <row r="18" spans="1:13" x14ac:dyDescent="0.25">
      <c r="A18" s="157">
        <v>40</v>
      </c>
      <c r="B18" s="157" t="s">
        <v>361</v>
      </c>
      <c r="C18" s="157" t="s">
        <v>362</v>
      </c>
      <c r="D18" s="157" t="s">
        <v>0</v>
      </c>
      <c r="E18" s="157" t="s">
        <v>1</v>
      </c>
      <c r="F18" s="157" t="s">
        <v>886</v>
      </c>
      <c r="G18" s="157" t="s">
        <v>1019</v>
      </c>
      <c r="H18" s="157" t="s">
        <v>3</v>
      </c>
      <c r="I18" s="157" t="s">
        <v>861</v>
      </c>
      <c r="J18" s="157" t="s">
        <v>516</v>
      </c>
      <c r="K18" s="157" t="s">
        <v>896</v>
      </c>
      <c r="L18" s="157"/>
      <c r="M18" s="157"/>
    </row>
    <row r="19" spans="1:13" x14ac:dyDescent="0.25">
      <c r="A19" s="157">
        <v>41</v>
      </c>
      <c r="B19" s="157" t="s">
        <v>845</v>
      </c>
      <c r="C19" s="157" t="s">
        <v>846</v>
      </c>
      <c r="D19" s="157" t="s">
        <v>27</v>
      </c>
      <c r="E19" s="157" t="s">
        <v>28</v>
      </c>
      <c r="F19" s="157" t="s">
        <v>847</v>
      </c>
      <c r="G19" s="157" t="s">
        <v>1019</v>
      </c>
      <c r="H19" s="157" t="s">
        <v>294</v>
      </c>
      <c r="I19" s="157" t="s">
        <v>848</v>
      </c>
      <c r="J19" s="157" t="s">
        <v>289</v>
      </c>
      <c r="K19" s="157" t="s">
        <v>849</v>
      </c>
      <c r="L19" s="157"/>
      <c r="M19" s="157"/>
    </row>
    <row r="20" spans="1:13" x14ac:dyDescent="0.25">
      <c r="A20" s="157">
        <v>43</v>
      </c>
      <c r="B20" s="157" t="s">
        <v>530</v>
      </c>
      <c r="C20" s="157" t="s">
        <v>531</v>
      </c>
      <c r="D20" s="157" t="s">
        <v>36</v>
      </c>
      <c r="E20" s="157" t="s">
        <v>1</v>
      </c>
      <c r="F20" s="157" t="s">
        <v>532</v>
      </c>
      <c r="G20" s="157" t="s">
        <v>1019</v>
      </c>
      <c r="H20" s="157" t="s">
        <v>294</v>
      </c>
      <c r="I20" s="157" t="s">
        <v>533</v>
      </c>
      <c r="J20" s="157" t="s">
        <v>516</v>
      </c>
      <c r="K20" s="157" t="s">
        <v>764</v>
      </c>
      <c r="L20" s="157"/>
      <c r="M20" s="157"/>
    </row>
    <row r="21" spans="1:13" x14ac:dyDescent="0.25">
      <c r="A21" s="157">
        <v>44</v>
      </c>
      <c r="B21" s="157" t="s">
        <v>651</v>
      </c>
      <c r="C21" s="157" t="s">
        <v>652</v>
      </c>
      <c r="D21" s="157" t="s">
        <v>653</v>
      </c>
      <c r="E21" s="157" t="s">
        <v>1</v>
      </c>
      <c r="F21" s="157" t="s">
        <v>654</v>
      </c>
      <c r="G21" s="157" t="s">
        <v>1019</v>
      </c>
      <c r="H21" s="157" t="s">
        <v>294</v>
      </c>
      <c r="I21" s="157" t="s">
        <v>655</v>
      </c>
      <c r="J21" s="157" t="s">
        <v>289</v>
      </c>
      <c r="K21" s="157" t="s">
        <v>656</v>
      </c>
      <c r="L21" s="157"/>
      <c r="M21" s="157"/>
    </row>
    <row r="22" spans="1:13" x14ac:dyDescent="0.25">
      <c r="A22" s="157">
        <v>45</v>
      </c>
      <c r="B22" s="157" t="s">
        <v>425</v>
      </c>
      <c r="C22" s="157" t="s">
        <v>426</v>
      </c>
      <c r="D22" s="157" t="s">
        <v>427</v>
      </c>
      <c r="E22" s="157" t="s">
        <v>28</v>
      </c>
      <c r="F22" s="157" t="s">
        <v>428</v>
      </c>
      <c r="G22" s="157" t="s">
        <v>1019</v>
      </c>
      <c r="H22" s="157" t="s">
        <v>287</v>
      </c>
      <c r="I22" s="157" t="s">
        <v>429</v>
      </c>
      <c r="J22" s="157" t="s">
        <v>289</v>
      </c>
      <c r="K22" s="157" t="s">
        <v>659</v>
      </c>
      <c r="L22" s="157"/>
      <c r="M22" s="157"/>
    </row>
    <row r="23" spans="1:13" x14ac:dyDescent="0.25">
      <c r="A23" s="157">
        <v>46</v>
      </c>
      <c r="B23" s="157" t="s">
        <v>608</v>
      </c>
      <c r="C23" s="157" t="s">
        <v>378</v>
      </c>
      <c r="D23" s="157" t="s">
        <v>27</v>
      </c>
      <c r="E23" s="157" t="s">
        <v>28</v>
      </c>
      <c r="F23" s="157" t="s">
        <v>609</v>
      </c>
      <c r="G23" s="157" t="s">
        <v>1019</v>
      </c>
      <c r="H23" s="157" t="s">
        <v>294</v>
      </c>
      <c r="I23" s="157" t="s">
        <v>610</v>
      </c>
      <c r="J23" s="157" t="s">
        <v>289</v>
      </c>
      <c r="K23" s="157" t="s">
        <v>663</v>
      </c>
      <c r="L23" s="157"/>
      <c r="M23" s="157"/>
    </row>
    <row r="24" spans="1:13" x14ac:dyDescent="0.25">
      <c r="A24" s="157">
        <v>47</v>
      </c>
      <c r="B24" s="157" t="s">
        <v>1466</v>
      </c>
      <c r="C24" s="157" t="s">
        <v>378</v>
      </c>
      <c r="D24" s="157"/>
      <c r="E24" s="157"/>
      <c r="F24" s="157" t="s">
        <v>572</v>
      </c>
      <c r="G24" s="157" t="s">
        <v>1019</v>
      </c>
      <c r="H24" s="157" t="s">
        <v>287</v>
      </c>
      <c r="I24" s="157" t="s">
        <v>573</v>
      </c>
      <c r="J24" s="157" t="s">
        <v>289</v>
      </c>
      <c r="K24" s="157" t="s">
        <v>665</v>
      </c>
      <c r="L24" s="157"/>
      <c r="M24" s="157"/>
    </row>
    <row r="25" spans="1:13" x14ac:dyDescent="0.25">
      <c r="A25" s="157">
        <v>49</v>
      </c>
      <c r="B25" s="157" t="s">
        <v>566</v>
      </c>
      <c r="C25" s="157" t="s">
        <v>556</v>
      </c>
      <c r="D25" s="157" t="s">
        <v>0</v>
      </c>
      <c r="E25" s="157" t="s">
        <v>1</v>
      </c>
      <c r="F25" s="157" t="s">
        <v>557</v>
      </c>
      <c r="G25" s="157" t="s">
        <v>1019</v>
      </c>
      <c r="H25" s="157" t="s">
        <v>287</v>
      </c>
      <c r="I25" s="157" t="s">
        <v>558</v>
      </c>
      <c r="J25" s="157" t="s">
        <v>289</v>
      </c>
      <c r="K25" s="157" t="s">
        <v>673</v>
      </c>
      <c r="L25" s="157"/>
      <c r="M25" s="157"/>
    </row>
    <row r="26" spans="1:13" x14ac:dyDescent="0.25">
      <c r="A26" s="157">
        <v>50</v>
      </c>
      <c r="B26" s="157" t="s">
        <v>97</v>
      </c>
      <c r="C26" s="157" t="s">
        <v>1467</v>
      </c>
      <c r="D26" s="157"/>
      <c r="E26" s="157"/>
      <c r="F26" s="157" t="s">
        <v>540</v>
      </c>
      <c r="G26" s="157" t="s">
        <v>1019</v>
      </c>
      <c r="H26" s="157" t="s">
        <v>294</v>
      </c>
      <c r="I26" s="157" t="s">
        <v>541</v>
      </c>
      <c r="J26" s="157" t="s">
        <v>289</v>
      </c>
      <c r="K26" s="157" t="s">
        <v>677</v>
      </c>
      <c r="L26" s="157"/>
      <c r="M26" s="157"/>
    </row>
    <row r="27" spans="1:13" x14ac:dyDescent="0.25">
      <c r="A27" s="157">
        <v>51</v>
      </c>
      <c r="B27" s="157" t="s">
        <v>291</v>
      </c>
      <c r="C27" s="157" t="s">
        <v>292</v>
      </c>
      <c r="D27" s="157" t="s">
        <v>0</v>
      </c>
      <c r="E27" s="157" t="s">
        <v>1</v>
      </c>
      <c r="F27" s="157" t="s">
        <v>293</v>
      </c>
      <c r="G27" s="157" t="s">
        <v>1019</v>
      </c>
      <c r="H27" s="157" t="s">
        <v>294</v>
      </c>
      <c r="I27" s="157" t="s">
        <v>295</v>
      </c>
      <c r="J27" s="157" t="s">
        <v>289</v>
      </c>
      <c r="K27" s="157" t="s">
        <v>679</v>
      </c>
      <c r="L27" s="157"/>
      <c r="M27" s="157"/>
    </row>
    <row r="28" spans="1:13" x14ac:dyDescent="0.25">
      <c r="A28" s="157">
        <v>52</v>
      </c>
      <c r="B28" s="157" t="s">
        <v>311</v>
      </c>
      <c r="C28" s="157" t="s">
        <v>312</v>
      </c>
      <c r="D28" s="157" t="s">
        <v>313</v>
      </c>
      <c r="E28" s="157" t="s">
        <v>43</v>
      </c>
      <c r="F28" s="157" t="s">
        <v>314</v>
      </c>
      <c r="G28" s="157" t="s">
        <v>1019</v>
      </c>
      <c r="H28" s="157" t="s">
        <v>294</v>
      </c>
      <c r="I28" s="157" t="s">
        <v>315</v>
      </c>
      <c r="J28" s="157" t="s">
        <v>289</v>
      </c>
      <c r="K28" s="157" t="s">
        <v>683</v>
      </c>
      <c r="L28" s="157"/>
      <c r="M28" s="157"/>
    </row>
    <row r="29" spans="1:13" x14ac:dyDescent="0.25">
      <c r="A29" s="157">
        <v>53</v>
      </c>
      <c r="B29" s="157" t="s">
        <v>317</v>
      </c>
      <c r="C29" s="157" t="s">
        <v>279</v>
      </c>
      <c r="D29" s="157" t="s">
        <v>318</v>
      </c>
      <c r="E29" s="157" t="s">
        <v>28</v>
      </c>
      <c r="F29" s="157" t="s">
        <v>319</v>
      </c>
      <c r="G29" s="157" t="s">
        <v>1019</v>
      </c>
      <c r="H29" s="157" t="s">
        <v>287</v>
      </c>
      <c r="I29" s="157" t="s">
        <v>320</v>
      </c>
      <c r="J29" s="157" t="s">
        <v>289</v>
      </c>
      <c r="K29" s="157" t="s">
        <v>758</v>
      </c>
      <c r="L29" s="157"/>
      <c r="M29" s="157"/>
    </row>
    <row r="30" spans="1:13" x14ac:dyDescent="0.25">
      <c r="A30" s="157">
        <v>55</v>
      </c>
      <c r="B30" s="157" t="s">
        <v>137</v>
      </c>
      <c r="C30" s="157" t="s">
        <v>138</v>
      </c>
      <c r="D30" s="157" t="s">
        <v>0</v>
      </c>
      <c r="E30" s="157" t="s">
        <v>1</v>
      </c>
      <c r="F30" s="157" t="s">
        <v>139</v>
      </c>
      <c r="G30" s="157" t="s">
        <v>1019</v>
      </c>
      <c r="H30" s="157" t="s">
        <v>3</v>
      </c>
      <c r="I30" s="157" t="s">
        <v>140</v>
      </c>
      <c r="J30" s="157" t="s">
        <v>53</v>
      </c>
      <c r="K30" s="157" t="s">
        <v>699</v>
      </c>
      <c r="L30" s="157"/>
      <c r="M30" s="157"/>
    </row>
    <row r="31" spans="1:13" x14ac:dyDescent="0.25">
      <c r="A31" s="157">
        <v>56</v>
      </c>
      <c r="B31" s="157" t="s">
        <v>262</v>
      </c>
      <c r="C31" s="157" t="s">
        <v>399</v>
      </c>
      <c r="D31" s="157" t="s">
        <v>0</v>
      </c>
      <c r="E31" s="157" t="s">
        <v>1</v>
      </c>
      <c r="F31" s="157" t="s">
        <v>400</v>
      </c>
      <c r="G31" s="157" t="s">
        <v>1019</v>
      </c>
      <c r="H31" s="157" t="s">
        <v>294</v>
      </c>
      <c r="I31" s="157" t="s">
        <v>401</v>
      </c>
      <c r="J31" s="157" t="s">
        <v>289</v>
      </c>
      <c r="K31" s="157" t="s">
        <v>700</v>
      </c>
      <c r="L31" s="157"/>
      <c r="M31" s="157"/>
    </row>
    <row r="32" spans="1:13" x14ac:dyDescent="0.25">
      <c r="A32" s="157">
        <v>57</v>
      </c>
      <c r="B32" s="157" t="s">
        <v>403</v>
      </c>
      <c r="C32" s="157" t="s">
        <v>60</v>
      </c>
      <c r="D32" s="157" t="s">
        <v>27</v>
      </c>
      <c r="E32" s="157" t="s">
        <v>28</v>
      </c>
      <c r="F32" s="157" t="s">
        <v>404</v>
      </c>
      <c r="G32" s="157" t="s">
        <v>1019</v>
      </c>
      <c r="H32" s="157" t="s">
        <v>287</v>
      </c>
      <c r="I32" s="157" t="s">
        <v>405</v>
      </c>
      <c r="J32" s="157" t="s">
        <v>289</v>
      </c>
      <c r="K32" s="157" t="s">
        <v>701</v>
      </c>
      <c r="L32" s="157"/>
      <c r="M32" s="157"/>
    </row>
    <row r="33" spans="1:13" x14ac:dyDescent="0.25">
      <c r="A33" s="157">
        <v>58</v>
      </c>
      <c r="B33" s="157" t="s">
        <v>431</v>
      </c>
      <c r="C33" s="157" t="s">
        <v>172</v>
      </c>
      <c r="D33" s="157" t="s">
        <v>432</v>
      </c>
      <c r="E33" s="157" t="s">
        <v>28</v>
      </c>
      <c r="F33" s="157" t="s">
        <v>433</v>
      </c>
      <c r="G33" s="157" t="s">
        <v>1019</v>
      </c>
      <c r="H33" s="157" t="s">
        <v>294</v>
      </c>
      <c r="I33" s="157" t="s">
        <v>434</v>
      </c>
      <c r="J33" s="157" t="s">
        <v>289</v>
      </c>
      <c r="K33" s="157" t="s">
        <v>704</v>
      </c>
      <c r="L33" s="157"/>
      <c r="M33" s="157"/>
    </row>
    <row r="34" spans="1:13" x14ac:dyDescent="0.25">
      <c r="A34" s="157">
        <v>59</v>
      </c>
      <c r="B34" s="157" t="s">
        <v>460</v>
      </c>
      <c r="C34" s="157" t="s">
        <v>461</v>
      </c>
      <c r="D34" s="157" t="s">
        <v>462</v>
      </c>
      <c r="E34" s="157" t="s">
        <v>1</v>
      </c>
      <c r="F34" s="157" t="s">
        <v>463</v>
      </c>
      <c r="G34" s="157" t="s">
        <v>1019</v>
      </c>
      <c r="H34" s="157" t="s">
        <v>30</v>
      </c>
      <c r="I34" s="157" t="s">
        <v>464</v>
      </c>
      <c r="J34" s="157" t="s">
        <v>32</v>
      </c>
      <c r="K34" s="157" t="s">
        <v>711</v>
      </c>
      <c r="L34" s="157"/>
      <c r="M34" s="157"/>
    </row>
    <row r="35" spans="1:13" x14ac:dyDescent="0.25">
      <c r="A35" s="157">
        <v>60</v>
      </c>
      <c r="B35" s="157" t="s">
        <v>165</v>
      </c>
      <c r="C35" s="157" t="s">
        <v>166</v>
      </c>
      <c r="D35" s="157" t="s">
        <v>27</v>
      </c>
      <c r="E35" s="157" t="s">
        <v>28</v>
      </c>
      <c r="F35" s="157" t="s">
        <v>167</v>
      </c>
      <c r="G35" s="157" t="s">
        <v>1019</v>
      </c>
      <c r="H35" s="157" t="s">
        <v>30</v>
      </c>
      <c r="I35" s="157" t="s">
        <v>168</v>
      </c>
      <c r="J35" s="157" t="s">
        <v>32</v>
      </c>
      <c r="K35" s="157" t="s">
        <v>712</v>
      </c>
      <c r="L35" s="157"/>
      <c r="M35" s="157"/>
    </row>
    <row r="36" spans="1:13" x14ac:dyDescent="0.25">
      <c r="A36" s="157">
        <v>61</v>
      </c>
      <c r="B36" s="157" t="s">
        <v>25</v>
      </c>
      <c r="C36" s="157" t="s">
        <v>26</v>
      </c>
      <c r="D36" s="157" t="s">
        <v>27</v>
      </c>
      <c r="E36" s="157" t="s">
        <v>28</v>
      </c>
      <c r="F36" s="157" t="s">
        <v>29</v>
      </c>
      <c r="G36" s="157" t="s">
        <v>1019</v>
      </c>
      <c r="H36" s="157" t="s">
        <v>30</v>
      </c>
      <c r="I36" s="157" t="s">
        <v>31</v>
      </c>
      <c r="J36" s="157" t="s">
        <v>32</v>
      </c>
      <c r="K36" s="157" t="s">
        <v>714</v>
      </c>
      <c r="L36" s="157"/>
      <c r="M36" s="157"/>
    </row>
    <row r="37" spans="1:13" x14ac:dyDescent="0.25">
      <c r="A37" s="157">
        <v>63</v>
      </c>
      <c r="B37" s="157" t="s">
        <v>110</v>
      </c>
      <c r="C37" s="157" t="s">
        <v>111</v>
      </c>
      <c r="D37" s="157" t="s">
        <v>112</v>
      </c>
      <c r="E37" s="157" t="s">
        <v>43</v>
      </c>
      <c r="F37" s="157" t="s">
        <v>113</v>
      </c>
      <c r="G37" s="157" t="s">
        <v>1019</v>
      </c>
      <c r="H37" s="157" t="s">
        <v>3</v>
      </c>
      <c r="I37" s="157" t="s">
        <v>114</v>
      </c>
      <c r="J37" s="157" t="s">
        <v>53</v>
      </c>
      <c r="K37" s="157" t="s">
        <v>727</v>
      </c>
      <c r="L37" s="157"/>
      <c r="M37" s="157"/>
    </row>
    <row r="38" spans="1:13" x14ac:dyDescent="0.25">
      <c r="A38" s="157">
        <v>64</v>
      </c>
      <c r="B38" s="157" t="s">
        <v>120</v>
      </c>
      <c r="C38" s="157" t="s">
        <v>121</v>
      </c>
      <c r="D38" s="157" t="s">
        <v>122</v>
      </c>
      <c r="E38" s="157" t="s">
        <v>43</v>
      </c>
      <c r="F38" s="157" t="s">
        <v>123</v>
      </c>
      <c r="G38" s="157" t="s">
        <v>1019</v>
      </c>
      <c r="H38" s="157" t="s">
        <v>3</v>
      </c>
      <c r="I38" s="157" t="s">
        <v>124</v>
      </c>
      <c r="J38" s="157" t="s">
        <v>125</v>
      </c>
      <c r="K38" s="157" t="s">
        <v>728</v>
      </c>
      <c r="L38" s="157"/>
      <c r="M38" s="157"/>
    </row>
    <row r="39" spans="1:13" x14ac:dyDescent="0.25">
      <c r="A39" s="157">
        <v>73</v>
      </c>
      <c r="B39" s="157" t="s">
        <v>467</v>
      </c>
      <c r="C39" s="157" t="s">
        <v>468</v>
      </c>
      <c r="D39" s="157" t="s">
        <v>0</v>
      </c>
      <c r="E39" s="157" t="s">
        <v>1</v>
      </c>
      <c r="F39" s="157" t="s">
        <v>477</v>
      </c>
      <c r="G39" s="157" t="s">
        <v>1019</v>
      </c>
      <c r="H39" s="157" t="s">
        <v>30</v>
      </c>
      <c r="I39" s="157" t="s">
        <v>478</v>
      </c>
      <c r="J39" s="157" t="s">
        <v>32</v>
      </c>
      <c r="K39" s="157" t="s">
        <v>740</v>
      </c>
      <c r="L39" s="157"/>
      <c r="M39" s="157"/>
    </row>
    <row r="40" spans="1:13" x14ac:dyDescent="0.25">
      <c r="A40" s="157">
        <v>75</v>
      </c>
      <c r="B40" s="157" t="s">
        <v>206</v>
      </c>
      <c r="C40" s="157" t="s">
        <v>207</v>
      </c>
      <c r="D40" s="157" t="s">
        <v>173</v>
      </c>
      <c r="E40" s="157" t="s">
        <v>43</v>
      </c>
      <c r="F40" s="157" t="s">
        <v>208</v>
      </c>
      <c r="G40" s="157" t="s">
        <v>1019</v>
      </c>
      <c r="H40" s="157" t="s">
        <v>3</v>
      </c>
      <c r="I40" s="157" t="s">
        <v>209</v>
      </c>
      <c r="J40" s="157" t="s">
        <v>53</v>
      </c>
      <c r="K40" s="157" t="s">
        <v>745</v>
      </c>
      <c r="L40" s="157"/>
      <c r="M40" s="157"/>
    </row>
    <row r="41" spans="1:13" x14ac:dyDescent="0.25">
      <c r="A41" s="157">
        <v>76</v>
      </c>
      <c r="B41" s="157" t="s">
        <v>224</v>
      </c>
      <c r="C41" s="157" t="s">
        <v>225</v>
      </c>
      <c r="D41" s="157" t="s">
        <v>0</v>
      </c>
      <c r="E41" s="157" t="s">
        <v>1</v>
      </c>
      <c r="F41" s="157" t="s">
        <v>226</v>
      </c>
      <c r="G41" s="157" t="s">
        <v>1019</v>
      </c>
      <c r="H41" s="157" t="s">
        <v>3</v>
      </c>
      <c r="I41" s="157" t="s">
        <v>227</v>
      </c>
      <c r="J41" s="157" t="s">
        <v>53</v>
      </c>
      <c r="K41" s="157" t="s">
        <v>748</v>
      </c>
      <c r="L41" s="157"/>
      <c r="M41" s="157"/>
    </row>
    <row r="42" spans="1:13" x14ac:dyDescent="0.25">
      <c r="A42" s="157">
        <v>77</v>
      </c>
      <c r="B42" s="157" t="s">
        <v>54</v>
      </c>
      <c r="C42" s="157" t="s">
        <v>55</v>
      </c>
      <c r="D42" s="157" t="s">
        <v>0</v>
      </c>
      <c r="E42" s="157" t="s">
        <v>1</v>
      </c>
      <c r="F42" s="157" t="s">
        <v>229</v>
      </c>
      <c r="G42" s="157" t="s">
        <v>1019</v>
      </c>
      <c r="H42" s="157" t="s">
        <v>3</v>
      </c>
      <c r="I42" s="157" t="s">
        <v>230</v>
      </c>
      <c r="J42" s="157" t="s">
        <v>53</v>
      </c>
      <c r="K42" s="157" t="s">
        <v>749</v>
      </c>
      <c r="L42" s="157"/>
      <c r="M42" s="157"/>
    </row>
    <row r="43" spans="1:13" x14ac:dyDescent="0.25">
      <c r="A43" s="157">
        <v>78</v>
      </c>
      <c r="B43" s="157" t="s">
        <v>278</v>
      </c>
      <c r="C43" s="157" t="s">
        <v>279</v>
      </c>
      <c r="D43" s="157" t="s">
        <v>66</v>
      </c>
      <c r="E43" s="157" t="s">
        <v>1</v>
      </c>
      <c r="F43" s="157" t="s">
        <v>280</v>
      </c>
      <c r="G43" s="157" t="s">
        <v>1019</v>
      </c>
      <c r="H43" s="157" t="s">
        <v>3</v>
      </c>
      <c r="I43" s="157" t="s">
        <v>281</v>
      </c>
      <c r="J43" s="157" t="s">
        <v>53</v>
      </c>
      <c r="K43" s="157" t="s">
        <v>756</v>
      </c>
      <c r="L43" s="157"/>
      <c r="M43" s="157"/>
    </row>
    <row r="44" spans="1:13" x14ac:dyDescent="0.25">
      <c r="A44" s="157">
        <v>27</v>
      </c>
      <c r="B44" s="157" t="s">
        <v>1072</v>
      </c>
      <c r="C44" s="157" t="s">
        <v>1073</v>
      </c>
      <c r="D44" s="157" t="s">
        <v>122</v>
      </c>
      <c r="E44" s="157" t="s">
        <v>43</v>
      </c>
      <c r="F44" s="157" t="s">
        <v>221</v>
      </c>
      <c r="G44" s="157" t="s">
        <v>1131</v>
      </c>
      <c r="H44" s="157" t="s">
        <v>3</v>
      </c>
      <c r="I44" s="157" t="s">
        <v>222</v>
      </c>
      <c r="J44" s="157" t="s">
        <v>53</v>
      </c>
      <c r="K44" s="157" t="s">
        <v>1074</v>
      </c>
      <c r="L44" s="157"/>
      <c r="M44" s="157"/>
    </row>
    <row r="45" spans="1:13" x14ac:dyDescent="0.25">
      <c r="A45" s="157">
        <v>48</v>
      </c>
      <c r="B45" s="157" t="s">
        <v>590</v>
      </c>
      <c r="C45" s="157" t="s">
        <v>591</v>
      </c>
      <c r="D45" s="157" t="s">
        <v>592</v>
      </c>
      <c r="E45" s="157" t="s">
        <v>43</v>
      </c>
      <c r="F45" s="157" t="s">
        <v>593</v>
      </c>
      <c r="G45" s="157" t="s">
        <v>1131</v>
      </c>
      <c r="H45" s="157" t="s">
        <v>30</v>
      </c>
      <c r="I45" s="157" t="s">
        <v>594</v>
      </c>
      <c r="J45" s="157" t="s">
        <v>32</v>
      </c>
      <c r="K45" s="157" t="s">
        <v>669</v>
      </c>
      <c r="L45" s="157"/>
      <c r="M45" s="157"/>
    </row>
    <row r="46" spans="1:13" x14ac:dyDescent="0.25">
      <c r="A46" s="157">
        <v>4</v>
      </c>
      <c r="B46" s="157" t="s">
        <v>174</v>
      </c>
      <c r="C46" s="157" t="s">
        <v>175</v>
      </c>
      <c r="D46" s="157" t="s">
        <v>0</v>
      </c>
      <c r="E46" s="157" t="s">
        <v>1</v>
      </c>
      <c r="F46" s="157" t="s">
        <v>472</v>
      </c>
      <c r="G46" s="157" t="s">
        <v>1050</v>
      </c>
      <c r="H46" s="157" t="s">
        <v>473</v>
      </c>
      <c r="I46" s="157" t="s">
        <v>474</v>
      </c>
      <c r="J46" s="157" t="s">
        <v>475</v>
      </c>
      <c r="K46" s="157" t="s">
        <v>1475</v>
      </c>
      <c r="L46" s="157"/>
      <c r="M46" s="157"/>
    </row>
    <row r="47" spans="1:13" x14ac:dyDescent="0.25">
      <c r="A47" s="157">
        <v>32</v>
      </c>
      <c r="B47" s="157" t="s">
        <v>766</v>
      </c>
      <c r="C47" s="157" t="s">
        <v>767</v>
      </c>
      <c r="D47" s="157" t="s">
        <v>577</v>
      </c>
      <c r="E47" s="157" t="s">
        <v>7</v>
      </c>
      <c r="F47" s="157" t="s">
        <v>1040</v>
      </c>
      <c r="G47" s="157" t="s">
        <v>1050</v>
      </c>
      <c r="H47" s="157" t="s">
        <v>781</v>
      </c>
      <c r="I47" s="157" t="s">
        <v>1042</v>
      </c>
      <c r="J47" s="157" t="s">
        <v>1043</v>
      </c>
      <c r="K47" s="157" t="s">
        <v>1044</v>
      </c>
      <c r="L47" s="157"/>
      <c r="M47" s="157"/>
    </row>
    <row r="48" spans="1:13" x14ac:dyDescent="0.25">
      <c r="A48" s="157">
        <v>74</v>
      </c>
      <c r="B48" s="157" t="s">
        <v>54</v>
      </c>
      <c r="C48" s="157" t="s">
        <v>55</v>
      </c>
      <c r="D48" s="157" t="s">
        <v>0</v>
      </c>
      <c r="E48" s="157" t="s">
        <v>1</v>
      </c>
      <c r="F48" s="157" t="s">
        <v>480</v>
      </c>
      <c r="G48" s="157" t="s">
        <v>1050</v>
      </c>
      <c r="H48" s="157" t="s">
        <v>473</v>
      </c>
      <c r="I48" s="157" t="s">
        <v>481</v>
      </c>
      <c r="J48" s="157" t="s">
        <v>475</v>
      </c>
      <c r="K48" s="157" t="s">
        <v>744</v>
      </c>
      <c r="L48" s="157"/>
      <c r="M48" s="157"/>
    </row>
    <row r="49" spans="1:13" x14ac:dyDescent="0.25">
      <c r="A49" s="157">
        <v>1</v>
      </c>
      <c r="B49" s="157" t="s">
        <v>1490</v>
      </c>
      <c r="C49" s="157" t="s">
        <v>97</v>
      </c>
      <c r="D49" s="157" t="s">
        <v>0</v>
      </c>
      <c r="E49" s="157" t="s">
        <v>1</v>
      </c>
      <c r="F49" s="157" t="s">
        <v>1491</v>
      </c>
      <c r="G49" s="157" t="s">
        <v>960</v>
      </c>
      <c r="H49" s="157" t="s">
        <v>1013</v>
      </c>
      <c r="I49" s="157" t="s">
        <v>1492</v>
      </c>
      <c r="J49" s="157" t="s">
        <v>960</v>
      </c>
      <c r="K49" s="157" t="s">
        <v>1493</v>
      </c>
      <c r="L49" s="157"/>
      <c r="M49" s="157"/>
    </row>
    <row r="50" spans="1:13" x14ac:dyDescent="0.25">
      <c r="A50" s="157">
        <v>66</v>
      </c>
      <c r="B50" s="157" t="s">
        <v>811</v>
      </c>
      <c r="C50" s="157" t="s">
        <v>812</v>
      </c>
      <c r="D50" s="157" t="s">
        <v>813</v>
      </c>
      <c r="E50" s="157" t="s">
        <v>814</v>
      </c>
      <c r="F50" s="157" t="s">
        <v>815</v>
      </c>
      <c r="G50" s="157" t="s">
        <v>960</v>
      </c>
      <c r="H50" s="157" t="s">
        <v>8</v>
      </c>
      <c r="I50" s="157" t="s">
        <v>817</v>
      </c>
      <c r="J50" s="157" t="s">
        <v>9</v>
      </c>
      <c r="K50" s="157" t="s">
        <v>818</v>
      </c>
      <c r="L50" s="157"/>
      <c r="M50" s="157"/>
    </row>
    <row r="51" spans="1:13" x14ac:dyDescent="0.25">
      <c r="A51" s="157">
        <v>2</v>
      </c>
      <c r="B51" s="157" t="s">
        <v>15</v>
      </c>
      <c r="C51" s="157" t="s">
        <v>16</v>
      </c>
      <c r="D51" s="157" t="s">
        <v>17</v>
      </c>
      <c r="E51" s="157" t="s">
        <v>7</v>
      </c>
      <c r="F51" s="157" t="s">
        <v>18</v>
      </c>
      <c r="G51" s="157" t="s">
        <v>1136</v>
      </c>
      <c r="H51" s="157" t="s">
        <v>5</v>
      </c>
      <c r="I51" s="157" t="s">
        <v>19</v>
      </c>
      <c r="J51" s="157" t="s">
        <v>6</v>
      </c>
      <c r="K51" s="157" t="s">
        <v>1494</v>
      </c>
      <c r="L51" s="157"/>
      <c r="M51" s="157"/>
    </row>
    <row r="52" spans="1:13" x14ac:dyDescent="0.25">
      <c r="A52" s="157">
        <v>7</v>
      </c>
      <c r="B52" s="157" t="s">
        <v>1478</v>
      </c>
      <c r="C52" s="157" t="s">
        <v>1479</v>
      </c>
      <c r="D52" s="157" t="s">
        <v>1480</v>
      </c>
      <c r="E52" s="157" t="s">
        <v>601</v>
      </c>
      <c r="F52" s="157" t="s">
        <v>1481</v>
      </c>
      <c r="G52" s="157" t="s">
        <v>1136</v>
      </c>
      <c r="H52" s="157" t="s">
        <v>1013</v>
      </c>
      <c r="I52" s="157" t="s">
        <v>1482</v>
      </c>
      <c r="J52" s="157" t="s">
        <v>960</v>
      </c>
      <c r="K52" s="157" t="s">
        <v>1483</v>
      </c>
      <c r="L52" s="157"/>
      <c r="M52" s="157"/>
    </row>
    <row r="53" spans="1:13" x14ac:dyDescent="0.25">
      <c r="A53" s="157">
        <v>10</v>
      </c>
      <c r="B53" s="157" t="s">
        <v>1457</v>
      </c>
      <c r="C53" s="157" t="s">
        <v>1458</v>
      </c>
      <c r="D53" s="157" t="s">
        <v>42</v>
      </c>
      <c r="E53" s="157" t="s">
        <v>43</v>
      </c>
      <c r="F53" s="157" t="s">
        <v>1459</v>
      </c>
      <c r="G53" s="157" t="s">
        <v>1136</v>
      </c>
      <c r="H53" s="157" t="s">
        <v>1013</v>
      </c>
      <c r="I53" s="157" t="s">
        <v>1460</v>
      </c>
      <c r="J53" s="157" t="s">
        <v>960</v>
      </c>
      <c r="K53" s="157" t="s">
        <v>1461</v>
      </c>
      <c r="L53" s="157"/>
      <c r="M53" s="157"/>
    </row>
    <row r="54" spans="1:13" x14ac:dyDescent="0.25">
      <c r="A54" s="157">
        <v>65</v>
      </c>
      <c r="B54" s="157" t="s">
        <v>925</v>
      </c>
      <c r="C54" s="157" t="s">
        <v>926</v>
      </c>
      <c r="D54" s="157" t="s">
        <v>821</v>
      </c>
      <c r="E54" s="157" t="s">
        <v>822</v>
      </c>
      <c r="F54" s="157" t="s">
        <v>927</v>
      </c>
      <c r="G54" s="157" t="s">
        <v>1136</v>
      </c>
      <c r="H54" s="157" t="s">
        <v>8</v>
      </c>
      <c r="I54" s="157" t="s">
        <v>928</v>
      </c>
      <c r="J54" s="157" t="s">
        <v>9</v>
      </c>
      <c r="K54" s="157" t="s">
        <v>929</v>
      </c>
      <c r="L54" s="157"/>
      <c r="M54" s="157"/>
    </row>
    <row r="55" spans="1:13" x14ac:dyDescent="0.25">
      <c r="A55" s="157">
        <v>68</v>
      </c>
      <c r="B55" s="157" t="s">
        <v>819</v>
      </c>
      <c r="C55" s="157" t="s">
        <v>820</v>
      </c>
      <c r="D55" s="157" t="s">
        <v>821</v>
      </c>
      <c r="E55" s="157" t="s">
        <v>822</v>
      </c>
      <c r="F55" s="157" t="s">
        <v>823</v>
      </c>
      <c r="G55" s="157" t="s">
        <v>1136</v>
      </c>
      <c r="H55" s="157" t="s">
        <v>8</v>
      </c>
      <c r="I55" s="157" t="s">
        <v>824</v>
      </c>
      <c r="J55" s="157" t="s">
        <v>9</v>
      </c>
      <c r="K55" s="157" t="s">
        <v>825</v>
      </c>
      <c r="L55" s="157"/>
      <c r="M55" s="157"/>
    </row>
    <row r="56" spans="1:13" x14ac:dyDescent="0.25">
      <c r="A56" s="157">
        <v>3</v>
      </c>
      <c r="B56" s="157" t="s">
        <v>366</v>
      </c>
      <c r="C56" s="157" t="s">
        <v>367</v>
      </c>
      <c r="D56" s="157" t="s">
        <v>368</v>
      </c>
      <c r="E56" s="157" t="s">
        <v>43</v>
      </c>
      <c r="F56" s="157" t="s">
        <v>395</v>
      </c>
      <c r="G56" s="157" t="s">
        <v>1257</v>
      </c>
      <c r="H56" s="157" t="s">
        <v>5</v>
      </c>
      <c r="I56" s="157" t="s">
        <v>396</v>
      </c>
      <c r="J56" s="157" t="s">
        <v>6</v>
      </c>
      <c r="K56" s="157" t="s">
        <v>1495</v>
      </c>
      <c r="L56" s="157"/>
      <c r="M56" s="157"/>
    </row>
    <row r="57" spans="1:13" x14ac:dyDescent="0.25">
      <c r="A57" s="157">
        <v>5</v>
      </c>
      <c r="B57" s="157" t="s">
        <v>174</v>
      </c>
      <c r="C57" s="157" t="s">
        <v>175</v>
      </c>
      <c r="D57" s="157" t="s">
        <v>0</v>
      </c>
      <c r="E57" s="157" t="s">
        <v>1</v>
      </c>
      <c r="F57" s="157" t="s">
        <v>176</v>
      </c>
      <c r="G57" s="157" t="s">
        <v>1468</v>
      </c>
      <c r="H57" s="157" t="s">
        <v>8</v>
      </c>
      <c r="I57" s="157" t="s">
        <v>177</v>
      </c>
      <c r="J57" s="157" t="s">
        <v>9</v>
      </c>
      <c r="K57" s="157" t="s">
        <v>1476</v>
      </c>
      <c r="L57" s="157"/>
      <c r="M57" s="157"/>
    </row>
    <row r="58" spans="1:13" x14ac:dyDescent="0.25">
      <c r="A58" s="157">
        <v>6</v>
      </c>
      <c r="B58" s="157" t="s">
        <v>174</v>
      </c>
      <c r="C58" s="157" t="s">
        <v>175</v>
      </c>
      <c r="D58" s="157" t="s">
        <v>0</v>
      </c>
      <c r="E58" s="157" t="s">
        <v>1</v>
      </c>
      <c r="F58" s="157" t="s">
        <v>1232</v>
      </c>
      <c r="G58" s="157" t="s">
        <v>1468</v>
      </c>
      <c r="H58" s="157" t="s">
        <v>1013</v>
      </c>
      <c r="I58" s="157" t="s">
        <v>1234</v>
      </c>
      <c r="J58" s="157" t="s">
        <v>960</v>
      </c>
      <c r="K58" s="157" t="s">
        <v>1477</v>
      </c>
      <c r="L58" s="157"/>
      <c r="M58" s="157"/>
    </row>
    <row r="59" spans="1:13" x14ac:dyDescent="0.25">
      <c r="A59" s="157">
        <v>9</v>
      </c>
      <c r="B59" s="157" t="s">
        <v>803</v>
      </c>
      <c r="C59" s="157" t="s">
        <v>804</v>
      </c>
      <c r="D59" s="157" t="s">
        <v>17</v>
      </c>
      <c r="E59" s="157" t="s">
        <v>7</v>
      </c>
      <c r="F59" s="157" t="s">
        <v>1121</v>
      </c>
      <c r="G59" s="157" t="s">
        <v>1468</v>
      </c>
      <c r="H59" s="157" t="s">
        <v>1013</v>
      </c>
      <c r="I59" s="157" t="s">
        <v>1122</v>
      </c>
      <c r="J59" s="157" t="s">
        <v>960</v>
      </c>
      <c r="K59" s="157" t="s">
        <v>1464</v>
      </c>
      <c r="L59" s="157"/>
      <c r="M59" s="157"/>
    </row>
    <row r="60" spans="1:13" x14ac:dyDescent="0.25">
      <c r="A60" s="157">
        <v>12</v>
      </c>
      <c r="B60" s="157" t="s">
        <v>366</v>
      </c>
      <c r="C60" s="157" t="s">
        <v>367</v>
      </c>
      <c r="D60" s="157" t="s">
        <v>368</v>
      </c>
      <c r="E60" s="157" t="s">
        <v>43</v>
      </c>
      <c r="F60" s="157" t="s">
        <v>1100</v>
      </c>
      <c r="G60" s="157" t="s">
        <v>1468</v>
      </c>
      <c r="H60" s="157" t="s">
        <v>1013</v>
      </c>
      <c r="I60" s="157" t="s">
        <v>1101</v>
      </c>
      <c r="J60" s="157" t="s">
        <v>960</v>
      </c>
      <c r="K60" s="157" t="s">
        <v>1258</v>
      </c>
      <c r="L60" s="157"/>
      <c r="M60" s="157"/>
    </row>
    <row r="61" spans="1:13" x14ac:dyDescent="0.25">
      <c r="A61" s="157">
        <v>13</v>
      </c>
      <c r="B61" s="157" t="s">
        <v>1215</v>
      </c>
      <c r="C61" s="157" t="s">
        <v>1216</v>
      </c>
      <c r="D61" s="157" t="s">
        <v>0</v>
      </c>
      <c r="E61" s="157" t="s">
        <v>1</v>
      </c>
      <c r="F61" s="157" t="s">
        <v>1218</v>
      </c>
      <c r="G61" s="157" t="s">
        <v>1468</v>
      </c>
      <c r="H61" s="157" t="s">
        <v>1013</v>
      </c>
      <c r="I61" s="157" t="s">
        <v>1219</v>
      </c>
      <c r="J61" s="157" t="s">
        <v>960</v>
      </c>
      <c r="K61" s="157" t="s">
        <v>1242</v>
      </c>
      <c r="L61" s="157"/>
      <c r="M61" s="157"/>
    </row>
    <row r="62" spans="1:13" x14ac:dyDescent="0.25">
      <c r="A62" s="157">
        <v>14</v>
      </c>
      <c r="B62" s="157" t="s">
        <v>1194</v>
      </c>
      <c r="C62" s="157" t="s">
        <v>1195</v>
      </c>
      <c r="D62" s="157" t="s">
        <v>1196</v>
      </c>
      <c r="E62" s="157" t="s">
        <v>28</v>
      </c>
      <c r="F62" s="157" t="s">
        <v>1197</v>
      </c>
      <c r="G62" s="157" t="s">
        <v>1468</v>
      </c>
      <c r="H62" s="157" t="s">
        <v>1013</v>
      </c>
      <c r="I62" s="157" t="s">
        <v>1198</v>
      </c>
      <c r="J62" s="157" t="s">
        <v>960</v>
      </c>
      <c r="K62" s="157" t="s">
        <v>1214</v>
      </c>
      <c r="L62" s="157"/>
      <c r="M62" s="157"/>
    </row>
    <row r="63" spans="1:13" x14ac:dyDescent="0.25">
      <c r="A63" s="157">
        <v>17</v>
      </c>
      <c r="B63" s="157" t="s">
        <v>196</v>
      </c>
      <c r="C63" s="157" t="s">
        <v>104</v>
      </c>
      <c r="D63" s="157" t="s">
        <v>197</v>
      </c>
      <c r="E63" s="157" t="s">
        <v>198</v>
      </c>
      <c r="F63" s="157" t="s">
        <v>1168</v>
      </c>
      <c r="G63" s="157" t="s">
        <v>1468</v>
      </c>
      <c r="H63" s="157" t="s">
        <v>1013</v>
      </c>
      <c r="I63" s="157" t="s">
        <v>1169</v>
      </c>
      <c r="J63" s="157" t="s">
        <v>960</v>
      </c>
      <c r="K63" s="157" t="s">
        <v>1170</v>
      </c>
      <c r="L63" s="157"/>
      <c r="M63" s="157"/>
    </row>
    <row r="64" spans="1:13" x14ac:dyDescent="0.25">
      <c r="A64" s="157">
        <v>18</v>
      </c>
      <c r="B64" s="157" t="s">
        <v>1176</v>
      </c>
      <c r="C64" s="157" t="s">
        <v>1177</v>
      </c>
      <c r="D64" s="157" t="s">
        <v>173</v>
      </c>
      <c r="E64" s="157" t="s">
        <v>43</v>
      </c>
      <c r="F64" s="157" t="s">
        <v>1178</v>
      </c>
      <c r="G64" s="157" t="s">
        <v>1468</v>
      </c>
      <c r="H64" s="157" t="s">
        <v>1013</v>
      </c>
      <c r="I64" s="157" t="s">
        <v>1179</v>
      </c>
      <c r="J64" s="157" t="s">
        <v>960</v>
      </c>
      <c r="K64" s="157" t="s">
        <v>1180</v>
      </c>
      <c r="L64" s="157"/>
      <c r="M64" s="157"/>
    </row>
    <row r="65" spans="1:13" x14ac:dyDescent="0.25">
      <c r="A65" s="157">
        <v>19</v>
      </c>
      <c r="B65" s="157" t="s">
        <v>1181</v>
      </c>
      <c r="C65" s="157" t="s">
        <v>1182</v>
      </c>
      <c r="D65" s="157" t="s">
        <v>1183</v>
      </c>
      <c r="E65" s="157" t="s">
        <v>48</v>
      </c>
      <c r="F65" s="157" t="s">
        <v>1184</v>
      </c>
      <c r="G65" s="157" t="s">
        <v>1468</v>
      </c>
      <c r="H65" s="157" t="s">
        <v>1013</v>
      </c>
      <c r="I65" s="157" t="s">
        <v>1185</v>
      </c>
      <c r="J65" s="157" t="s">
        <v>960</v>
      </c>
      <c r="K65" s="157" t="s">
        <v>1186</v>
      </c>
      <c r="L65" s="157"/>
      <c r="M65" s="157"/>
    </row>
    <row r="66" spans="1:13" x14ac:dyDescent="0.25">
      <c r="A66" s="157">
        <v>20</v>
      </c>
      <c r="B66" s="157" t="s">
        <v>1187</v>
      </c>
      <c r="C66" s="157" t="s">
        <v>1188</v>
      </c>
      <c r="D66" s="157" t="s">
        <v>1189</v>
      </c>
      <c r="E66" s="157" t="s">
        <v>43</v>
      </c>
      <c r="F66" s="157" t="s">
        <v>1190</v>
      </c>
      <c r="G66" s="157" t="s">
        <v>1468</v>
      </c>
      <c r="H66" s="157" t="s">
        <v>1013</v>
      </c>
      <c r="I66" s="157" t="s">
        <v>1191</v>
      </c>
      <c r="J66" s="157" t="s">
        <v>960</v>
      </c>
      <c r="K66" s="157" t="s">
        <v>1192</v>
      </c>
      <c r="L66" s="157"/>
      <c r="M66" s="157"/>
    </row>
    <row r="67" spans="1:13" x14ac:dyDescent="0.25">
      <c r="A67" s="157">
        <v>21</v>
      </c>
      <c r="B67" s="157" t="s">
        <v>262</v>
      </c>
      <c r="C67" s="157" t="s">
        <v>1141</v>
      </c>
      <c r="D67" s="157" t="s">
        <v>1142</v>
      </c>
      <c r="E67" s="157" t="s">
        <v>1</v>
      </c>
      <c r="F67" s="157" t="s">
        <v>1143</v>
      </c>
      <c r="G67" s="157" t="s">
        <v>1468</v>
      </c>
      <c r="H67" s="157" t="s">
        <v>1013</v>
      </c>
      <c r="I67" s="157" t="s">
        <v>1144</v>
      </c>
      <c r="J67" s="157" t="s">
        <v>960</v>
      </c>
      <c r="K67" s="157" t="s">
        <v>1145</v>
      </c>
      <c r="L67" s="157"/>
      <c r="M67" s="157"/>
    </row>
    <row r="68" spans="1:13" x14ac:dyDescent="0.25">
      <c r="A68" s="157">
        <v>22</v>
      </c>
      <c r="B68" s="157" t="s">
        <v>1146</v>
      </c>
      <c r="C68" s="157" t="s">
        <v>1147</v>
      </c>
      <c r="D68" s="157" t="s">
        <v>1142</v>
      </c>
      <c r="E68" s="157" t="s">
        <v>1</v>
      </c>
      <c r="F68" s="157" t="s">
        <v>1148</v>
      </c>
      <c r="G68" s="157" t="s">
        <v>1468</v>
      </c>
      <c r="H68" s="157" t="s">
        <v>1013</v>
      </c>
      <c r="I68" s="157" t="s">
        <v>1149</v>
      </c>
      <c r="J68" s="157" t="s">
        <v>960</v>
      </c>
      <c r="K68" s="157" t="s">
        <v>1150</v>
      </c>
      <c r="L68" s="157"/>
      <c r="M68" s="157"/>
    </row>
    <row r="69" spans="1:13" x14ac:dyDescent="0.25">
      <c r="A69" s="157">
        <v>23</v>
      </c>
      <c r="B69" s="157" t="s">
        <v>50</v>
      </c>
      <c r="C69" s="157" t="s">
        <v>51</v>
      </c>
      <c r="D69" s="157" t="s">
        <v>52</v>
      </c>
      <c r="E69" s="157" t="s">
        <v>43</v>
      </c>
      <c r="F69" s="157" t="s">
        <v>1085</v>
      </c>
      <c r="G69" s="157" t="s">
        <v>1468</v>
      </c>
      <c r="H69" s="157" t="s">
        <v>1013</v>
      </c>
      <c r="I69" s="157" t="s">
        <v>1086</v>
      </c>
      <c r="J69" s="157" t="s">
        <v>960</v>
      </c>
      <c r="K69" s="157" t="s">
        <v>1087</v>
      </c>
      <c r="L69" s="157"/>
      <c r="M69" s="157"/>
    </row>
    <row r="70" spans="1:13" x14ac:dyDescent="0.25">
      <c r="A70" s="157">
        <v>24</v>
      </c>
      <c r="B70" s="157" t="s">
        <v>196</v>
      </c>
      <c r="C70" s="157" t="s">
        <v>104</v>
      </c>
      <c r="D70" s="157" t="s">
        <v>197</v>
      </c>
      <c r="E70" s="157" t="s">
        <v>198</v>
      </c>
      <c r="F70" s="157" t="s">
        <v>1107</v>
      </c>
      <c r="G70" s="157" t="s">
        <v>1468</v>
      </c>
      <c r="H70" s="157" t="s">
        <v>1013</v>
      </c>
      <c r="I70" s="157" t="s">
        <v>1108</v>
      </c>
      <c r="J70" s="157" t="s">
        <v>960</v>
      </c>
      <c r="K70" s="157" t="s">
        <v>1109</v>
      </c>
      <c r="L70" s="157"/>
      <c r="M70" s="157"/>
    </row>
    <row r="71" spans="1:13" x14ac:dyDescent="0.25">
      <c r="A71" s="157">
        <v>25</v>
      </c>
      <c r="B71" s="157" t="s">
        <v>1110</v>
      </c>
      <c r="C71" s="157" t="s">
        <v>408</v>
      </c>
      <c r="D71" s="157" t="s">
        <v>1111</v>
      </c>
      <c r="E71" s="157" t="s">
        <v>912</v>
      </c>
      <c r="F71" s="157" t="s">
        <v>1112</v>
      </c>
      <c r="G71" s="157" t="s">
        <v>1468</v>
      </c>
      <c r="H71" s="157" t="s">
        <v>1013</v>
      </c>
      <c r="I71" s="157" t="s">
        <v>1113</v>
      </c>
      <c r="J71" s="157" t="s">
        <v>960</v>
      </c>
      <c r="K71" s="157" t="s">
        <v>1114</v>
      </c>
      <c r="L71" s="157"/>
      <c r="M71" s="157"/>
    </row>
    <row r="72" spans="1:13" x14ac:dyDescent="0.25">
      <c r="A72" s="157">
        <v>34</v>
      </c>
      <c r="B72" s="157" t="s">
        <v>803</v>
      </c>
      <c r="C72" s="157" t="s">
        <v>804</v>
      </c>
      <c r="D72" s="157" t="s">
        <v>17</v>
      </c>
      <c r="E72" s="157" t="s">
        <v>7</v>
      </c>
      <c r="F72" s="157" t="s">
        <v>805</v>
      </c>
      <c r="G72" s="157" t="s">
        <v>1468</v>
      </c>
      <c r="H72" s="157" t="s">
        <v>5</v>
      </c>
      <c r="I72" s="157" t="s">
        <v>806</v>
      </c>
      <c r="J72" s="157" t="s">
        <v>6</v>
      </c>
      <c r="K72" s="157" t="s">
        <v>996</v>
      </c>
      <c r="L72" s="157"/>
      <c r="M72" s="157"/>
    </row>
    <row r="73" spans="1:13" x14ac:dyDescent="0.25">
      <c r="A73" s="157">
        <v>42</v>
      </c>
      <c r="B73" s="157" t="s">
        <v>766</v>
      </c>
      <c r="C73" s="157" t="s">
        <v>767</v>
      </c>
      <c r="D73" s="157" t="s">
        <v>577</v>
      </c>
      <c r="E73" s="157" t="s">
        <v>7</v>
      </c>
      <c r="F73" s="157" t="s">
        <v>768</v>
      </c>
      <c r="G73" s="157" t="s">
        <v>1468</v>
      </c>
      <c r="H73" s="157" t="s">
        <v>8</v>
      </c>
      <c r="I73" s="157" t="s">
        <v>769</v>
      </c>
      <c r="J73" s="157" t="s">
        <v>9</v>
      </c>
      <c r="K73" s="157" t="s">
        <v>770</v>
      </c>
      <c r="L73" s="157"/>
      <c r="M73" s="157"/>
    </row>
    <row r="74" spans="1:13" x14ac:dyDescent="0.25">
      <c r="A74" s="157">
        <v>62</v>
      </c>
      <c r="B74" s="157" t="s">
        <v>54</v>
      </c>
      <c r="C74" s="157" t="s">
        <v>55</v>
      </c>
      <c r="D74" s="157" t="s">
        <v>0</v>
      </c>
      <c r="E74" s="157" t="s">
        <v>1</v>
      </c>
      <c r="F74" s="157" t="s">
        <v>56</v>
      </c>
      <c r="G74" s="157" t="s">
        <v>1468</v>
      </c>
      <c r="H74" s="157" t="s">
        <v>5</v>
      </c>
      <c r="I74" s="157" t="s">
        <v>57</v>
      </c>
      <c r="J74" s="157" t="s">
        <v>6</v>
      </c>
      <c r="K74" s="157" t="s">
        <v>717</v>
      </c>
      <c r="L74" s="157"/>
      <c r="M74" s="157"/>
    </row>
    <row r="75" spans="1:13" x14ac:dyDescent="0.25">
      <c r="A75" s="157">
        <v>67</v>
      </c>
      <c r="B75" s="157" t="s">
        <v>869</v>
      </c>
      <c r="C75" s="157" t="s">
        <v>870</v>
      </c>
      <c r="D75" s="157" t="s">
        <v>871</v>
      </c>
      <c r="E75" s="157" t="s">
        <v>198</v>
      </c>
      <c r="F75" s="157" t="s">
        <v>872</v>
      </c>
      <c r="G75" s="157" t="s">
        <v>1468</v>
      </c>
      <c r="H75" s="157" t="s">
        <v>8</v>
      </c>
      <c r="I75" s="157" t="s">
        <v>873</v>
      </c>
      <c r="J75" s="157" t="s">
        <v>9</v>
      </c>
      <c r="K75" s="157" t="s">
        <v>874</v>
      </c>
      <c r="L75" s="157"/>
      <c r="M75" s="157"/>
    </row>
    <row r="76" spans="1:13" x14ac:dyDescent="0.25">
      <c r="A76" s="157">
        <v>69</v>
      </c>
      <c r="B76" s="157" t="s">
        <v>875</v>
      </c>
      <c r="C76" s="157" t="s">
        <v>876</v>
      </c>
      <c r="D76" s="157" t="s">
        <v>877</v>
      </c>
      <c r="E76" s="157" t="s">
        <v>878</v>
      </c>
      <c r="F76" s="157" t="s">
        <v>879</v>
      </c>
      <c r="G76" s="157" t="s">
        <v>1468</v>
      </c>
      <c r="H76" s="157" t="s">
        <v>8</v>
      </c>
      <c r="I76" s="157" t="s">
        <v>880</v>
      </c>
      <c r="J76" s="157" t="s">
        <v>9</v>
      </c>
      <c r="K76" s="157" t="s">
        <v>881</v>
      </c>
      <c r="L76" s="157"/>
      <c r="M76" s="157"/>
    </row>
    <row r="77" spans="1:13" x14ac:dyDescent="0.25">
      <c r="A77" s="157">
        <v>70</v>
      </c>
      <c r="B77" s="157" t="s">
        <v>797</v>
      </c>
      <c r="C77" s="157" t="s">
        <v>798</v>
      </c>
      <c r="D77" s="157" t="s">
        <v>799</v>
      </c>
      <c r="E77" s="157" t="s">
        <v>1</v>
      </c>
      <c r="F77" s="157" t="s">
        <v>800</v>
      </c>
      <c r="G77" s="157" t="s">
        <v>1468</v>
      </c>
      <c r="H77" s="157" t="s">
        <v>8</v>
      </c>
      <c r="I77" s="157" t="s">
        <v>801</v>
      </c>
      <c r="J77" s="157" t="s">
        <v>9</v>
      </c>
      <c r="K77" s="157" t="s">
        <v>802</v>
      </c>
      <c r="L77" s="157"/>
      <c r="M77" s="157"/>
    </row>
    <row r="78" spans="1:13" x14ac:dyDescent="0.25">
      <c r="A78" s="157">
        <v>71</v>
      </c>
      <c r="B78" s="157" t="s">
        <v>101</v>
      </c>
      <c r="C78" s="157" t="s">
        <v>102</v>
      </c>
      <c r="D78" s="157" t="s">
        <v>103</v>
      </c>
      <c r="E78" s="157" t="s">
        <v>43</v>
      </c>
      <c r="F78" s="157" t="s">
        <v>169</v>
      </c>
      <c r="G78" s="157" t="s">
        <v>1468</v>
      </c>
      <c r="H78" s="157" t="s">
        <v>8</v>
      </c>
      <c r="I78" s="157" t="s">
        <v>170</v>
      </c>
      <c r="J78" s="157" t="s">
        <v>9</v>
      </c>
      <c r="K78" s="157" t="s">
        <v>735</v>
      </c>
      <c r="L78" s="157"/>
      <c r="M78" s="157"/>
    </row>
    <row r="79" spans="1:13" x14ac:dyDescent="0.25">
      <c r="A79" s="157">
        <v>72</v>
      </c>
      <c r="B79" s="157" t="s">
        <v>179</v>
      </c>
      <c r="C79" s="157" t="s">
        <v>180</v>
      </c>
      <c r="D79" s="157" t="s">
        <v>181</v>
      </c>
      <c r="E79" s="157" t="s">
        <v>43</v>
      </c>
      <c r="F79" s="157" t="s">
        <v>182</v>
      </c>
      <c r="G79" s="157" t="s">
        <v>1468</v>
      </c>
      <c r="H79" s="157" t="s">
        <v>8</v>
      </c>
      <c r="I79" s="157" t="s">
        <v>183</v>
      </c>
      <c r="J79" s="157" t="s">
        <v>9</v>
      </c>
      <c r="K79" s="157" t="s">
        <v>738</v>
      </c>
      <c r="L79" s="157"/>
      <c r="M79" s="157"/>
    </row>
  </sheetData>
  <sortState ref="A2:K79">
    <sortCondition ref="G1"/>
  </sortState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O80"/>
  <sheetViews>
    <sheetView topLeftCell="A46" workbookViewId="0">
      <selection sqref="A1:XFD1"/>
    </sheetView>
  </sheetViews>
  <sheetFormatPr defaultRowHeight="15" x14ac:dyDescent="0.25"/>
  <cols>
    <col min="7" max="7" bestFit="true" customWidth="true" width="11.7109375" collapsed="false"/>
  </cols>
  <sheetData>
    <row customFormat="1" r="1" s="150" spans="1:14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4" x14ac:dyDescent="0.25">
      <c r="A2">
        <v>26</v>
      </c>
      <c r="B2" s="150" t="s">
        <v>190</v>
      </c>
      <c r="C2" s="150" t="s">
        <v>191</v>
      </c>
      <c r="D2" s="150" t="s">
        <v>192</v>
      </c>
      <c r="E2" s="150" t="s">
        <v>28</v>
      </c>
      <c r="F2" s="150" t="s">
        <v>193</v>
      </c>
      <c r="G2" s="150" t="s">
        <v>1019</v>
      </c>
      <c r="H2" s="150" t="s">
        <v>30</v>
      </c>
      <c r="I2" s="150" t="s">
        <v>194</v>
      </c>
      <c r="J2" s="150" t="s">
        <v>32</v>
      </c>
      <c r="K2" s="150" t="s">
        <v>1081</v>
      </c>
      <c r="L2" s="150"/>
      <c r="M2" s="150"/>
      <c r="N2" s="150"/>
    </row>
    <row r="3" spans="1:14" x14ac:dyDescent="0.25">
      <c r="A3">
        <v>28</v>
      </c>
      <c r="B3" s="150" t="s">
        <v>71</v>
      </c>
      <c r="C3" s="150" t="s">
        <v>72</v>
      </c>
      <c r="D3" s="150" t="s">
        <v>73</v>
      </c>
      <c r="E3" s="150" t="s">
        <v>28</v>
      </c>
      <c r="F3" s="150" t="s">
        <v>74</v>
      </c>
      <c r="G3" s="150" t="s">
        <v>1019</v>
      </c>
      <c r="H3" s="150" t="s">
        <v>30</v>
      </c>
      <c r="I3" s="150" t="s">
        <v>75</v>
      </c>
      <c r="J3" s="150" t="s">
        <v>32</v>
      </c>
      <c r="K3" s="150" t="s">
        <v>1058</v>
      </c>
      <c r="L3" s="150"/>
      <c r="M3" s="150"/>
      <c r="N3" s="150"/>
    </row>
    <row r="4" spans="1:14" x14ac:dyDescent="0.25">
      <c r="A4" s="150">
        <v>35</v>
      </c>
      <c r="B4" s="150" t="s">
        <v>64</v>
      </c>
      <c r="C4" s="150" t="s">
        <v>65</v>
      </c>
      <c r="D4" s="150" t="s">
        <v>66</v>
      </c>
      <c r="E4" s="150" t="s">
        <v>1</v>
      </c>
      <c r="F4" s="150" t="s">
        <v>67</v>
      </c>
      <c r="G4" s="150" t="s">
        <v>1019</v>
      </c>
      <c r="H4" s="150" t="s">
        <v>30</v>
      </c>
      <c r="I4" s="150" t="s">
        <v>68</v>
      </c>
      <c r="J4" s="150" t="s">
        <v>32</v>
      </c>
      <c r="K4" s="150" t="s">
        <v>959</v>
      </c>
      <c r="L4" s="150"/>
      <c r="M4" s="150"/>
      <c r="N4" s="150"/>
    </row>
    <row r="5" spans="1:14" x14ac:dyDescent="0.25">
      <c r="A5" s="150">
        <v>47</v>
      </c>
      <c r="B5" s="150" t="s">
        <v>590</v>
      </c>
      <c r="C5" s="150" t="s">
        <v>591</v>
      </c>
      <c r="D5" s="150" t="s">
        <v>592</v>
      </c>
      <c r="E5" s="150" t="s">
        <v>43</v>
      </c>
      <c r="F5" s="150" t="s">
        <v>593</v>
      </c>
      <c r="G5" s="150" t="s">
        <v>1131</v>
      </c>
      <c r="H5" s="150" t="s">
        <v>30</v>
      </c>
      <c r="I5" s="150" t="s">
        <v>594</v>
      </c>
      <c r="J5" s="150" t="s">
        <v>32</v>
      </c>
      <c r="K5" s="150" t="s">
        <v>669</v>
      </c>
      <c r="L5" s="150"/>
      <c r="M5" s="150"/>
      <c r="N5" s="150"/>
    </row>
    <row r="6" spans="1:14" x14ac:dyDescent="0.25">
      <c r="A6" s="150">
        <v>61</v>
      </c>
      <c r="B6" s="150" t="s">
        <v>460</v>
      </c>
      <c r="C6" s="150" t="s">
        <v>461</v>
      </c>
      <c r="D6" s="150" t="s">
        <v>462</v>
      </c>
      <c r="E6" s="150" t="s">
        <v>1</v>
      </c>
      <c r="F6" s="150" t="s">
        <v>463</v>
      </c>
      <c r="G6" s="150" t="s">
        <v>1019</v>
      </c>
      <c r="H6" s="150" t="s">
        <v>30</v>
      </c>
      <c r="I6" s="150" t="s">
        <v>464</v>
      </c>
      <c r="J6" s="150" t="s">
        <v>32</v>
      </c>
      <c r="K6" s="150" t="s">
        <v>711</v>
      </c>
      <c r="L6" s="150"/>
      <c r="M6" s="150"/>
      <c r="N6" s="150"/>
    </row>
    <row r="7" spans="1:14" x14ac:dyDescent="0.25">
      <c r="A7" s="150">
        <v>62</v>
      </c>
      <c r="B7" s="150" t="s">
        <v>165</v>
      </c>
      <c r="C7" s="150" t="s">
        <v>166</v>
      </c>
      <c r="D7" s="150" t="s">
        <v>27</v>
      </c>
      <c r="E7" s="150" t="s">
        <v>28</v>
      </c>
      <c r="F7" s="150" t="s">
        <v>167</v>
      </c>
      <c r="G7" s="150" t="s">
        <v>1019</v>
      </c>
      <c r="H7" s="150" t="s">
        <v>30</v>
      </c>
      <c r="I7" s="150" t="s">
        <v>168</v>
      </c>
      <c r="J7" s="150" t="s">
        <v>32</v>
      </c>
      <c r="K7" s="150" t="s">
        <v>712</v>
      </c>
      <c r="L7" s="150"/>
      <c r="M7" s="150"/>
      <c r="N7" s="150"/>
    </row>
    <row r="8" spans="1:14" x14ac:dyDescent="0.25">
      <c r="A8" s="150">
        <v>63</v>
      </c>
      <c r="B8" s="150" t="s">
        <v>25</v>
      </c>
      <c r="C8" s="150" t="s">
        <v>26</v>
      </c>
      <c r="D8" s="150" t="s">
        <v>27</v>
      </c>
      <c r="E8" s="150" t="s">
        <v>28</v>
      </c>
      <c r="F8" s="150" t="s">
        <v>29</v>
      </c>
      <c r="G8" s="150" t="s">
        <v>1019</v>
      </c>
      <c r="H8" s="150" t="s">
        <v>30</v>
      </c>
      <c r="I8" s="150" t="s">
        <v>31</v>
      </c>
      <c r="J8" s="150" t="s">
        <v>32</v>
      </c>
      <c r="K8" s="150" t="s">
        <v>714</v>
      </c>
      <c r="L8" s="150"/>
      <c r="M8" s="150"/>
      <c r="N8" s="150"/>
    </row>
    <row r="9" spans="1:14" x14ac:dyDescent="0.25">
      <c r="A9" s="150">
        <v>74</v>
      </c>
      <c r="B9" s="150" t="s">
        <v>467</v>
      </c>
      <c r="C9" s="150" t="s">
        <v>468</v>
      </c>
      <c r="D9" s="150" t="s">
        <v>0</v>
      </c>
      <c r="E9" s="150" t="s">
        <v>1</v>
      </c>
      <c r="F9" s="150" t="s">
        <v>477</v>
      </c>
      <c r="G9" s="150" t="s">
        <v>1019</v>
      </c>
      <c r="H9" s="150" t="s">
        <v>30</v>
      </c>
      <c r="I9" s="150" t="s">
        <v>478</v>
      </c>
      <c r="J9" s="150" t="s">
        <v>32</v>
      </c>
      <c r="K9" s="150" t="s">
        <v>740</v>
      </c>
      <c r="L9" s="150"/>
      <c r="M9" s="150"/>
      <c r="N9" s="150"/>
    </row>
    <row r="10" spans="1:14" x14ac:dyDescent="0.25">
      <c r="A10" s="150">
        <v>31</v>
      </c>
      <c r="B10" s="150" t="s">
        <v>766</v>
      </c>
      <c r="C10" s="150" t="s">
        <v>767</v>
      </c>
      <c r="D10" s="150" t="s">
        <v>577</v>
      </c>
      <c r="E10" s="150" t="s">
        <v>7</v>
      </c>
      <c r="F10" s="150" t="s">
        <v>1040</v>
      </c>
      <c r="G10" s="150" t="s">
        <v>1050</v>
      </c>
      <c r="H10" s="150" t="s">
        <v>781</v>
      </c>
      <c r="I10" s="150" t="s">
        <v>1042</v>
      </c>
      <c r="J10" s="150" t="s">
        <v>1043</v>
      </c>
      <c r="K10" s="150" t="s">
        <v>1044</v>
      </c>
      <c r="L10" s="150"/>
      <c r="M10" s="150"/>
      <c r="N10" s="150"/>
    </row>
    <row r="11" spans="1:14" x14ac:dyDescent="0.25">
      <c r="A11" s="150">
        <v>3</v>
      </c>
      <c r="B11" s="150" t="s">
        <v>174</v>
      </c>
      <c r="C11" s="150" t="s">
        <v>175</v>
      </c>
      <c r="D11" s="150" t="s">
        <v>0</v>
      </c>
      <c r="E11" s="150" t="s">
        <v>1</v>
      </c>
      <c r="F11" s="150" t="s">
        <v>1232</v>
      </c>
      <c r="G11" s="150" t="s">
        <v>1468</v>
      </c>
      <c r="H11" s="150" t="s">
        <v>1013</v>
      </c>
      <c r="I11" s="150" t="s">
        <v>1234</v>
      </c>
      <c r="J11" s="150" t="s">
        <v>960</v>
      </c>
      <c r="K11" s="150" t="s">
        <v>1477</v>
      </c>
      <c r="L11" s="150"/>
      <c r="M11" s="150"/>
      <c r="N11" s="150"/>
    </row>
    <row r="12" spans="1:14" x14ac:dyDescent="0.25">
      <c r="A12" s="150">
        <v>4</v>
      </c>
      <c r="B12" s="150" t="s">
        <v>1478</v>
      </c>
      <c r="C12" s="150" t="s">
        <v>1479</v>
      </c>
      <c r="D12" s="150" t="s">
        <v>1480</v>
      </c>
      <c r="E12" s="150" t="s">
        <v>601</v>
      </c>
      <c r="F12" s="150" t="s">
        <v>1481</v>
      </c>
      <c r="G12" s="150" t="s">
        <v>1136</v>
      </c>
      <c r="H12" s="150" t="s">
        <v>1013</v>
      </c>
      <c r="I12" s="150" t="s">
        <v>1482</v>
      </c>
      <c r="J12" s="150" t="s">
        <v>960</v>
      </c>
      <c r="K12" s="150" t="s">
        <v>1483</v>
      </c>
      <c r="L12" s="150"/>
      <c r="M12" s="150"/>
      <c r="N12" s="150"/>
    </row>
    <row r="13" spans="1:14" x14ac:dyDescent="0.25">
      <c r="A13" s="150">
        <v>6</v>
      </c>
      <c r="B13" s="150" t="s">
        <v>803</v>
      </c>
      <c r="C13" s="150" t="s">
        <v>804</v>
      </c>
      <c r="D13" s="150" t="s">
        <v>17</v>
      </c>
      <c r="E13" s="150" t="s">
        <v>7</v>
      </c>
      <c r="F13" s="150" t="s">
        <v>1121</v>
      </c>
      <c r="G13" s="150" t="s">
        <v>1468</v>
      </c>
      <c r="H13" s="150" t="s">
        <v>1013</v>
      </c>
      <c r="I13" s="150" t="s">
        <v>1122</v>
      </c>
      <c r="J13" s="150" t="s">
        <v>960</v>
      </c>
      <c r="K13" s="150" t="s">
        <v>1464</v>
      </c>
      <c r="L13" s="150"/>
      <c r="M13" s="150"/>
      <c r="N13" s="150"/>
    </row>
    <row r="14" spans="1:14" x14ac:dyDescent="0.25">
      <c r="A14" s="150">
        <v>7</v>
      </c>
      <c r="B14" s="150" t="s">
        <v>1457</v>
      </c>
      <c r="C14" s="150" t="s">
        <v>1458</v>
      </c>
      <c r="D14" s="150" t="s">
        <v>42</v>
      </c>
      <c r="E14" s="150" t="s">
        <v>43</v>
      </c>
      <c r="F14" s="150" t="s">
        <v>1459</v>
      </c>
      <c r="G14" s="150" t="s">
        <v>1136</v>
      </c>
      <c r="H14" s="150" t="s">
        <v>1013</v>
      </c>
      <c r="I14" s="150" t="s">
        <v>1460</v>
      </c>
      <c r="J14" s="150" t="s">
        <v>960</v>
      </c>
      <c r="K14" s="150" t="s">
        <v>1461</v>
      </c>
      <c r="L14" s="150"/>
      <c r="M14" s="150"/>
      <c r="N14" s="150"/>
    </row>
    <row r="15" spans="1:14" x14ac:dyDescent="0.25">
      <c r="A15" s="150">
        <v>9</v>
      </c>
      <c r="B15" s="150" t="s">
        <v>366</v>
      </c>
      <c r="C15" s="150" t="s">
        <v>367</v>
      </c>
      <c r="D15" s="150" t="s">
        <v>368</v>
      </c>
      <c r="E15" s="150" t="s">
        <v>43</v>
      </c>
      <c r="F15" s="150" t="s">
        <v>1100</v>
      </c>
      <c r="G15" s="150" t="s">
        <v>1468</v>
      </c>
      <c r="H15" s="150" t="s">
        <v>1013</v>
      </c>
      <c r="I15" s="150" t="s">
        <v>1101</v>
      </c>
      <c r="J15" s="150" t="s">
        <v>960</v>
      </c>
      <c r="K15" s="150" t="s">
        <v>1258</v>
      </c>
      <c r="L15" s="150"/>
      <c r="M15" s="150"/>
      <c r="N15" s="150"/>
    </row>
    <row r="16" spans="1:14" x14ac:dyDescent="0.25">
      <c r="A16" s="150">
        <v>10</v>
      </c>
      <c r="B16" s="150" t="s">
        <v>1215</v>
      </c>
      <c r="C16" s="150" t="s">
        <v>1216</v>
      </c>
      <c r="D16" s="150" t="s">
        <v>0</v>
      </c>
      <c r="E16" s="150" t="s">
        <v>1</v>
      </c>
      <c r="F16" s="150" t="s">
        <v>1218</v>
      </c>
      <c r="G16" s="150" t="s">
        <v>1468</v>
      </c>
      <c r="H16" s="150" t="s">
        <v>1013</v>
      </c>
      <c r="I16" s="150" t="s">
        <v>1219</v>
      </c>
      <c r="J16" s="150" t="s">
        <v>960</v>
      </c>
      <c r="K16" s="150" t="s">
        <v>1242</v>
      </c>
      <c r="L16" s="150"/>
      <c r="M16" s="150"/>
      <c r="N16" s="150"/>
    </row>
    <row r="17" spans="1:14" x14ac:dyDescent="0.25">
      <c r="A17" s="150">
        <v>11</v>
      </c>
      <c r="B17" s="150" t="s">
        <v>1194</v>
      </c>
      <c r="C17" s="150" t="s">
        <v>1195</v>
      </c>
      <c r="D17" s="150" t="s">
        <v>1196</v>
      </c>
      <c r="E17" s="150" t="s">
        <v>28</v>
      </c>
      <c r="F17" s="150" t="s">
        <v>1197</v>
      </c>
      <c r="G17" s="150" t="s">
        <v>1468</v>
      </c>
      <c r="H17" s="150" t="s">
        <v>1013</v>
      </c>
      <c r="I17" s="150" t="s">
        <v>1198</v>
      </c>
      <c r="J17" s="150" t="s">
        <v>960</v>
      </c>
      <c r="K17" s="150" t="s">
        <v>1214</v>
      </c>
      <c r="L17" s="150"/>
      <c r="M17" s="150"/>
      <c r="N17" s="150"/>
    </row>
    <row r="18" spans="1:14" x14ac:dyDescent="0.25">
      <c r="A18" s="150">
        <v>13</v>
      </c>
      <c r="B18" s="150" t="s">
        <v>262</v>
      </c>
      <c r="C18" s="150" t="s">
        <v>399</v>
      </c>
      <c r="D18" s="150" t="s">
        <v>0</v>
      </c>
      <c r="E18" s="150" t="s">
        <v>1</v>
      </c>
      <c r="F18" s="150" t="s">
        <v>1103</v>
      </c>
      <c r="G18" s="150" t="s">
        <v>1468</v>
      </c>
      <c r="H18" s="150" t="s">
        <v>1013</v>
      </c>
      <c r="I18" s="150" t="s">
        <v>1104</v>
      </c>
      <c r="J18" s="150" t="s">
        <v>960</v>
      </c>
      <c r="K18" s="150" t="s">
        <v>1206</v>
      </c>
      <c r="L18" s="150"/>
      <c r="M18" s="150"/>
      <c r="N18" s="150"/>
    </row>
    <row r="19" spans="1:14" x14ac:dyDescent="0.25">
      <c r="A19" s="150">
        <v>15</v>
      </c>
      <c r="B19" s="150" t="s">
        <v>196</v>
      </c>
      <c r="C19" s="150" t="s">
        <v>104</v>
      </c>
      <c r="D19" s="150" t="s">
        <v>197</v>
      </c>
      <c r="E19" s="150" t="s">
        <v>198</v>
      </c>
      <c r="F19" s="150" t="s">
        <v>1168</v>
      </c>
      <c r="G19" s="150" t="s">
        <v>1468</v>
      </c>
      <c r="H19" s="150" t="s">
        <v>1013</v>
      </c>
      <c r="I19" s="150" t="s">
        <v>1169</v>
      </c>
      <c r="J19" s="150" t="s">
        <v>960</v>
      </c>
      <c r="K19" s="150" t="s">
        <v>1170</v>
      </c>
      <c r="L19" s="150"/>
      <c r="M19" s="150"/>
      <c r="N19" s="150"/>
    </row>
    <row r="20" spans="1:14" x14ac:dyDescent="0.25">
      <c r="A20" s="150">
        <v>16</v>
      </c>
      <c r="B20" s="150" t="s">
        <v>1176</v>
      </c>
      <c r="C20" s="150" t="s">
        <v>1177</v>
      </c>
      <c r="D20" s="150" t="s">
        <v>173</v>
      </c>
      <c r="E20" s="150" t="s">
        <v>43</v>
      </c>
      <c r="F20" s="150" t="s">
        <v>1178</v>
      </c>
      <c r="G20" s="150" t="s">
        <v>1468</v>
      </c>
      <c r="H20" s="150" t="s">
        <v>1013</v>
      </c>
      <c r="I20" s="150" t="s">
        <v>1179</v>
      </c>
      <c r="J20" s="150" t="s">
        <v>960</v>
      </c>
      <c r="K20" s="150" t="s">
        <v>1180</v>
      </c>
      <c r="L20" s="150"/>
      <c r="M20" s="150"/>
      <c r="N20" s="150"/>
    </row>
    <row r="21" spans="1:14" x14ac:dyDescent="0.25">
      <c r="A21" s="150">
        <v>17</v>
      </c>
      <c r="B21" s="150" t="s">
        <v>1181</v>
      </c>
      <c r="C21" s="150" t="s">
        <v>1182</v>
      </c>
      <c r="D21" s="150" t="s">
        <v>1183</v>
      </c>
      <c r="E21" s="150" t="s">
        <v>48</v>
      </c>
      <c r="F21" s="150" t="s">
        <v>1184</v>
      </c>
      <c r="G21" s="150" t="s">
        <v>1468</v>
      </c>
      <c r="H21" s="150" t="s">
        <v>1013</v>
      </c>
      <c r="I21" s="150" t="s">
        <v>1185</v>
      </c>
      <c r="J21" s="150" t="s">
        <v>960</v>
      </c>
      <c r="K21" s="150" t="s">
        <v>1186</v>
      </c>
      <c r="L21" s="150"/>
      <c r="M21" s="150"/>
      <c r="N21" s="150"/>
    </row>
    <row r="22" spans="1:14" x14ac:dyDescent="0.25">
      <c r="A22" s="150">
        <v>18</v>
      </c>
      <c r="B22" s="150" t="s">
        <v>1187</v>
      </c>
      <c r="C22" s="150" t="s">
        <v>1188</v>
      </c>
      <c r="D22" s="150" t="s">
        <v>1189</v>
      </c>
      <c r="E22" s="150" t="s">
        <v>43</v>
      </c>
      <c r="F22" s="150" t="s">
        <v>1190</v>
      </c>
      <c r="G22" s="150" t="s">
        <v>1468</v>
      </c>
      <c r="H22" s="150" t="s">
        <v>1013</v>
      </c>
      <c r="I22" s="150" t="s">
        <v>1191</v>
      </c>
      <c r="J22" s="150" t="s">
        <v>960</v>
      </c>
      <c r="K22" s="150" t="s">
        <v>1192</v>
      </c>
      <c r="L22" s="150"/>
      <c r="M22" s="150"/>
      <c r="N22" s="150"/>
    </row>
    <row r="23" spans="1:14" x14ac:dyDescent="0.25">
      <c r="A23" s="150">
        <v>19</v>
      </c>
      <c r="B23" s="150" t="s">
        <v>262</v>
      </c>
      <c r="C23" s="150" t="s">
        <v>1141</v>
      </c>
      <c r="D23" s="150" t="s">
        <v>1142</v>
      </c>
      <c r="E23" s="150" t="s">
        <v>1</v>
      </c>
      <c r="F23" s="150" t="s">
        <v>1143</v>
      </c>
      <c r="G23" s="150" t="s">
        <v>1468</v>
      </c>
      <c r="H23" s="150" t="s">
        <v>1013</v>
      </c>
      <c r="I23" s="150" t="s">
        <v>1144</v>
      </c>
      <c r="J23" s="150" t="s">
        <v>960</v>
      </c>
      <c r="K23" s="150" t="s">
        <v>1145</v>
      </c>
      <c r="L23" s="150"/>
      <c r="M23" s="150"/>
      <c r="N23" s="150"/>
    </row>
    <row r="24" spans="1:14" x14ac:dyDescent="0.25">
      <c r="A24" s="150">
        <v>20</v>
      </c>
      <c r="B24" s="150" t="s">
        <v>1146</v>
      </c>
      <c r="C24" s="150" t="s">
        <v>1147</v>
      </c>
      <c r="D24" s="150" t="s">
        <v>1142</v>
      </c>
      <c r="E24" s="150" t="s">
        <v>1</v>
      </c>
      <c r="F24" s="150" t="s">
        <v>1148</v>
      </c>
      <c r="G24" s="150" t="s">
        <v>1468</v>
      </c>
      <c r="H24" s="150" t="s">
        <v>1013</v>
      </c>
      <c r="I24" s="150" t="s">
        <v>1149</v>
      </c>
      <c r="J24" s="150" t="s">
        <v>960</v>
      </c>
      <c r="K24" s="150" t="s">
        <v>1150</v>
      </c>
      <c r="L24" s="150"/>
      <c r="M24" s="150"/>
      <c r="N24" s="150"/>
    </row>
    <row r="25" spans="1:14" x14ac:dyDescent="0.25">
      <c r="A25" s="150">
        <v>21</v>
      </c>
      <c r="B25" s="150" t="s">
        <v>50</v>
      </c>
      <c r="C25" s="150" t="s">
        <v>51</v>
      </c>
      <c r="D25" s="150" t="s">
        <v>52</v>
      </c>
      <c r="E25" s="150" t="s">
        <v>43</v>
      </c>
      <c r="F25" s="150" t="s">
        <v>1085</v>
      </c>
      <c r="G25" s="150" t="s">
        <v>1468</v>
      </c>
      <c r="H25" s="150" t="s">
        <v>1013</v>
      </c>
      <c r="I25" s="150" t="s">
        <v>1086</v>
      </c>
      <c r="J25" s="150" t="s">
        <v>960</v>
      </c>
      <c r="K25" s="150" t="s">
        <v>1087</v>
      </c>
      <c r="L25" s="150"/>
      <c r="M25" s="150"/>
      <c r="N25" s="150"/>
    </row>
    <row r="26" spans="1:14" x14ac:dyDescent="0.25">
      <c r="A26" s="150">
        <v>22</v>
      </c>
      <c r="B26" s="150" t="s">
        <v>196</v>
      </c>
      <c r="C26" s="150" t="s">
        <v>104</v>
      </c>
      <c r="D26" s="150" t="s">
        <v>197</v>
      </c>
      <c r="E26" s="150" t="s">
        <v>198</v>
      </c>
      <c r="F26" s="150" t="s">
        <v>1107</v>
      </c>
      <c r="G26" s="150" t="s">
        <v>1468</v>
      </c>
      <c r="H26" s="150" t="s">
        <v>1013</v>
      </c>
      <c r="I26" s="150" t="s">
        <v>1108</v>
      </c>
      <c r="J26" s="150" t="s">
        <v>960</v>
      </c>
      <c r="K26" s="150" t="s">
        <v>1109</v>
      </c>
      <c r="L26" s="150"/>
      <c r="M26" s="150"/>
      <c r="N26" s="150"/>
    </row>
    <row r="27" spans="1:14" x14ac:dyDescent="0.25">
      <c r="A27" s="150">
        <v>23</v>
      </c>
      <c r="B27" s="150" t="s">
        <v>1110</v>
      </c>
      <c r="C27" s="150" t="s">
        <v>408</v>
      </c>
      <c r="D27" s="150" t="s">
        <v>1111</v>
      </c>
      <c r="E27" s="150" t="s">
        <v>912</v>
      </c>
      <c r="F27" s="150" t="s">
        <v>1112</v>
      </c>
      <c r="G27" s="150" t="s">
        <v>1468</v>
      </c>
      <c r="H27" s="150" t="s">
        <v>1013</v>
      </c>
      <c r="I27" s="150" t="s">
        <v>1113</v>
      </c>
      <c r="J27" s="150" t="s">
        <v>960</v>
      </c>
      <c r="K27" s="150" t="s">
        <v>1114</v>
      </c>
      <c r="L27" s="150"/>
      <c r="M27" s="150"/>
      <c r="N27" s="150"/>
    </row>
    <row r="28" spans="1:14" x14ac:dyDescent="0.25">
      <c r="A28" s="150">
        <v>33</v>
      </c>
      <c r="B28" s="150" t="s">
        <v>803</v>
      </c>
      <c r="C28" s="150" t="s">
        <v>804</v>
      </c>
      <c r="D28" s="150" t="s">
        <v>17</v>
      </c>
      <c r="E28" s="150" t="s">
        <v>7</v>
      </c>
      <c r="F28" s="150" t="s">
        <v>805</v>
      </c>
      <c r="G28" s="150" t="s">
        <v>1468</v>
      </c>
      <c r="H28" s="150" t="s">
        <v>5</v>
      </c>
      <c r="I28" s="150" t="s">
        <v>806</v>
      </c>
      <c r="J28" s="150" t="s">
        <v>6</v>
      </c>
      <c r="K28" s="150" t="s">
        <v>996</v>
      </c>
      <c r="L28" s="150"/>
      <c r="M28" s="150"/>
      <c r="N28" s="150"/>
    </row>
    <row r="29" spans="1:14" x14ac:dyDescent="0.25">
      <c r="A29" s="150">
        <v>60</v>
      </c>
      <c r="B29" s="150" t="s">
        <v>443</v>
      </c>
      <c r="C29" s="150" t="s">
        <v>444</v>
      </c>
      <c r="D29" s="150" t="s">
        <v>0</v>
      </c>
      <c r="E29" s="150" t="s">
        <v>1</v>
      </c>
      <c r="F29" s="150" t="s">
        <v>445</v>
      </c>
      <c r="G29" s="150" t="s">
        <v>1468</v>
      </c>
      <c r="H29" s="150" t="s">
        <v>5</v>
      </c>
      <c r="I29" s="150" t="s">
        <v>446</v>
      </c>
      <c r="J29" s="150" t="s">
        <v>6</v>
      </c>
      <c r="K29" s="150" t="s">
        <v>708</v>
      </c>
      <c r="L29" s="150"/>
      <c r="M29" s="150"/>
      <c r="N29" s="150"/>
    </row>
    <row r="30" spans="1:14" x14ac:dyDescent="0.25">
      <c r="A30" s="150">
        <v>64</v>
      </c>
      <c r="B30" s="150" t="s">
        <v>54</v>
      </c>
      <c r="C30" s="150" t="s">
        <v>55</v>
      </c>
      <c r="D30" s="150" t="s">
        <v>0</v>
      </c>
      <c r="E30" s="150" t="s">
        <v>1</v>
      </c>
      <c r="F30" s="150" t="s">
        <v>56</v>
      </c>
      <c r="G30" s="150" t="s">
        <v>1468</v>
      </c>
      <c r="H30" s="150" t="s">
        <v>5</v>
      </c>
      <c r="I30" s="150" t="s">
        <v>57</v>
      </c>
      <c r="J30" s="150" t="s">
        <v>6</v>
      </c>
      <c r="K30" s="150" t="s">
        <v>717</v>
      </c>
      <c r="L30" s="150"/>
      <c r="M30" s="150"/>
      <c r="N30" s="150"/>
    </row>
    <row r="31" spans="1:14" x14ac:dyDescent="0.25">
      <c r="A31" s="150">
        <v>1</v>
      </c>
      <c r="B31" s="150" t="s">
        <v>174</v>
      </c>
      <c r="C31" s="150" t="s">
        <v>175</v>
      </c>
      <c r="D31" s="150" t="s">
        <v>0</v>
      </c>
      <c r="E31" s="150" t="s">
        <v>1</v>
      </c>
      <c r="F31" s="150" t="s">
        <v>472</v>
      </c>
      <c r="G31" s="150" t="s">
        <v>1050</v>
      </c>
      <c r="H31" s="150" t="s">
        <v>473</v>
      </c>
      <c r="I31" s="150" t="s">
        <v>474</v>
      </c>
      <c r="J31" s="150" t="s">
        <v>475</v>
      </c>
      <c r="K31" s="150" t="s">
        <v>1475</v>
      </c>
      <c r="L31" s="150"/>
      <c r="M31" s="150"/>
      <c r="N31" s="150"/>
    </row>
    <row r="32" spans="1:14" x14ac:dyDescent="0.25">
      <c r="A32" s="150">
        <v>75</v>
      </c>
      <c r="B32" s="150" t="s">
        <v>54</v>
      </c>
      <c r="C32" s="150" t="s">
        <v>55</v>
      </c>
      <c r="D32" s="150" t="s">
        <v>0</v>
      </c>
      <c r="E32" s="150" t="s">
        <v>1</v>
      </c>
      <c r="F32" s="150" t="s">
        <v>480</v>
      </c>
      <c r="G32" s="150" t="s">
        <v>1050</v>
      </c>
      <c r="H32" s="150" t="s">
        <v>473</v>
      </c>
      <c r="I32" s="150" t="s">
        <v>481</v>
      </c>
      <c r="J32" s="150" t="s">
        <v>475</v>
      </c>
      <c r="K32" s="150" t="s">
        <v>744</v>
      </c>
      <c r="L32" s="150"/>
      <c r="M32" s="150"/>
      <c r="N32" s="150"/>
    </row>
    <row r="33" spans="1:14" x14ac:dyDescent="0.25">
      <c r="A33" s="150">
        <v>2</v>
      </c>
      <c r="B33" s="150" t="s">
        <v>174</v>
      </c>
      <c r="C33" s="150" t="s">
        <v>175</v>
      </c>
      <c r="D33" s="150" t="s">
        <v>0</v>
      </c>
      <c r="E33" s="150" t="s">
        <v>1</v>
      </c>
      <c r="F33" s="150" t="s">
        <v>176</v>
      </c>
      <c r="G33" s="150" t="s">
        <v>1468</v>
      </c>
      <c r="H33" s="150" t="s">
        <v>8</v>
      </c>
      <c r="I33" s="150" t="s">
        <v>177</v>
      </c>
      <c r="J33" s="150" t="s">
        <v>9</v>
      </c>
      <c r="K33" s="150" t="s">
        <v>1476</v>
      </c>
      <c r="L33" s="150"/>
      <c r="M33" s="150"/>
      <c r="N33" s="150"/>
    </row>
    <row r="34" spans="1:14" x14ac:dyDescent="0.25">
      <c r="A34" s="150">
        <v>41</v>
      </c>
      <c r="B34" s="150" t="s">
        <v>766</v>
      </c>
      <c r="C34" s="150" t="s">
        <v>767</v>
      </c>
      <c r="D34" s="150" t="s">
        <v>577</v>
      </c>
      <c r="E34" s="150" t="s">
        <v>7</v>
      </c>
      <c r="F34" s="150" t="s">
        <v>768</v>
      </c>
      <c r="G34" s="150" t="s">
        <v>1468</v>
      </c>
      <c r="H34" s="150" t="s">
        <v>8</v>
      </c>
      <c r="I34" s="150" t="s">
        <v>769</v>
      </c>
      <c r="J34" s="150" t="s">
        <v>9</v>
      </c>
      <c r="K34" s="150" t="s">
        <v>770</v>
      </c>
      <c r="L34" s="150"/>
      <c r="M34" s="150"/>
      <c r="N34" s="150"/>
    </row>
    <row r="35" spans="1:14" x14ac:dyDescent="0.25">
      <c r="A35" s="150">
        <v>67</v>
      </c>
      <c r="B35" s="150" t="s">
        <v>925</v>
      </c>
      <c r="C35" s="150" t="s">
        <v>926</v>
      </c>
      <c r="D35" s="150" t="s">
        <v>821</v>
      </c>
      <c r="E35" s="150" t="s">
        <v>822</v>
      </c>
      <c r="F35" s="150" t="s">
        <v>927</v>
      </c>
      <c r="G35" s="150" t="s">
        <v>1136</v>
      </c>
      <c r="H35" s="150" t="s">
        <v>8</v>
      </c>
      <c r="I35" s="150" t="s">
        <v>928</v>
      </c>
      <c r="J35" s="150" t="s">
        <v>9</v>
      </c>
      <c r="K35" s="150" t="s">
        <v>929</v>
      </c>
      <c r="L35" s="150"/>
      <c r="M35" s="150"/>
      <c r="N35" s="150"/>
    </row>
    <row r="36" spans="1:14" x14ac:dyDescent="0.25">
      <c r="A36" s="150">
        <v>68</v>
      </c>
      <c r="B36" s="150" t="s">
        <v>811</v>
      </c>
      <c r="C36" s="150" t="s">
        <v>812</v>
      </c>
      <c r="D36" s="150" t="s">
        <v>813</v>
      </c>
      <c r="E36" s="150" t="s">
        <v>814</v>
      </c>
      <c r="F36" s="150" t="s">
        <v>815</v>
      </c>
      <c r="G36" s="150" t="s">
        <v>960</v>
      </c>
      <c r="H36" s="150" t="s">
        <v>8</v>
      </c>
      <c r="I36" s="150" t="s">
        <v>817</v>
      </c>
      <c r="J36" s="150" t="s">
        <v>9</v>
      </c>
      <c r="K36" s="150" t="s">
        <v>818</v>
      </c>
      <c r="L36" s="150"/>
      <c r="M36" s="150"/>
      <c r="N36" s="150"/>
    </row>
    <row r="37" spans="1:14" x14ac:dyDescent="0.25">
      <c r="A37" s="150">
        <v>69</v>
      </c>
      <c r="B37" s="150" t="s">
        <v>869</v>
      </c>
      <c r="C37" s="150" t="s">
        <v>870</v>
      </c>
      <c r="D37" s="150" t="s">
        <v>871</v>
      </c>
      <c r="E37" s="150" t="s">
        <v>198</v>
      </c>
      <c r="F37" s="150" t="s">
        <v>872</v>
      </c>
      <c r="G37" s="150" t="s">
        <v>1468</v>
      </c>
      <c r="H37" s="150" t="s">
        <v>8</v>
      </c>
      <c r="I37" s="150" t="s">
        <v>873</v>
      </c>
      <c r="J37" s="150" t="s">
        <v>9</v>
      </c>
      <c r="K37" s="150" t="s">
        <v>874</v>
      </c>
      <c r="L37" s="150"/>
      <c r="M37" s="150"/>
      <c r="N37" s="150"/>
    </row>
    <row r="38" spans="1:14" x14ac:dyDescent="0.25">
      <c r="A38" s="150">
        <v>70</v>
      </c>
      <c r="B38" s="150" t="s">
        <v>819</v>
      </c>
      <c r="C38" s="150" t="s">
        <v>820</v>
      </c>
      <c r="D38" s="150" t="s">
        <v>821</v>
      </c>
      <c r="E38" s="150" t="s">
        <v>822</v>
      </c>
      <c r="F38" s="150" t="s">
        <v>823</v>
      </c>
      <c r="G38" s="150" t="s">
        <v>1136</v>
      </c>
      <c r="H38" s="150" t="s">
        <v>8</v>
      </c>
      <c r="I38" s="150" t="s">
        <v>824</v>
      </c>
      <c r="J38" s="150" t="s">
        <v>9</v>
      </c>
      <c r="K38" s="150" t="s">
        <v>825</v>
      </c>
      <c r="L38" s="150"/>
      <c r="M38" s="150"/>
      <c r="N38" s="150"/>
    </row>
    <row r="39" spans="1:14" x14ac:dyDescent="0.25">
      <c r="A39" s="150">
        <v>71</v>
      </c>
      <c r="B39" s="150" t="s">
        <v>875</v>
      </c>
      <c r="C39" s="150" t="s">
        <v>876</v>
      </c>
      <c r="D39" s="150" t="s">
        <v>877</v>
      </c>
      <c r="E39" s="150" t="s">
        <v>878</v>
      </c>
      <c r="F39" s="150" t="s">
        <v>879</v>
      </c>
      <c r="G39" s="150" t="s">
        <v>1468</v>
      </c>
      <c r="H39" s="150" t="s">
        <v>8</v>
      </c>
      <c r="I39" s="150" t="s">
        <v>880</v>
      </c>
      <c r="J39" s="150" t="s">
        <v>9</v>
      </c>
      <c r="K39" s="150" t="s">
        <v>881</v>
      </c>
      <c r="L39" s="150"/>
      <c r="M39" s="150"/>
      <c r="N39" s="150"/>
    </row>
    <row r="40" spans="1:14" x14ac:dyDescent="0.25">
      <c r="A40" s="150">
        <v>72</v>
      </c>
      <c r="B40" s="150" t="s">
        <v>101</v>
      </c>
      <c r="C40" s="150" t="s">
        <v>102</v>
      </c>
      <c r="D40" s="150" t="s">
        <v>103</v>
      </c>
      <c r="E40" s="150" t="s">
        <v>43</v>
      </c>
      <c r="F40" s="150" t="s">
        <v>169</v>
      </c>
      <c r="G40" s="150" t="s">
        <v>1468</v>
      </c>
      <c r="H40" s="150" t="s">
        <v>8</v>
      </c>
      <c r="I40" s="150" t="s">
        <v>170</v>
      </c>
      <c r="J40" s="150" t="s">
        <v>9</v>
      </c>
      <c r="K40" s="150" t="s">
        <v>735</v>
      </c>
      <c r="L40" s="150"/>
      <c r="M40" s="150"/>
      <c r="N40" s="150"/>
    </row>
    <row r="41" spans="1:14" x14ac:dyDescent="0.25">
      <c r="A41" s="150">
        <v>73</v>
      </c>
      <c r="B41" s="150" t="s">
        <v>179</v>
      </c>
      <c r="C41" s="150" t="s">
        <v>180</v>
      </c>
      <c r="D41" s="150" t="s">
        <v>181</v>
      </c>
      <c r="E41" s="150" t="s">
        <v>43</v>
      </c>
      <c r="F41" s="150" t="s">
        <v>182</v>
      </c>
      <c r="G41" s="150" t="s">
        <v>1468</v>
      </c>
      <c r="H41" s="150" t="s">
        <v>8</v>
      </c>
      <c r="I41" s="150" t="s">
        <v>183</v>
      </c>
      <c r="J41" s="150" t="s">
        <v>9</v>
      </c>
      <c r="K41" s="150" t="s">
        <v>738</v>
      </c>
      <c r="L41" s="150"/>
      <c r="M41" s="150"/>
      <c r="N41" s="150"/>
    </row>
    <row r="42" spans="1:14" x14ac:dyDescent="0.25">
      <c r="A42" s="150">
        <v>8</v>
      </c>
      <c r="B42" s="150" t="s">
        <v>366</v>
      </c>
      <c r="C42" s="150" t="s">
        <v>367</v>
      </c>
      <c r="D42" s="150" t="s">
        <v>368</v>
      </c>
      <c r="E42" s="150" t="s">
        <v>43</v>
      </c>
      <c r="F42" s="150" t="s">
        <v>369</v>
      </c>
      <c r="G42" s="150" t="s">
        <v>1019</v>
      </c>
      <c r="H42" s="150" t="s">
        <v>294</v>
      </c>
      <c r="I42" s="150" t="s">
        <v>370</v>
      </c>
      <c r="J42" s="150" t="s">
        <v>289</v>
      </c>
      <c r="K42" s="150" t="s">
        <v>1240</v>
      </c>
      <c r="L42" s="150"/>
      <c r="M42" s="150"/>
      <c r="N42" s="150"/>
    </row>
    <row r="43" spans="1:14" x14ac:dyDescent="0.25">
      <c r="A43" s="150">
        <v>38</v>
      </c>
      <c r="B43" s="150" t="s">
        <v>49</v>
      </c>
      <c r="C43" s="150" t="s">
        <v>97</v>
      </c>
      <c r="D43" s="150" t="s">
        <v>66</v>
      </c>
      <c r="E43" s="150" t="s">
        <v>1</v>
      </c>
      <c r="F43" s="150" t="s">
        <v>391</v>
      </c>
      <c r="G43" s="150" t="s">
        <v>1019</v>
      </c>
      <c r="H43" s="150" t="s">
        <v>294</v>
      </c>
      <c r="I43" s="150" t="s">
        <v>392</v>
      </c>
      <c r="J43" s="150" t="s">
        <v>289</v>
      </c>
      <c r="K43" s="150" t="s">
        <v>921</v>
      </c>
      <c r="L43" s="150"/>
      <c r="M43" s="150"/>
      <c r="N43" s="150"/>
    </row>
    <row r="44" spans="1:14" x14ac:dyDescent="0.25">
      <c r="A44" s="150">
        <v>40</v>
      </c>
      <c r="B44" s="150" t="s">
        <v>845</v>
      </c>
      <c r="C44" s="150" t="s">
        <v>846</v>
      </c>
      <c r="D44" s="150" t="s">
        <v>27</v>
      </c>
      <c r="E44" s="150" t="s">
        <v>28</v>
      </c>
      <c r="F44" s="150" t="s">
        <v>847</v>
      </c>
      <c r="G44" s="150" t="s">
        <v>1019</v>
      </c>
      <c r="H44" s="150" t="s">
        <v>294</v>
      </c>
      <c r="I44" s="150" t="s">
        <v>848</v>
      </c>
      <c r="J44" s="150" t="s">
        <v>289</v>
      </c>
      <c r="K44" s="150" t="s">
        <v>849</v>
      </c>
      <c r="L44" s="150"/>
      <c r="M44" s="151"/>
      <c r="N44" s="150"/>
    </row>
    <row r="45" spans="1:14" x14ac:dyDescent="0.25">
      <c r="A45" s="150">
        <v>42</v>
      </c>
      <c r="B45" s="150" t="s">
        <v>530</v>
      </c>
      <c r="C45" s="150" t="s">
        <v>531</v>
      </c>
      <c r="D45" s="150" t="s">
        <v>36</v>
      </c>
      <c r="E45" s="150" t="s">
        <v>1</v>
      </c>
      <c r="F45" s="150" t="s">
        <v>532</v>
      </c>
      <c r="G45" s="150" t="s">
        <v>1019</v>
      </c>
      <c r="H45" s="150" t="s">
        <v>294</v>
      </c>
      <c r="I45" s="150" t="s">
        <v>533</v>
      </c>
      <c r="J45" s="150" t="s">
        <v>516</v>
      </c>
      <c r="K45" s="150" t="s">
        <v>764</v>
      </c>
      <c r="L45" s="150"/>
      <c r="M45" s="150"/>
      <c r="N45" s="150"/>
    </row>
    <row r="46" spans="1:14" x14ac:dyDescent="0.25">
      <c r="A46" s="150">
        <v>43</v>
      </c>
      <c r="B46" s="150" t="s">
        <v>651</v>
      </c>
      <c r="C46" s="150" t="s">
        <v>652</v>
      </c>
      <c r="D46" s="150" t="s">
        <v>653</v>
      </c>
      <c r="E46" s="150" t="s">
        <v>1</v>
      </c>
      <c r="F46" s="150" t="s">
        <v>654</v>
      </c>
      <c r="G46" s="150" t="s">
        <v>1019</v>
      </c>
      <c r="H46" s="150" t="s">
        <v>294</v>
      </c>
      <c r="I46" s="150" t="s">
        <v>655</v>
      </c>
      <c r="J46" s="150" t="s">
        <v>289</v>
      </c>
      <c r="K46" s="150" t="s">
        <v>656</v>
      </c>
      <c r="L46" s="150"/>
      <c r="M46" s="150"/>
      <c r="N46" s="150"/>
    </row>
    <row r="47" spans="1:14" x14ac:dyDescent="0.25">
      <c r="A47" s="150">
        <v>45</v>
      </c>
      <c r="B47" s="150" t="s">
        <v>608</v>
      </c>
      <c r="C47" s="150" t="s">
        <v>378</v>
      </c>
      <c r="D47" s="150" t="s">
        <v>27</v>
      </c>
      <c r="E47" s="150" t="s">
        <v>28</v>
      </c>
      <c r="F47" s="150" t="s">
        <v>609</v>
      </c>
      <c r="G47" s="150" t="s">
        <v>1019</v>
      </c>
      <c r="H47" s="150" t="s">
        <v>294</v>
      </c>
      <c r="I47" s="150" t="s">
        <v>610</v>
      </c>
      <c r="J47" s="150" t="s">
        <v>289</v>
      </c>
      <c r="K47" s="150" t="s">
        <v>663</v>
      </c>
      <c r="L47" s="150"/>
      <c r="M47" s="150"/>
      <c r="N47" s="150"/>
    </row>
    <row r="48" spans="1:14" x14ac:dyDescent="0.25">
      <c r="A48" s="150">
        <v>49</v>
      </c>
      <c r="B48" s="150" t="s">
        <v>1467</v>
      </c>
      <c r="C48" s="150" t="s">
        <v>97</v>
      </c>
      <c r="D48" s="150" t="s">
        <v>1484</v>
      </c>
      <c r="E48" s="150"/>
      <c r="F48" s="150" t="s">
        <v>540</v>
      </c>
      <c r="G48" s="150" t="s">
        <v>1019</v>
      </c>
      <c r="H48" s="150" t="s">
        <v>294</v>
      </c>
      <c r="I48" s="150" t="s">
        <v>541</v>
      </c>
      <c r="J48" s="150" t="s">
        <v>289</v>
      </c>
      <c r="K48" s="150" t="s">
        <v>677</v>
      </c>
      <c r="L48" s="150"/>
      <c r="M48" s="150"/>
      <c r="N48" s="150"/>
    </row>
    <row r="49" spans="1:14" x14ac:dyDescent="0.25">
      <c r="A49" s="150">
        <v>50</v>
      </c>
      <c r="B49" s="150" t="s">
        <v>291</v>
      </c>
      <c r="C49" s="150" t="s">
        <v>292</v>
      </c>
      <c r="D49" s="150" t="s">
        <v>0</v>
      </c>
      <c r="E49" s="150" t="s">
        <v>1</v>
      </c>
      <c r="F49" s="150" t="s">
        <v>293</v>
      </c>
      <c r="G49" s="150" t="s">
        <v>1019</v>
      </c>
      <c r="H49" s="150" t="s">
        <v>294</v>
      </c>
      <c r="I49" s="150" t="s">
        <v>295</v>
      </c>
      <c r="J49" s="150" t="s">
        <v>289</v>
      </c>
      <c r="K49" s="150" t="s">
        <v>679</v>
      </c>
      <c r="L49" s="150"/>
      <c r="M49" s="150"/>
      <c r="N49" s="150"/>
    </row>
    <row r="50" spans="1:14" x14ac:dyDescent="0.25">
      <c r="A50" s="150">
        <v>51</v>
      </c>
      <c r="B50" s="150" t="s">
        <v>311</v>
      </c>
      <c r="C50" s="150" t="s">
        <v>312</v>
      </c>
      <c r="D50" s="150" t="s">
        <v>313</v>
      </c>
      <c r="E50" s="150" t="s">
        <v>43</v>
      </c>
      <c r="F50" s="150" t="s">
        <v>314</v>
      </c>
      <c r="G50" s="150" t="s">
        <v>1019</v>
      </c>
      <c r="H50" s="150" t="s">
        <v>294</v>
      </c>
      <c r="I50" s="150" t="s">
        <v>315</v>
      </c>
      <c r="J50" s="150" t="s">
        <v>289</v>
      </c>
      <c r="K50" s="150" t="s">
        <v>683</v>
      </c>
      <c r="L50" s="150"/>
      <c r="M50" s="150"/>
      <c r="N50" s="150"/>
    </row>
    <row r="51" spans="1:14" x14ac:dyDescent="0.25">
      <c r="A51" s="150">
        <v>54</v>
      </c>
      <c r="B51" s="150" t="s">
        <v>355</v>
      </c>
      <c r="C51" s="150" t="s">
        <v>356</v>
      </c>
      <c r="D51" s="150" t="s">
        <v>0</v>
      </c>
      <c r="E51" s="150" t="s">
        <v>1</v>
      </c>
      <c r="F51" s="150" t="s">
        <v>357</v>
      </c>
      <c r="G51" s="150" t="s">
        <v>1019</v>
      </c>
      <c r="H51" s="150" t="s">
        <v>294</v>
      </c>
      <c r="I51" s="150" t="s">
        <v>358</v>
      </c>
      <c r="J51" s="150" t="s">
        <v>289</v>
      </c>
      <c r="K51" s="150" t="s">
        <v>690</v>
      </c>
      <c r="L51" s="150"/>
      <c r="M51" s="150"/>
      <c r="N51" s="150"/>
    </row>
    <row r="52" spans="1:14" x14ac:dyDescent="0.25">
      <c r="A52" s="150">
        <v>57</v>
      </c>
      <c r="B52" s="150" t="s">
        <v>262</v>
      </c>
      <c r="C52" s="150" t="s">
        <v>399</v>
      </c>
      <c r="D52" s="150" t="s">
        <v>0</v>
      </c>
      <c r="E52" s="150" t="s">
        <v>1</v>
      </c>
      <c r="F52" s="150" t="s">
        <v>400</v>
      </c>
      <c r="G52" s="150" t="s">
        <v>1019</v>
      </c>
      <c r="H52" s="150" t="s">
        <v>294</v>
      </c>
      <c r="I52" s="150" t="s">
        <v>401</v>
      </c>
      <c r="J52" s="150" t="s">
        <v>289</v>
      </c>
      <c r="K52" s="150" t="s">
        <v>700</v>
      </c>
      <c r="L52" s="150"/>
      <c r="M52" s="150"/>
      <c r="N52" s="150"/>
    </row>
    <row r="53" spans="1:14" x14ac:dyDescent="0.25">
      <c r="A53" s="150">
        <v>59</v>
      </c>
      <c r="B53" s="150" t="s">
        <v>431</v>
      </c>
      <c r="C53" s="150" t="s">
        <v>172</v>
      </c>
      <c r="D53" s="150" t="s">
        <v>432</v>
      </c>
      <c r="E53" s="150" t="s">
        <v>28</v>
      </c>
      <c r="F53" s="150" t="s">
        <v>433</v>
      </c>
      <c r="G53" s="150" t="s">
        <v>1019</v>
      </c>
      <c r="H53" s="150" t="s">
        <v>294</v>
      </c>
      <c r="I53" s="150" t="s">
        <v>434</v>
      </c>
      <c r="J53" s="150" t="s">
        <v>289</v>
      </c>
      <c r="K53" s="150" t="s">
        <v>704</v>
      </c>
      <c r="L53" s="150"/>
      <c r="M53" s="150"/>
      <c r="N53" s="150"/>
    </row>
    <row r="54" spans="1:14" x14ac:dyDescent="0.25">
      <c r="A54" s="150">
        <v>37</v>
      </c>
      <c r="B54" s="150" t="s">
        <v>322</v>
      </c>
      <c r="C54" s="150" t="s">
        <v>323</v>
      </c>
      <c r="D54" s="150" t="s">
        <v>66</v>
      </c>
      <c r="E54" s="150" t="s">
        <v>1</v>
      </c>
      <c r="F54" s="150" t="s">
        <v>324</v>
      </c>
      <c r="G54" s="150" t="s">
        <v>1019</v>
      </c>
      <c r="H54" s="150" t="s">
        <v>287</v>
      </c>
      <c r="I54" s="150" t="s">
        <v>325</v>
      </c>
      <c r="J54" s="150" t="s">
        <v>289</v>
      </c>
      <c r="K54" s="150" t="s">
        <v>956</v>
      </c>
      <c r="L54" s="150"/>
      <c r="M54" s="150"/>
      <c r="N54" s="150"/>
    </row>
    <row r="55" spans="1:14" x14ac:dyDescent="0.25">
      <c r="A55" s="150">
        <v>44</v>
      </c>
      <c r="B55" s="150" t="s">
        <v>425</v>
      </c>
      <c r="C55" s="150" t="s">
        <v>426</v>
      </c>
      <c r="D55" s="150" t="s">
        <v>427</v>
      </c>
      <c r="E55" s="150" t="s">
        <v>28</v>
      </c>
      <c r="F55" s="150" t="s">
        <v>428</v>
      </c>
      <c r="G55" s="150" t="s">
        <v>1019</v>
      </c>
      <c r="H55" s="150" t="s">
        <v>287</v>
      </c>
      <c r="I55" s="150" t="s">
        <v>429</v>
      </c>
      <c r="J55" s="150" t="s">
        <v>289</v>
      </c>
      <c r="K55" s="150" t="s">
        <v>659</v>
      </c>
      <c r="L55" s="150"/>
      <c r="M55" s="150"/>
      <c r="N55" s="150"/>
    </row>
    <row r="56" spans="1:14" x14ac:dyDescent="0.25">
      <c r="A56" s="150">
        <v>46</v>
      </c>
      <c r="B56" s="150" t="s">
        <v>1466</v>
      </c>
      <c r="C56" s="150" t="s">
        <v>378</v>
      </c>
      <c r="D56" s="150" t="s">
        <v>1484</v>
      </c>
      <c r="E56" s="150"/>
      <c r="F56" s="150" t="s">
        <v>572</v>
      </c>
      <c r="G56" s="150" t="s">
        <v>1019</v>
      </c>
      <c r="H56" s="150" t="s">
        <v>287</v>
      </c>
      <c r="I56" s="150" t="s">
        <v>573</v>
      </c>
      <c r="J56" s="150" t="s">
        <v>289</v>
      </c>
      <c r="K56" s="150" t="s">
        <v>665</v>
      </c>
      <c r="L56" s="150"/>
      <c r="M56" s="150"/>
      <c r="N56" s="150"/>
    </row>
    <row r="57" spans="1:14" x14ac:dyDescent="0.25">
      <c r="A57" s="150">
        <v>48</v>
      </c>
      <c r="B57" s="150" t="s">
        <v>566</v>
      </c>
      <c r="C57" s="150" t="s">
        <v>556</v>
      </c>
      <c r="D57" s="150" t="s">
        <v>0</v>
      </c>
      <c r="E57" s="150" t="s">
        <v>1</v>
      </c>
      <c r="F57" s="150" t="s">
        <v>557</v>
      </c>
      <c r="G57" s="150" t="s">
        <v>1019</v>
      </c>
      <c r="H57" s="150" t="s">
        <v>287</v>
      </c>
      <c r="I57" s="150" t="s">
        <v>558</v>
      </c>
      <c r="J57" s="150" t="s">
        <v>289</v>
      </c>
      <c r="K57" s="150" t="s">
        <v>673</v>
      </c>
      <c r="L57" s="150"/>
      <c r="M57" s="150"/>
      <c r="N57" s="150"/>
    </row>
    <row r="58" spans="1:14" x14ac:dyDescent="0.25">
      <c r="A58" s="150">
        <v>52</v>
      </c>
      <c r="B58" s="150" t="s">
        <v>317</v>
      </c>
      <c r="C58" s="150" t="s">
        <v>279</v>
      </c>
      <c r="D58" s="150" t="s">
        <v>318</v>
      </c>
      <c r="E58" s="150" t="s">
        <v>28</v>
      </c>
      <c r="F58" s="150" t="s">
        <v>319</v>
      </c>
      <c r="G58" s="150" t="s">
        <v>1019</v>
      </c>
      <c r="H58" s="150" t="s">
        <v>287</v>
      </c>
      <c r="I58" s="150" t="s">
        <v>320</v>
      </c>
      <c r="J58" s="150" t="s">
        <v>289</v>
      </c>
      <c r="K58" s="150" t="s">
        <v>758</v>
      </c>
      <c r="L58" s="150"/>
      <c r="M58" s="150"/>
      <c r="N58" s="150"/>
    </row>
    <row r="59" spans="1:14" x14ac:dyDescent="0.25">
      <c r="A59" s="150">
        <v>53</v>
      </c>
      <c r="B59" s="150" t="s">
        <v>333</v>
      </c>
      <c r="C59" s="150" t="s">
        <v>334</v>
      </c>
      <c r="D59" s="150" t="s">
        <v>335</v>
      </c>
      <c r="E59" s="150" t="s">
        <v>48</v>
      </c>
      <c r="F59" s="150" t="s">
        <v>336</v>
      </c>
      <c r="G59" s="150" t="s">
        <v>666</v>
      </c>
      <c r="H59" s="150" t="s">
        <v>287</v>
      </c>
      <c r="I59" s="150" t="s">
        <v>337</v>
      </c>
      <c r="J59" s="150" t="s">
        <v>289</v>
      </c>
      <c r="K59" s="150" t="s">
        <v>686</v>
      </c>
      <c r="L59" s="150"/>
      <c r="M59" s="150"/>
      <c r="N59" s="150"/>
    </row>
    <row r="60" spans="1:14" x14ac:dyDescent="0.25">
      <c r="A60" s="150">
        <v>58</v>
      </c>
      <c r="B60" s="150" t="s">
        <v>403</v>
      </c>
      <c r="C60" s="150" t="s">
        <v>60</v>
      </c>
      <c r="D60" s="150" t="s">
        <v>27</v>
      </c>
      <c r="E60" s="150" t="s">
        <v>28</v>
      </c>
      <c r="F60" s="150" t="s">
        <v>404</v>
      </c>
      <c r="G60" s="150" t="s">
        <v>1019</v>
      </c>
      <c r="H60" s="150" t="s">
        <v>287</v>
      </c>
      <c r="I60" s="150" t="s">
        <v>405</v>
      </c>
      <c r="J60" s="150" t="s">
        <v>289</v>
      </c>
      <c r="K60" s="150" t="s">
        <v>701</v>
      </c>
      <c r="L60" s="150"/>
      <c r="M60" s="150"/>
      <c r="N60" s="150"/>
    </row>
    <row r="61" spans="1:14" x14ac:dyDescent="0.25">
      <c r="A61" s="150">
        <v>5</v>
      </c>
      <c r="B61" s="150" t="s">
        <v>268</v>
      </c>
      <c r="C61" s="150" t="s">
        <v>269</v>
      </c>
      <c r="D61" s="150" t="s">
        <v>66</v>
      </c>
      <c r="E61" s="150" t="s">
        <v>1</v>
      </c>
      <c r="F61" s="150" t="s">
        <v>270</v>
      </c>
      <c r="G61" s="150" t="s">
        <v>1019</v>
      </c>
      <c r="H61" s="150" t="s">
        <v>3</v>
      </c>
      <c r="I61" s="150" t="s">
        <v>271</v>
      </c>
      <c r="J61" s="150" t="s">
        <v>53</v>
      </c>
      <c r="K61" s="150" t="s">
        <v>1465</v>
      </c>
      <c r="L61" s="150"/>
      <c r="M61" s="150"/>
      <c r="N61" s="150"/>
    </row>
    <row r="62" spans="1:14" x14ac:dyDescent="0.25">
      <c r="A62" s="150">
        <v>12</v>
      </c>
      <c r="B62" s="150" t="s">
        <v>117</v>
      </c>
      <c r="C62" s="150" t="s">
        <v>1210</v>
      </c>
      <c r="D62" s="150" t="s">
        <v>648</v>
      </c>
      <c r="E62" s="150" t="s">
        <v>1</v>
      </c>
      <c r="F62" s="150" t="s">
        <v>1211</v>
      </c>
      <c r="G62" s="150" t="s">
        <v>1019</v>
      </c>
      <c r="H62" s="150" t="s">
        <v>3</v>
      </c>
      <c r="I62" s="150" t="s">
        <v>1212</v>
      </c>
      <c r="J62" s="150" t="s">
        <v>53</v>
      </c>
      <c r="K62" s="150" t="s">
        <v>1213</v>
      </c>
      <c r="L62" s="150"/>
      <c r="M62" s="150"/>
      <c r="N62" s="150"/>
    </row>
    <row r="63" spans="1:14" x14ac:dyDescent="0.25">
      <c r="A63" s="150">
        <v>14</v>
      </c>
      <c r="B63" s="150" t="s">
        <v>116</v>
      </c>
      <c r="C63" s="150" t="s">
        <v>117</v>
      </c>
      <c r="D63" s="150" t="s">
        <v>648</v>
      </c>
      <c r="E63" s="150" t="s">
        <v>1</v>
      </c>
      <c r="F63" s="150" t="s">
        <v>118</v>
      </c>
      <c r="G63" s="150" t="s">
        <v>1019</v>
      </c>
      <c r="H63" s="150" t="s">
        <v>3</v>
      </c>
      <c r="I63" s="150" t="s">
        <v>119</v>
      </c>
      <c r="J63" s="150" t="s">
        <v>53</v>
      </c>
      <c r="K63" s="150" t="s">
        <v>1167</v>
      </c>
      <c r="L63" s="150"/>
      <c r="M63" s="150"/>
      <c r="N63" s="150"/>
    </row>
    <row r="64" spans="1:14" x14ac:dyDescent="0.25">
      <c r="A64" s="150">
        <v>24</v>
      </c>
      <c r="B64" s="150" t="s">
        <v>50</v>
      </c>
      <c r="C64" s="150" t="s">
        <v>51</v>
      </c>
      <c r="D64" s="150" t="s">
        <v>52</v>
      </c>
      <c r="E64" s="150" t="s">
        <v>43</v>
      </c>
      <c r="F64" s="150" t="s">
        <v>246</v>
      </c>
      <c r="G64" s="150" t="s">
        <v>1019</v>
      </c>
      <c r="H64" s="150" t="s">
        <v>3</v>
      </c>
      <c r="I64" s="150" t="s">
        <v>247</v>
      </c>
      <c r="J64" s="150" t="s">
        <v>125</v>
      </c>
      <c r="K64" s="150" t="s">
        <v>1127</v>
      </c>
      <c r="L64" s="150"/>
      <c r="M64" s="150"/>
      <c r="N64" s="150"/>
    </row>
    <row r="65" spans="1:14" x14ac:dyDescent="0.25">
      <c r="A65" s="150">
        <v>25</v>
      </c>
      <c r="B65" s="150" t="s">
        <v>1072</v>
      </c>
      <c r="C65" s="150" t="s">
        <v>1073</v>
      </c>
      <c r="D65" s="150" t="s">
        <v>122</v>
      </c>
      <c r="E65" s="150" t="s">
        <v>43</v>
      </c>
      <c r="F65" s="150" t="s">
        <v>221</v>
      </c>
      <c r="G65" s="150" t="s">
        <v>1131</v>
      </c>
      <c r="H65" s="150" t="s">
        <v>3</v>
      </c>
      <c r="I65" s="150" t="s">
        <v>222</v>
      </c>
      <c r="J65" s="150" t="s">
        <v>53</v>
      </c>
      <c r="K65" s="150" t="s">
        <v>1074</v>
      </c>
      <c r="L65" s="150"/>
      <c r="M65" s="150"/>
      <c r="N65" s="150"/>
    </row>
    <row r="66" spans="1:14" x14ac:dyDescent="0.25">
      <c r="A66" s="150">
        <v>27</v>
      </c>
      <c r="B66" s="150" t="s">
        <v>262</v>
      </c>
      <c r="C66" s="150" t="s">
        <v>263</v>
      </c>
      <c r="D66" s="150" t="s">
        <v>264</v>
      </c>
      <c r="E66" s="150" t="s">
        <v>1</v>
      </c>
      <c r="F66" s="150" t="s">
        <v>265</v>
      </c>
      <c r="G66" s="150" t="s">
        <v>1019</v>
      </c>
      <c r="H66" s="150" t="s">
        <v>3</v>
      </c>
      <c r="I66" s="150" t="s">
        <v>266</v>
      </c>
      <c r="J66" s="150" t="s">
        <v>53</v>
      </c>
      <c r="K66" s="150" t="s">
        <v>1057</v>
      </c>
      <c r="L66" s="150"/>
      <c r="M66" s="150"/>
      <c r="N66" s="150"/>
    </row>
    <row r="67" spans="1:14" x14ac:dyDescent="0.25">
      <c r="A67" s="150">
        <v>29</v>
      </c>
      <c r="B67" s="150" t="s">
        <v>273</v>
      </c>
      <c r="C67" s="150" t="s">
        <v>274</v>
      </c>
      <c r="D67" s="150" t="s">
        <v>0</v>
      </c>
      <c r="E67" s="150" t="s">
        <v>1</v>
      </c>
      <c r="F67" s="150" t="s">
        <v>275</v>
      </c>
      <c r="G67" s="150" t="s">
        <v>1019</v>
      </c>
      <c r="H67" s="150" t="s">
        <v>3</v>
      </c>
      <c r="I67" s="150" t="s">
        <v>276</v>
      </c>
      <c r="J67" s="150" t="s">
        <v>53</v>
      </c>
      <c r="K67" s="150" t="s">
        <v>1069</v>
      </c>
      <c r="L67" s="150"/>
      <c r="M67" s="150"/>
      <c r="N67" s="150"/>
    </row>
    <row r="68" spans="1:14" x14ac:dyDescent="0.25">
      <c r="A68" s="150">
        <v>30</v>
      </c>
      <c r="B68" s="150" t="s">
        <v>102</v>
      </c>
      <c r="C68" s="150" t="s">
        <v>141</v>
      </c>
      <c r="D68" s="150" t="s">
        <v>42</v>
      </c>
      <c r="E68" s="150" t="s">
        <v>43</v>
      </c>
      <c r="F68" s="150" t="s">
        <v>142</v>
      </c>
      <c r="G68" s="150" t="s">
        <v>1019</v>
      </c>
      <c r="H68" s="150" t="s">
        <v>3</v>
      </c>
      <c r="I68" s="150" t="s">
        <v>143</v>
      </c>
      <c r="J68" s="150" t="s">
        <v>53</v>
      </c>
      <c r="K68" s="150" t="s">
        <v>1070</v>
      </c>
      <c r="L68" s="150"/>
      <c r="M68" s="150"/>
      <c r="N68" s="150"/>
    </row>
    <row r="69" spans="1:14" x14ac:dyDescent="0.25">
      <c r="A69" s="150">
        <v>32</v>
      </c>
      <c r="B69" s="150" t="s">
        <v>145</v>
      </c>
      <c r="C69" s="150" t="s">
        <v>97</v>
      </c>
      <c r="D69" s="150" t="s">
        <v>1046</v>
      </c>
      <c r="E69" s="150" t="s">
        <v>1</v>
      </c>
      <c r="F69" s="150" t="s">
        <v>147</v>
      </c>
      <c r="G69" s="150" t="s">
        <v>1019</v>
      </c>
      <c r="H69" s="150" t="s">
        <v>3</v>
      </c>
      <c r="I69" s="150" t="s">
        <v>148</v>
      </c>
      <c r="J69" s="150" t="s">
        <v>53</v>
      </c>
      <c r="K69" s="150" t="s">
        <v>1047</v>
      </c>
      <c r="L69" s="150"/>
      <c r="M69" s="150"/>
      <c r="N69" s="150"/>
    </row>
    <row r="70" spans="1:14" x14ac:dyDescent="0.25">
      <c r="A70" s="150">
        <v>34</v>
      </c>
      <c r="B70" s="150" t="s">
        <v>982</v>
      </c>
      <c r="C70" s="150" t="s">
        <v>292</v>
      </c>
      <c r="D70" s="150" t="s">
        <v>462</v>
      </c>
      <c r="E70" s="150" t="s">
        <v>1</v>
      </c>
      <c r="F70" s="150" t="s">
        <v>422</v>
      </c>
      <c r="G70" s="150" t="s">
        <v>1019</v>
      </c>
      <c r="H70" s="150" t="s">
        <v>3</v>
      </c>
      <c r="I70" s="150" t="s">
        <v>423</v>
      </c>
      <c r="J70" s="150" t="s">
        <v>2</v>
      </c>
      <c r="K70" s="150" t="s">
        <v>983</v>
      </c>
      <c r="L70" s="150"/>
      <c r="M70" s="150"/>
      <c r="N70" s="150"/>
    </row>
    <row r="71" spans="1:14" x14ac:dyDescent="0.25">
      <c r="A71" s="150">
        <v>36</v>
      </c>
      <c r="B71" s="150" t="s">
        <v>242</v>
      </c>
      <c r="C71" s="150" t="s">
        <v>243</v>
      </c>
      <c r="D71" s="150" t="s">
        <v>957</v>
      </c>
      <c r="E71" s="150" t="s">
        <v>43</v>
      </c>
      <c r="F71" s="150" t="s">
        <v>244</v>
      </c>
      <c r="G71" s="150" t="s">
        <v>1019</v>
      </c>
      <c r="H71" s="150" t="s">
        <v>3</v>
      </c>
      <c r="I71" s="150" t="s">
        <v>245</v>
      </c>
      <c r="J71" s="150" t="s">
        <v>125</v>
      </c>
      <c r="K71" s="150" t="s">
        <v>958</v>
      </c>
      <c r="L71" s="150"/>
      <c r="M71" s="150"/>
      <c r="N71" s="150"/>
    </row>
    <row r="72" spans="1:14" x14ac:dyDescent="0.25">
      <c r="A72" s="150">
        <v>39</v>
      </c>
      <c r="B72" s="150" t="s">
        <v>361</v>
      </c>
      <c r="C72" s="150" t="s">
        <v>362</v>
      </c>
      <c r="D72" s="150" t="s">
        <v>0</v>
      </c>
      <c r="E72" s="150" t="s">
        <v>1</v>
      </c>
      <c r="F72" s="150" t="s">
        <v>886</v>
      </c>
      <c r="G72" s="150" t="s">
        <v>1019</v>
      </c>
      <c r="H72" s="150" t="s">
        <v>3</v>
      </c>
      <c r="I72" s="150" t="s">
        <v>861</v>
      </c>
      <c r="J72" s="150" t="s">
        <v>516</v>
      </c>
      <c r="K72" s="150" t="s">
        <v>896</v>
      </c>
      <c r="L72" s="150"/>
      <c r="M72" s="150"/>
      <c r="N72" s="150"/>
    </row>
    <row r="73" spans="1:14" x14ac:dyDescent="0.25">
      <c r="A73" s="150">
        <v>55</v>
      </c>
      <c r="B73" s="150" t="s">
        <v>238</v>
      </c>
      <c r="C73" s="150" t="s">
        <v>239</v>
      </c>
      <c r="D73" s="150" t="s">
        <v>0</v>
      </c>
      <c r="E73" s="150" t="s">
        <v>1</v>
      </c>
      <c r="F73" s="150" t="s">
        <v>240</v>
      </c>
      <c r="G73" s="150" t="s">
        <v>1019</v>
      </c>
      <c r="H73" s="150" t="s">
        <v>3</v>
      </c>
      <c r="I73" s="150" t="s">
        <v>241</v>
      </c>
      <c r="J73" s="150" t="s">
        <v>53</v>
      </c>
      <c r="K73" s="150" t="s">
        <v>691</v>
      </c>
      <c r="L73" s="150"/>
      <c r="M73" s="150"/>
      <c r="N73" s="150"/>
    </row>
    <row r="74" spans="1:14" x14ac:dyDescent="0.25">
      <c r="A74" s="150">
        <v>56</v>
      </c>
      <c r="B74" s="150" t="s">
        <v>137</v>
      </c>
      <c r="C74" s="150" t="s">
        <v>138</v>
      </c>
      <c r="D74" s="150" t="s">
        <v>0</v>
      </c>
      <c r="E74" s="150" t="s">
        <v>1</v>
      </c>
      <c r="F74" s="150" t="s">
        <v>139</v>
      </c>
      <c r="G74" s="150" t="s">
        <v>1019</v>
      </c>
      <c r="H74" s="150" t="s">
        <v>3</v>
      </c>
      <c r="I74" s="150" t="s">
        <v>140</v>
      </c>
      <c r="J74" s="150" t="s">
        <v>53</v>
      </c>
      <c r="K74" s="150" t="s">
        <v>699</v>
      </c>
      <c r="L74" s="150"/>
      <c r="M74" s="150"/>
      <c r="N74" s="150"/>
    </row>
    <row r="75" spans="1:14" x14ac:dyDescent="0.25">
      <c r="A75" s="150">
        <v>65</v>
      </c>
      <c r="B75" s="150" t="s">
        <v>110</v>
      </c>
      <c r="C75" s="150" t="s">
        <v>111</v>
      </c>
      <c r="D75" s="150" t="s">
        <v>112</v>
      </c>
      <c r="E75" s="150" t="s">
        <v>43</v>
      </c>
      <c r="F75" s="150" t="s">
        <v>113</v>
      </c>
      <c r="G75" s="150" t="s">
        <v>1019</v>
      </c>
      <c r="H75" s="150" t="s">
        <v>3</v>
      </c>
      <c r="I75" s="150" t="s">
        <v>114</v>
      </c>
      <c r="J75" s="150" t="s">
        <v>53</v>
      </c>
      <c r="K75" s="150" t="s">
        <v>727</v>
      </c>
      <c r="L75" s="150"/>
      <c r="M75" s="150"/>
      <c r="N75" s="150"/>
    </row>
    <row r="76" spans="1:14" x14ac:dyDescent="0.25">
      <c r="A76" s="150">
        <v>66</v>
      </c>
      <c r="B76" s="150" t="s">
        <v>120</v>
      </c>
      <c r="C76" s="150" t="s">
        <v>121</v>
      </c>
      <c r="D76" s="150" t="s">
        <v>122</v>
      </c>
      <c r="E76" s="150" t="s">
        <v>43</v>
      </c>
      <c r="F76" s="150" t="s">
        <v>123</v>
      </c>
      <c r="G76" s="150" t="s">
        <v>1019</v>
      </c>
      <c r="H76" s="150" t="s">
        <v>3</v>
      </c>
      <c r="I76" s="150" t="s">
        <v>124</v>
      </c>
      <c r="J76" s="150" t="s">
        <v>125</v>
      </c>
      <c r="K76" s="150" t="s">
        <v>728</v>
      </c>
      <c r="L76" s="150"/>
      <c r="M76" s="150"/>
      <c r="N76" s="150"/>
    </row>
    <row r="77" spans="1:14" x14ac:dyDescent="0.25">
      <c r="A77" s="150">
        <v>76</v>
      </c>
      <c r="B77" s="150" t="s">
        <v>206</v>
      </c>
      <c r="C77" s="150" t="s">
        <v>207</v>
      </c>
      <c r="D77" s="150" t="s">
        <v>173</v>
      </c>
      <c r="E77" s="150" t="s">
        <v>43</v>
      </c>
      <c r="F77" s="150" t="s">
        <v>208</v>
      </c>
      <c r="G77" s="150" t="s">
        <v>1019</v>
      </c>
      <c r="H77" s="150" t="s">
        <v>3</v>
      </c>
      <c r="I77" s="150" t="s">
        <v>209</v>
      </c>
      <c r="J77" s="150" t="s">
        <v>53</v>
      </c>
      <c r="K77" s="150" t="s">
        <v>745</v>
      </c>
      <c r="L77" s="150"/>
      <c r="M77" s="150"/>
      <c r="N77" s="150"/>
    </row>
    <row r="78" spans="1:14" x14ac:dyDescent="0.25">
      <c r="A78" s="150">
        <v>77</v>
      </c>
      <c r="B78" s="150" t="s">
        <v>224</v>
      </c>
      <c r="C78" s="150" t="s">
        <v>225</v>
      </c>
      <c r="D78" s="150" t="s">
        <v>0</v>
      </c>
      <c r="E78" s="150" t="s">
        <v>1</v>
      </c>
      <c r="F78" s="150" t="s">
        <v>226</v>
      </c>
      <c r="G78" s="150" t="s">
        <v>1019</v>
      </c>
      <c r="H78" s="150" t="s">
        <v>3</v>
      </c>
      <c r="I78" s="150" t="s">
        <v>227</v>
      </c>
      <c r="J78" s="150" t="s">
        <v>53</v>
      </c>
      <c r="K78" s="150" t="s">
        <v>748</v>
      </c>
      <c r="L78" s="150"/>
      <c r="M78" s="150"/>
      <c r="N78" s="150"/>
    </row>
    <row r="79" spans="1:14" x14ac:dyDescent="0.25">
      <c r="A79" s="150">
        <v>78</v>
      </c>
      <c r="B79" s="150" t="s">
        <v>54</v>
      </c>
      <c r="C79" s="150" t="s">
        <v>55</v>
      </c>
      <c r="D79" s="150" t="s">
        <v>0</v>
      </c>
      <c r="E79" s="150" t="s">
        <v>1</v>
      </c>
      <c r="F79" s="150" t="s">
        <v>229</v>
      </c>
      <c r="G79" s="150" t="s">
        <v>1019</v>
      </c>
      <c r="H79" s="150" t="s">
        <v>3</v>
      </c>
      <c r="I79" s="150" t="s">
        <v>230</v>
      </c>
      <c r="J79" s="150" t="s">
        <v>53</v>
      </c>
      <c r="K79" s="150" t="s">
        <v>749</v>
      </c>
      <c r="L79" s="150"/>
      <c r="M79" s="150"/>
      <c r="N79" s="150"/>
    </row>
    <row r="80" spans="1:14" x14ac:dyDescent="0.25">
      <c r="A80" s="150">
        <v>79</v>
      </c>
      <c r="B80" s="150" t="s">
        <v>278</v>
      </c>
      <c r="C80" s="150" t="s">
        <v>279</v>
      </c>
      <c r="D80" s="150" t="s">
        <v>66</v>
      </c>
      <c r="E80" s="150" t="s">
        <v>1</v>
      </c>
      <c r="F80" s="150" t="s">
        <v>280</v>
      </c>
      <c r="G80" s="150" t="s">
        <v>1019</v>
      </c>
      <c r="H80" s="150" t="s">
        <v>3</v>
      </c>
      <c r="I80" s="150" t="s">
        <v>281</v>
      </c>
      <c r="J80" s="150" t="s">
        <v>53</v>
      </c>
      <c r="K80" s="150" t="s">
        <v>756</v>
      </c>
      <c r="L80" s="150"/>
      <c r="M80" s="150"/>
      <c r="N80" s="150"/>
    </row>
  </sheetData>
  <sortState ref="A2:K80">
    <sortCondition ref="H1"/>
  </sortState>
  <pageMargins bottom="0.75" footer="0.3" header="0.3" left="0.7" right="0.7" top="0.75"/>
  <pageSetup orientation="portrait" r:id="rId1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0"/>
  <dimension ref="A1:N79"/>
  <sheetViews>
    <sheetView topLeftCell="A52" workbookViewId="0">
      <selection sqref="A1:XFD1"/>
    </sheetView>
  </sheetViews>
  <sheetFormatPr defaultRowHeight="15" x14ac:dyDescent="0.25"/>
  <cols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customFormat="1" r="1" s="149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49" t="s">
        <v>174</v>
      </c>
      <c r="C2" s="149" t="s">
        <v>175</v>
      </c>
      <c r="D2" s="149" t="s">
        <v>0</v>
      </c>
      <c r="E2" s="149" t="s">
        <v>1</v>
      </c>
      <c r="F2" s="149" t="s">
        <v>176</v>
      </c>
      <c r="G2" s="149" t="s">
        <v>1468</v>
      </c>
      <c r="H2" s="149" t="s">
        <v>8</v>
      </c>
      <c r="I2" s="149" t="s">
        <v>177</v>
      </c>
      <c r="J2" s="149" t="s">
        <v>9</v>
      </c>
      <c r="K2" s="149" t="s">
        <v>1469</v>
      </c>
      <c r="L2" s="149"/>
      <c r="M2" s="149"/>
    </row>
    <row r="3" spans="1:13" x14ac:dyDescent="0.25">
      <c r="A3">
        <v>2</v>
      </c>
      <c r="B3" s="149" t="s">
        <v>174</v>
      </c>
      <c r="C3" s="149" t="s">
        <v>175</v>
      </c>
      <c r="D3" s="149" t="s">
        <v>0</v>
      </c>
      <c r="E3" s="149" t="s">
        <v>1</v>
      </c>
      <c r="F3" s="149" t="s">
        <v>1232</v>
      </c>
      <c r="G3" s="149" t="s">
        <v>1468</v>
      </c>
      <c r="H3" s="149" t="s">
        <v>1013</v>
      </c>
      <c r="I3" s="149" t="s">
        <v>1234</v>
      </c>
      <c r="J3" s="149" t="s">
        <v>960</v>
      </c>
      <c r="K3" s="149" t="s">
        <v>1470</v>
      </c>
      <c r="L3" s="149"/>
      <c r="M3" s="149"/>
    </row>
    <row r="4" spans="1:13" x14ac:dyDescent="0.25">
      <c r="A4" s="149">
        <v>3</v>
      </c>
      <c r="B4" s="149" t="s">
        <v>174</v>
      </c>
      <c r="C4" s="149" t="s">
        <v>175</v>
      </c>
      <c r="D4" s="149" t="s">
        <v>0</v>
      </c>
      <c r="E4" s="149" t="s">
        <v>1</v>
      </c>
      <c r="F4" s="149" t="s">
        <v>472</v>
      </c>
      <c r="G4" s="149" t="s">
        <v>1050</v>
      </c>
      <c r="H4" s="149" t="s">
        <v>473</v>
      </c>
      <c r="I4" s="149" t="s">
        <v>474</v>
      </c>
      <c r="J4" s="149" t="s">
        <v>475</v>
      </c>
      <c r="K4" s="149" t="s">
        <v>1471</v>
      </c>
      <c r="L4" s="149"/>
      <c r="M4" s="149"/>
    </row>
    <row r="5" spans="1:13" x14ac:dyDescent="0.25">
      <c r="A5" s="149">
        <v>4</v>
      </c>
      <c r="B5" s="149" t="s">
        <v>519</v>
      </c>
      <c r="C5" s="149" t="s">
        <v>520</v>
      </c>
      <c r="D5" s="149" t="s">
        <v>0</v>
      </c>
      <c r="E5" s="149" t="s">
        <v>1</v>
      </c>
      <c r="F5" s="149" t="s">
        <v>794</v>
      </c>
      <c r="G5" s="149" t="s">
        <v>1472</v>
      </c>
      <c r="H5" s="149" t="s">
        <v>8</v>
      </c>
      <c r="I5" s="149" t="s">
        <v>1473</v>
      </c>
      <c r="J5" s="149" t="s">
        <v>1136</v>
      </c>
      <c r="K5" s="149" t="s">
        <v>1474</v>
      </c>
      <c r="L5" s="149"/>
      <c r="M5" s="149"/>
    </row>
    <row r="6" spans="1:13" x14ac:dyDescent="0.25">
      <c r="A6" s="149">
        <v>5</v>
      </c>
      <c r="B6" s="149" t="s">
        <v>268</v>
      </c>
      <c r="C6" s="149" t="s">
        <v>269</v>
      </c>
      <c r="D6" s="149" t="s">
        <v>66</v>
      </c>
      <c r="E6" s="149" t="s">
        <v>1</v>
      </c>
      <c r="F6" s="149" t="s">
        <v>270</v>
      </c>
      <c r="G6" s="149" t="s">
        <v>1019</v>
      </c>
      <c r="H6" s="149" t="s">
        <v>3</v>
      </c>
      <c r="I6" s="149" t="s">
        <v>271</v>
      </c>
      <c r="J6" s="149" t="s">
        <v>53</v>
      </c>
      <c r="K6" s="149" t="s">
        <v>1465</v>
      </c>
      <c r="L6" s="149"/>
      <c r="M6" s="149"/>
    </row>
    <row r="7" spans="1:13" x14ac:dyDescent="0.25">
      <c r="A7" s="149">
        <v>6</v>
      </c>
      <c r="B7" s="149" t="s">
        <v>803</v>
      </c>
      <c r="C7" s="149" t="s">
        <v>804</v>
      </c>
      <c r="D7" s="149" t="s">
        <v>17</v>
      </c>
      <c r="E7" s="149" t="s">
        <v>7</v>
      </c>
      <c r="F7" s="149" t="s">
        <v>1121</v>
      </c>
      <c r="G7" s="149" t="s">
        <v>1468</v>
      </c>
      <c r="H7" s="149" t="s">
        <v>1013</v>
      </c>
      <c r="I7" s="149" t="s">
        <v>1122</v>
      </c>
      <c r="J7" s="149" t="s">
        <v>960</v>
      </c>
      <c r="K7" s="149" t="s">
        <v>1464</v>
      </c>
      <c r="L7" s="149"/>
      <c r="M7" s="149"/>
    </row>
    <row r="8" spans="1:13" x14ac:dyDescent="0.25">
      <c r="A8" s="149">
        <v>7</v>
      </c>
      <c r="B8" s="149" t="s">
        <v>1457</v>
      </c>
      <c r="C8" s="149" t="s">
        <v>1458</v>
      </c>
      <c r="D8" s="149" t="s">
        <v>42</v>
      </c>
      <c r="E8" s="149" t="s">
        <v>43</v>
      </c>
      <c r="F8" s="149" t="s">
        <v>1459</v>
      </c>
      <c r="G8" s="149" t="s">
        <v>1136</v>
      </c>
      <c r="H8" s="149" t="s">
        <v>1013</v>
      </c>
      <c r="I8" s="149" t="s">
        <v>1460</v>
      </c>
      <c r="J8" s="149" t="s">
        <v>960</v>
      </c>
      <c r="K8" s="149" t="s">
        <v>1461</v>
      </c>
      <c r="L8" s="149"/>
      <c r="M8" s="149"/>
    </row>
    <row r="9" spans="1:13" x14ac:dyDescent="0.25">
      <c r="A9" s="149">
        <v>8</v>
      </c>
      <c r="B9" s="149" t="s">
        <v>366</v>
      </c>
      <c r="C9" s="149" t="s">
        <v>367</v>
      </c>
      <c r="D9" s="149" t="s">
        <v>368</v>
      </c>
      <c r="E9" s="149" t="s">
        <v>43</v>
      </c>
      <c r="F9" s="149" t="s">
        <v>369</v>
      </c>
      <c r="G9" s="149" t="s">
        <v>1019</v>
      </c>
      <c r="H9" s="149" t="s">
        <v>294</v>
      </c>
      <c r="I9" s="149" t="s">
        <v>370</v>
      </c>
      <c r="J9" s="149" t="s">
        <v>289</v>
      </c>
      <c r="K9" s="149" t="s">
        <v>1240</v>
      </c>
      <c r="L9" s="149"/>
      <c r="M9" s="149"/>
    </row>
    <row r="10" spans="1:13" x14ac:dyDescent="0.25">
      <c r="A10" s="149">
        <v>9</v>
      </c>
      <c r="B10" s="149" t="s">
        <v>366</v>
      </c>
      <c r="C10" s="149" t="s">
        <v>367</v>
      </c>
      <c r="D10" s="149" t="s">
        <v>368</v>
      </c>
      <c r="E10" s="149" t="s">
        <v>43</v>
      </c>
      <c r="F10" s="149" t="s">
        <v>1100</v>
      </c>
      <c r="G10" s="149" t="s">
        <v>1468</v>
      </c>
      <c r="H10" s="149" t="s">
        <v>1013</v>
      </c>
      <c r="I10" s="149" t="s">
        <v>1101</v>
      </c>
      <c r="J10" s="149" t="s">
        <v>960</v>
      </c>
      <c r="K10" s="149" t="s">
        <v>1258</v>
      </c>
      <c r="L10" s="149"/>
      <c r="M10" s="149"/>
    </row>
    <row r="11" spans="1:13" x14ac:dyDescent="0.25">
      <c r="A11" s="149">
        <v>10</v>
      </c>
      <c r="B11" s="149" t="s">
        <v>1215</v>
      </c>
      <c r="C11" s="149" t="s">
        <v>1216</v>
      </c>
      <c r="D11" s="149" t="s">
        <v>0</v>
      </c>
      <c r="E11" s="149" t="s">
        <v>1</v>
      </c>
      <c r="F11" s="149" t="s">
        <v>1218</v>
      </c>
      <c r="G11" s="149" t="s">
        <v>1468</v>
      </c>
      <c r="H11" s="149" t="s">
        <v>1013</v>
      </c>
      <c r="I11" s="149" t="s">
        <v>1219</v>
      </c>
      <c r="J11" s="149" t="s">
        <v>960</v>
      </c>
      <c r="K11" s="149" t="s">
        <v>1242</v>
      </c>
      <c r="L11" s="149"/>
      <c r="M11" s="149"/>
    </row>
    <row r="12" spans="1:13" x14ac:dyDescent="0.25">
      <c r="A12" s="149">
        <v>11</v>
      </c>
      <c r="B12" s="149" t="s">
        <v>1194</v>
      </c>
      <c r="C12" s="149" t="s">
        <v>1195</v>
      </c>
      <c r="D12" s="149" t="s">
        <v>1196</v>
      </c>
      <c r="E12" s="149" t="s">
        <v>28</v>
      </c>
      <c r="F12" s="149" t="s">
        <v>1197</v>
      </c>
      <c r="G12" s="149" t="s">
        <v>1468</v>
      </c>
      <c r="H12" s="149" t="s">
        <v>1013</v>
      </c>
      <c r="I12" s="149" t="s">
        <v>1198</v>
      </c>
      <c r="J12" s="149" t="s">
        <v>960</v>
      </c>
      <c r="K12" s="149" t="s">
        <v>1214</v>
      </c>
      <c r="L12" s="149"/>
      <c r="M12" s="149"/>
    </row>
    <row r="13" spans="1:13" x14ac:dyDescent="0.25">
      <c r="A13" s="149">
        <v>12</v>
      </c>
      <c r="B13" s="149" t="s">
        <v>117</v>
      </c>
      <c r="C13" s="149" t="s">
        <v>1210</v>
      </c>
      <c r="D13" s="149" t="s">
        <v>648</v>
      </c>
      <c r="E13" s="149" t="s">
        <v>1</v>
      </c>
      <c r="F13" s="149" t="s">
        <v>1211</v>
      </c>
      <c r="G13" s="149" t="s">
        <v>1019</v>
      </c>
      <c r="H13" s="149" t="s">
        <v>3</v>
      </c>
      <c r="I13" s="149" t="s">
        <v>1212</v>
      </c>
      <c r="J13" s="149" t="s">
        <v>53</v>
      </c>
      <c r="K13" s="149" t="s">
        <v>1213</v>
      </c>
      <c r="L13" s="149"/>
      <c r="M13" s="149"/>
    </row>
    <row r="14" spans="1:13" x14ac:dyDescent="0.25">
      <c r="A14" s="149">
        <v>13</v>
      </c>
      <c r="B14" s="149" t="s">
        <v>262</v>
      </c>
      <c r="C14" s="149" t="s">
        <v>399</v>
      </c>
      <c r="D14" s="149" t="s">
        <v>0</v>
      </c>
      <c r="E14" s="149" t="s">
        <v>1</v>
      </c>
      <c r="F14" s="149" t="s">
        <v>1103</v>
      </c>
      <c r="G14" s="149" t="s">
        <v>1468</v>
      </c>
      <c r="H14" s="149" t="s">
        <v>1013</v>
      </c>
      <c r="I14" s="149" t="s">
        <v>1104</v>
      </c>
      <c r="J14" s="149" t="s">
        <v>960</v>
      </c>
      <c r="K14" s="149" t="s">
        <v>1206</v>
      </c>
      <c r="L14" s="149"/>
      <c r="M14" s="149"/>
    </row>
    <row r="15" spans="1:13" x14ac:dyDescent="0.25">
      <c r="A15" s="149">
        <v>14</v>
      </c>
      <c r="B15" s="149" t="s">
        <v>116</v>
      </c>
      <c r="C15" s="149" t="s">
        <v>117</v>
      </c>
      <c r="D15" s="149" t="s">
        <v>648</v>
      </c>
      <c r="E15" s="149" t="s">
        <v>1</v>
      </c>
      <c r="F15" s="149" t="s">
        <v>118</v>
      </c>
      <c r="G15" s="149" t="s">
        <v>1019</v>
      </c>
      <c r="H15" s="149" t="s">
        <v>3</v>
      </c>
      <c r="I15" s="149" t="s">
        <v>119</v>
      </c>
      <c r="J15" s="149" t="s">
        <v>53</v>
      </c>
      <c r="K15" s="149" t="s">
        <v>1167</v>
      </c>
      <c r="L15" s="149"/>
      <c r="M15" s="149"/>
    </row>
    <row r="16" spans="1:13" x14ac:dyDescent="0.25">
      <c r="A16" s="149">
        <v>15</v>
      </c>
      <c r="B16" s="149" t="s">
        <v>196</v>
      </c>
      <c r="C16" s="149" t="s">
        <v>104</v>
      </c>
      <c r="D16" s="149" t="s">
        <v>197</v>
      </c>
      <c r="E16" s="149" t="s">
        <v>198</v>
      </c>
      <c r="F16" s="149" t="s">
        <v>1168</v>
      </c>
      <c r="G16" s="149" t="s">
        <v>1468</v>
      </c>
      <c r="H16" s="149" t="s">
        <v>1013</v>
      </c>
      <c r="I16" s="149" t="s">
        <v>1169</v>
      </c>
      <c r="J16" s="149" t="s">
        <v>960</v>
      </c>
      <c r="K16" s="149" t="s">
        <v>1170</v>
      </c>
      <c r="L16" s="149"/>
      <c r="M16" s="149"/>
    </row>
    <row r="17" spans="1:13" x14ac:dyDescent="0.25">
      <c r="A17" s="149">
        <v>16</v>
      </c>
      <c r="B17" s="149" t="s">
        <v>1176</v>
      </c>
      <c r="C17" s="149" t="s">
        <v>1177</v>
      </c>
      <c r="D17" s="149" t="s">
        <v>173</v>
      </c>
      <c r="E17" s="149" t="s">
        <v>43</v>
      </c>
      <c r="F17" s="149" t="s">
        <v>1178</v>
      </c>
      <c r="G17" s="149" t="s">
        <v>1468</v>
      </c>
      <c r="H17" s="149" t="s">
        <v>1013</v>
      </c>
      <c r="I17" s="149" t="s">
        <v>1179</v>
      </c>
      <c r="J17" s="149" t="s">
        <v>960</v>
      </c>
      <c r="K17" s="149" t="s">
        <v>1180</v>
      </c>
      <c r="L17" s="149"/>
      <c r="M17" s="149"/>
    </row>
    <row r="18" spans="1:13" x14ac:dyDescent="0.25">
      <c r="A18" s="149">
        <v>17</v>
      </c>
      <c r="B18" s="149" t="s">
        <v>1181</v>
      </c>
      <c r="C18" s="149" t="s">
        <v>1182</v>
      </c>
      <c r="D18" s="149" t="s">
        <v>1183</v>
      </c>
      <c r="E18" s="149" t="s">
        <v>48</v>
      </c>
      <c r="F18" s="149" t="s">
        <v>1184</v>
      </c>
      <c r="G18" s="149" t="s">
        <v>1468</v>
      </c>
      <c r="H18" s="149" t="s">
        <v>1013</v>
      </c>
      <c r="I18" s="149" t="s">
        <v>1185</v>
      </c>
      <c r="J18" s="149" t="s">
        <v>960</v>
      </c>
      <c r="K18" s="149" t="s">
        <v>1186</v>
      </c>
      <c r="L18" s="149"/>
      <c r="M18" s="149"/>
    </row>
    <row r="19" spans="1:13" x14ac:dyDescent="0.25">
      <c r="A19" s="149">
        <v>18</v>
      </c>
      <c r="B19" s="149" t="s">
        <v>1187</v>
      </c>
      <c r="C19" s="149" t="s">
        <v>1188</v>
      </c>
      <c r="D19" s="149" t="s">
        <v>1189</v>
      </c>
      <c r="E19" s="149" t="s">
        <v>43</v>
      </c>
      <c r="F19" s="149" t="s">
        <v>1190</v>
      </c>
      <c r="G19" s="149" t="s">
        <v>1468</v>
      </c>
      <c r="H19" s="149" t="s">
        <v>1013</v>
      </c>
      <c r="I19" s="149" t="s">
        <v>1191</v>
      </c>
      <c r="J19" s="149" t="s">
        <v>960</v>
      </c>
      <c r="K19" s="149" t="s">
        <v>1192</v>
      </c>
      <c r="L19" s="149"/>
      <c r="M19" s="149"/>
    </row>
    <row r="20" spans="1:13" x14ac:dyDescent="0.25">
      <c r="A20" s="149">
        <v>19</v>
      </c>
      <c r="B20" s="149" t="s">
        <v>262</v>
      </c>
      <c r="C20" s="149" t="s">
        <v>1141</v>
      </c>
      <c r="D20" s="149" t="s">
        <v>1142</v>
      </c>
      <c r="E20" s="149" t="s">
        <v>1</v>
      </c>
      <c r="F20" s="149" t="s">
        <v>1143</v>
      </c>
      <c r="G20" s="149" t="s">
        <v>1468</v>
      </c>
      <c r="H20" s="149" t="s">
        <v>1013</v>
      </c>
      <c r="I20" s="149" t="s">
        <v>1144</v>
      </c>
      <c r="J20" s="149" t="s">
        <v>960</v>
      </c>
      <c r="K20" s="149" t="s">
        <v>1145</v>
      </c>
      <c r="L20" s="149"/>
      <c r="M20" s="149"/>
    </row>
    <row r="21" spans="1:13" x14ac:dyDescent="0.25">
      <c r="A21" s="149">
        <v>20</v>
      </c>
      <c r="B21" s="149" t="s">
        <v>1146</v>
      </c>
      <c r="C21" s="149" t="s">
        <v>1147</v>
      </c>
      <c r="D21" s="149" t="s">
        <v>1142</v>
      </c>
      <c r="E21" s="149" t="s">
        <v>1</v>
      </c>
      <c r="F21" s="149" t="s">
        <v>1148</v>
      </c>
      <c r="G21" s="149" t="s">
        <v>1468</v>
      </c>
      <c r="H21" s="149" t="s">
        <v>1013</v>
      </c>
      <c r="I21" s="149" t="s">
        <v>1149</v>
      </c>
      <c r="J21" s="149" t="s">
        <v>960</v>
      </c>
      <c r="K21" s="149" t="s">
        <v>1150</v>
      </c>
      <c r="L21" s="149"/>
      <c r="M21" s="149"/>
    </row>
    <row r="22" spans="1:13" x14ac:dyDescent="0.25">
      <c r="A22" s="149">
        <v>21</v>
      </c>
      <c r="B22" s="149" t="s">
        <v>50</v>
      </c>
      <c r="C22" s="149" t="s">
        <v>51</v>
      </c>
      <c r="D22" s="149" t="s">
        <v>52</v>
      </c>
      <c r="E22" s="149" t="s">
        <v>43</v>
      </c>
      <c r="F22" s="149" t="s">
        <v>1085</v>
      </c>
      <c r="G22" s="149" t="s">
        <v>1468</v>
      </c>
      <c r="H22" s="149" t="s">
        <v>1013</v>
      </c>
      <c r="I22" s="149" t="s">
        <v>1086</v>
      </c>
      <c r="J22" s="149" t="s">
        <v>960</v>
      </c>
      <c r="K22" s="149" t="s">
        <v>1087</v>
      </c>
      <c r="L22" s="149"/>
      <c r="M22" s="149"/>
    </row>
    <row r="23" spans="1:13" x14ac:dyDescent="0.25">
      <c r="A23" s="149">
        <v>22</v>
      </c>
      <c r="B23" s="149" t="s">
        <v>196</v>
      </c>
      <c r="C23" s="149" t="s">
        <v>104</v>
      </c>
      <c r="D23" s="149" t="s">
        <v>197</v>
      </c>
      <c r="E23" s="149" t="s">
        <v>198</v>
      </c>
      <c r="F23" s="149" t="s">
        <v>1107</v>
      </c>
      <c r="G23" s="149" t="s">
        <v>1468</v>
      </c>
      <c r="H23" s="149" t="s">
        <v>1013</v>
      </c>
      <c r="I23" s="149" t="s">
        <v>1108</v>
      </c>
      <c r="J23" s="149" t="s">
        <v>960</v>
      </c>
      <c r="K23" s="149" t="s">
        <v>1109</v>
      </c>
      <c r="L23" s="149"/>
      <c r="M23" s="149"/>
    </row>
    <row r="24" spans="1:13" x14ac:dyDescent="0.25">
      <c r="A24" s="149">
        <v>23</v>
      </c>
      <c r="B24" s="149" t="s">
        <v>1110</v>
      </c>
      <c r="C24" s="149" t="s">
        <v>408</v>
      </c>
      <c r="D24" s="149" t="s">
        <v>1111</v>
      </c>
      <c r="E24" s="149" t="s">
        <v>912</v>
      </c>
      <c r="F24" s="149" t="s">
        <v>1112</v>
      </c>
      <c r="G24" s="149" t="s">
        <v>1468</v>
      </c>
      <c r="H24" s="149" t="s">
        <v>1013</v>
      </c>
      <c r="I24" s="149" t="s">
        <v>1113</v>
      </c>
      <c r="J24" s="149" t="s">
        <v>960</v>
      </c>
      <c r="K24" s="149" t="s">
        <v>1114</v>
      </c>
      <c r="L24" s="149"/>
      <c r="M24" s="149"/>
    </row>
    <row r="25" spans="1:13" x14ac:dyDescent="0.25">
      <c r="A25" s="149">
        <v>24</v>
      </c>
      <c r="B25" s="149" t="s">
        <v>50</v>
      </c>
      <c r="C25" s="149" t="s">
        <v>51</v>
      </c>
      <c r="D25" s="149" t="s">
        <v>52</v>
      </c>
      <c r="E25" s="149" t="s">
        <v>43</v>
      </c>
      <c r="F25" s="149" t="s">
        <v>246</v>
      </c>
      <c r="G25" s="149" t="s">
        <v>1019</v>
      </c>
      <c r="H25" s="149" t="s">
        <v>3</v>
      </c>
      <c r="I25" s="149" t="s">
        <v>247</v>
      </c>
      <c r="J25" s="149" t="s">
        <v>125</v>
      </c>
      <c r="K25" s="149" t="s">
        <v>1127</v>
      </c>
      <c r="L25" s="149"/>
      <c r="M25" s="149"/>
    </row>
    <row r="26" spans="1:13" x14ac:dyDescent="0.25">
      <c r="A26" s="149">
        <v>25</v>
      </c>
      <c r="B26" s="149" t="s">
        <v>1072</v>
      </c>
      <c r="C26" s="149" t="s">
        <v>1073</v>
      </c>
      <c r="D26" s="149" t="s">
        <v>122</v>
      </c>
      <c r="E26" s="149" t="s">
        <v>43</v>
      </c>
      <c r="F26" s="149" t="s">
        <v>221</v>
      </c>
      <c r="G26" s="149" t="s">
        <v>1131</v>
      </c>
      <c r="H26" s="149" t="s">
        <v>3</v>
      </c>
      <c r="I26" s="149" t="s">
        <v>222</v>
      </c>
      <c r="J26" s="149" t="s">
        <v>53</v>
      </c>
      <c r="K26" s="149" t="s">
        <v>1074</v>
      </c>
      <c r="L26" s="149"/>
      <c r="M26" s="149"/>
    </row>
    <row r="27" spans="1:13" x14ac:dyDescent="0.25">
      <c r="A27" s="149">
        <v>26</v>
      </c>
      <c r="B27" s="149" t="s">
        <v>190</v>
      </c>
      <c r="C27" s="149" t="s">
        <v>191</v>
      </c>
      <c r="D27" s="149" t="s">
        <v>192</v>
      </c>
      <c r="E27" s="149" t="s">
        <v>28</v>
      </c>
      <c r="F27" s="149" t="s">
        <v>193</v>
      </c>
      <c r="G27" s="149" t="s">
        <v>1019</v>
      </c>
      <c r="H27" s="149" t="s">
        <v>30</v>
      </c>
      <c r="I27" s="149" t="s">
        <v>194</v>
      </c>
      <c r="J27" s="149" t="s">
        <v>32</v>
      </c>
      <c r="K27" s="149" t="s">
        <v>1081</v>
      </c>
      <c r="L27" s="149"/>
      <c r="M27" s="149"/>
    </row>
    <row r="28" spans="1:13" x14ac:dyDescent="0.25">
      <c r="A28" s="149">
        <v>27</v>
      </c>
      <c r="B28" s="149" t="s">
        <v>262</v>
      </c>
      <c r="C28" s="149" t="s">
        <v>263</v>
      </c>
      <c r="D28" s="149" t="s">
        <v>264</v>
      </c>
      <c r="E28" s="149" t="s">
        <v>1</v>
      </c>
      <c r="F28" s="149" t="s">
        <v>265</v>
      </c>
      <c r="G28" s="149" t="s">
        <v>1019</v>
      </c>
      <c r="H28" s="149" t="s">
        <v>3</v>
      </c>
      <c r="I28" s="149" t="s">
        <v>266</v>
      </c>
      <c r="J28" s="149" t="s">
        <v>53</v>
      </c>
      <c r="K28" s="149" t="s">
        <v>1057</v>
      </c>
      <c r="L28" s="149"/>
      <c r="M28" s="149"/>
    </row>
    <row r="29" spans="1:13" x14ac:dyDescent="0.25">
      <c r="A29" s="149">
        <v>28</v>
      </c>
      <c r="B29" s="149" t="s">
        <v>71</v>
      </c>
      <c r="C29" s="149" t="s">
        <v>72</v>
      </c>
      <c r="D29" s="149" t="s">
        <v>73</v>
      </c>
      <c r="E29" s="149" t="s">
        <v>28</v>
      </c>
      <c r="F29" s="149" t="s">
        <v>74</v>
      </c>
      <c r="G29" s="149" t="s">
        <v>1019</v>
      </c>
      <c r="H29" s="149" t="s">
        <v>30</v>
      </c>
      <c r="I29" s="149" t="s">
        <v>75</v>
      </c>
      <c r="J29" s="149" t="s">
        <v>32</v>
      </c>
      <c r="K29" s="149" t="s">
        <v>1058</v>
      </c>
      <c r="L29" s="149"/>
      <c r="M29" s="149"/>
    </row>
    <row r="30" spans="1:13" x14ac:dyDescent="0.25">
      <c r="A30" s="149">
        <v>29</v>
      </c>
      <c r="B30" s="149" t="s">
        <v>273</v>
      </c>
      <c r="C30" s="149" t="s">
        <v>274</v>
      </c>
      <c r="D30" s="149" t="s">
        <v>0</v>
      </c>
      <c r="E30" s="149" t="s">
        <v>1</v>
      </c>
      <c r="F30" s="149" t="s">
        <v>275</v>
      </c>
      <c r="G30" s="149" t="s">
        <v>1019</v>
      </c>
      <c r="H30" s="149" t="s">
        <v>3</v>
      </c>
      <c r="I30" s="149" t="s">
        <v>276</v>
      </c>
      <c r="J30" s="149" t="s">
        <v>53</v>
      </c>
      <c r="K30" s="149" t="s">
        <v>1069</v>
      </c>
      <c r="L30" s="149"/>
      <c r="M30" s="149"/>
    </row>
    <row r="31" spans="1:13" x14ac:dyDescent="0.25">
      <c r="A31" s="149">
        <v>30</v>
      </c>
      <c r="B31" s="149" t="s">
        <v>102</v>
      </c>
      <c r="C31" s="149" t="s">
        <v>141</v>
      </c>
      <c r="D31" s="149" t="s">
        <v>42</v>
      </c>
      <c r="E31" s="149" t="s">
        <v>43</v>
      </c>
      <c r="F31" s="149" t="s">
        <v>142</v>
      </c>
      <c r="G31" s="149" t="s">
        <v>1019</v>
      </c>
      <c r="H31" s="149" t="s">
        <v>3</v>
      </c>
      <c r="I31" s="149" t="s">
        <v>143</v>
      </c>
      <c r="J31" s="149" t="s">
        <v>53</v>
      </c>
      <c r="K31" s="149" t="s">
        <v>1070</v>
      </c>
      <c r="L31" s="149"/>
      <c r="M31" s="149"/>
    </row>
    <row r="32" spans="1:13" x14ac:dyDescent="0.25">
      <c r="A32" s="149">
        <v>31</v>
      </c>
      <c r="B32" s="149" t="s">
        <v>766</v>
      </c>
      <c r="C32" s="149" t="s">
        <v>767</v>
      </c>
      <c r="D32" s="149" t="s">
        <v>577</v>
      </c>
      <c r="E32" s="149" t="s">
        <v>7</v>
      </c>
      <c r="F32" s="149" t="s">
        <v>1040</v>
      </c>
      <c r="G32" s="149" t="s">
        <v>1050</v>
      </c>
      <c r="H32" s="149" t="s">
        <v>781</v>
      </c>
      <c r="I32" s="149" t="s">
        <v>1042</v>
      </c>
      <c r="J32" s="149" t="s">
        <v>1043</v>
      </c>
      <c r="K32" s="149" t="s">
        <v>1044</v>
      </c>
      <c r="L32" s="149"/>
      <c r="M32" s="149"/>
    </row>
    <row r="33" spans="1:13" x14ac:dyDescent="0.25">
      <c r="A33" s="149">
        <v>32</v>
      </c>
      <c r="B33" s="149" t="s">
        <v>145</v>
      </c>
      <c r="C33" s="149" t="s">
        <v>97</v>
      </c>
      <c r="D33" s="149" t="s">
        <v>1046</v>
      </c>
      <c r="E33" s="149" t="s">
        <v>1</v>
      </c>
      <c r="F33" s="149" t="s">
        <v>147</v>
      </c>
      <c r="G33" s="149" t="s">
        <v>1019</v>
      </c>
      <c r="H33" s="149" t="s">
        <v>3</v>
      </c>
      <c r="I33" s="149" t="s">
        <v>148</v>
      </c>
      <c r="J33" s="149" t="s">
        <v>53</v>
      </c>
      <c r="K33" s="149" t="s">
        <v>1047</v>
      </c>
      <c r="L33" s="149"/>
      <c r="M33" s="149"/>
    </row>
    <row r="34" spans="1:13" x14ac:dyDescent="0.25">
      <c r="A34" s="149">
        <v>33</v>
      </c>
      <c r="B34" s="149" t="s">
        <v>803</v>
      </c>
      <c r="C34" s="149" t="s">
        <v>804</v>
      </c>
      <c r="D34" s="149" t="s">
        <v>17</v>
      </c>
      <c r="E34" s="149" t="s">
        <v>7</v>
      </c>
      <c r="F34" s="149" t="s">
        <v>805</v>
      </c>
      <c r="G34" s="149" t="s">
        <v>1136</v>
      </c>
      <c r="H34" s="149" t="s">
        <v>5</v>
      </c>
      <c r="I34" s="149" t="s">
        <v>806</v>
      </c>
      <c r="J34" s="149" t="s">
        <v>6</v>
      </c>
      <c r="K34" s="149" t="s">
        <v>996</v>
      </c>
      <c r="L34" s="149"/>
      <c r="M34" s="149"/>
    </row>
    <row r="35" spans="1:13" x14ac:dyDescent="0.25">
      <c r="A35" s="149">
        <v>34</v>
      </c>
      <c r="B35" s="149" t="s">
        <v>982</v>
      </c>
      <c r="C35" s="149" t="s">
        <v>292</v>
      </c>
      <c r="D35" s="149" t="s">
        <v>462</v>
      </c>
      <c r="E35" s="149" t="s">
        <v>1</v>
      </c>
      <c r="F35" s="149" t="s">
        <v>422</v>
      </c>
      <c r="G35" s="149" t="s">
        <v>1019</v>
      </c>
      <c r="H35" s="149" t="s">
        <v>3</v>
      </c>
      <c r="I35" s="149" t="s">
        <v>423</v>
      </c>
      <c r="J35" s="149" t="s">
        <v>2</v>
      </c>
      <c r="K35" s="149" t="s">
        <v>983</v>
      </c>
      <c r="L35" s="149"/>
      <c r="M35" s="149"/>
    </row>
    <row r="36" spans="1:13" x14ac:dyDescent="0.25">
      <c r="A36" s="149">
        <v>35</v>
      </c>
      <c r="B36" s="149" t="s">
        <v>64</v>
      </c>
      <c r="C36" s="149" t="s">
        <v>65</v>
      </c>
      <c r="D36" s="149" t="s">
        <v>66</v>
      </c>
      <c r="E36" s="149" t="s">
        <v>1</v>
      </c>
      <c r="F36" s="149" t="s">
        <v>67</v>
      </c>
      <c r="G36" s="149" t="s">
        <v>1019</v>
      </c>
      <c r="H36" s="149" t="s">
        <v>30</v>
      </c>
      <c r="I36" s="149" t="s">
        <v>68</v>
      </c>
      <c r="J36" s="149" t="s">
        <v>32</v>
      </c>
      <c r="K36" s="149" t="s">
        <v>959</v>
      </c>
      <c r="L36" s="149"/>
      <c r="M36" s="149"/>
    </row>
    <row r="37" spans="1:13" x14ac:dyDescent="0.25">
      <c r="A37" s="149">
        <v>36</v>
      </c>
      <c r="B37" s="149" t="s">
        <v>242</v>
      </c>
      <c r="C37" s="149" t="s">
        <v>243</v>
      </c>
      <c r="D37" s="149" t="s">
        <v>957</v>
      </c>
      <c r="E37" s="149" t="s">
        <v>43</v>
      </c>
      <c r="F37" s="149" t="s">
        <v>244</v>
      </c>
      <c r="G37" s="149" t="s">
        <v>1019</v>
      </c>
      <c r="H37" s="149" t="s">
        <v>3</v>
      </c>
      <c r="I37" s="149" t="s">
        <v>245</v>
      </c>
      <c r="J37" s="149" t="s">
        <v>125</v>
      </c>
      <c r="K37" s="149" t="s">
        <v>958</v>
      </c>
      <c r="L37" s="149"/>
      <c r="M37" s="149"/>
    </row>
    <row r="38" spans="1:13" x14ac:dyDescent="0.25">
      <c r="A38" s="149">
        <v>37</v>
      </c>
      <c r="B38" s="149" t="s">
        <v>322</v>
      </c>
      <c r="C38" s="149" t="s">
        <v>323</v>
      </c>
      <c r="D38" s="149" t="s">
        <v>66</v>
      </c>
      <c r="E38" s="149" t="s">
        <v>1</v>
      </c>
      <c r="F38" s="149" t="s">
        <v>324</v>
      </c>
      <c r="G38" s="149" t="s">
        <v>1019</v>
      </c>
      <c r="H38" s="149" t="s">
        <v>287</v>
      </c>
      <c r="I38" s="149" t="s">
        <v>325</v>
      </c>
      <c r="J38" s="149" t="s">
        <v>289</v>
      </c>
      <c r="K38" s="149" t="s">
        <v>956</v>
      </c>
      <c r="L38" s="149"/>
      <c r="M38" s="149"/>
    </row>
    <row r="39" spans="1:13" x14ac:dyDescent="0.25">
      <c r="A39" s="149">
        <v>38</v>
      </c>
      <c r="B39" s="149" t="s">
        <v>49</v>
      </c>
      <c r="C39" s="149" t="s">
        <v>97</v>
      </c>
      <c r="D39" s="149" t="s">
        <v>66</v>
      </c>
      <c r="E39" s="149" t="s">
        <v>1</v>
      </c>
      <c r="F39" s="149" t="s">
        <v>391</v>
      </c>
      <c r="G39" s="149" t="s">
        <v>1019</v>
      </c>
      <c r="H39" s="149" t="s">
        <v>294</v>
      </c>
      <c r="I39" s="149" t="s">
        <v>392</v>
      </c>
      <c r="J39" s="149" t="s">
        <v>289</v>
      </c>
      <c r="K39" s="149" t="s">
        <v>921</v>
      </c>
      <c r="L39" s="149"/>
      <c r="M39" s="149"/>
    </row>
    <row r="40" spans="1:13" x14ac:dyDescent="0.25">
      <c r="A40" s="149">
        <v>39</v>
      </c>
      <c r="B40" s="149" t="s">
        <v>361</v>
      </c>
      <c r="C40" s="149" t="s">
        <v>362</v>
      </c>
      <c r="D40" s="149" t="s">
        <v>0</v>
      </c>
      <c r="E40" s="149" t="s">
        <v>1</v>
      </c>
      <c r="F40" s="149" t="s">
        <v>886</v>
      </c>
      <c r="G40" s="149" t="s">
        <v>1019</v>
      </c>
      <c r="H40" s="149" t="s">
        <v>3</v>
      </c>
      <c r="I40" s="149" t="s">
        <v>861</v>
      </c>
      <c r="J40" s="149" t="s">
        <v>516</v>
      </c>
      <c r="K40" s="149" t="s">
        <v>896</v>
      </c>
      <c r="L40" s="149"/>
      <c r="M40" s="149"/>
    </row>
    <row r="41" spans="1:13" x14ac:dyDescent="0.25">
      <c r="A41" s="149">
        <v>40</v>
      </c>
      <c r="B41" s="149" t="s">
        <v>845</v>
      </c>
      <c r="C41" s="149" t="s">
        <v>846</v>
      </c>
      <c r="D41" s="149" t="s">
        <v>27</v>
      </c>
      <c r="E41" s="149" t="s">
        <v>28</v>
      </c>
      <c r="F41" s="149" t="s">
        <v>847</v>
      </c>
      <c r="G41" s="149" t="s">
        <v>1019</v>
      </c>
      <c r="H41" s="149" t="s">
        <v>294</v>
      </c>
      <c r="I41" s="149" t="s">
        <v>848</v>
      </c>
      <c r="J41" s="149" t="s">
        <v>289</v>
      </c>
      <c r="K41" s="149" t="s">
        <v>849</v>
      </c>
      <c r="L41" s="149"/>
      <c r="M41" s="149"/>
    </row>
    <row r="42" spans="1:13" x14ac:dyDescent="0.25">
      <c r="A42" s="149">
        <v>41</v>
      </c>
      <c r="B42" s="149" t="s">
        <v>766</v>
      </c>
      <c r="C42" s="149" t="s">
        <v>767</v>
      </c>
      <c r="D42" s="149" t="s">
        <v>577</v>
      </c>
      <c r="E42" s="149" t="s">
        <v>7</v>
      </c>
      <c r="F42" s="149" t="s">
        <v>768</v>
      </c>
      <c r="G42" s="149" t="s">
        <v>1468</v>
      </c>
      <c r="H42" s="149" t="s">
        <v>8</v>
      </c>
      <c r="I42" s="149" t="s">
        <v>769</v>
      </c>
      <c r="J42" s="149" t="s">
        <v>9</v>
      </c>
      <c r="K42" s="149" t="s">
        <v>770</v>
      </c>
      <c r="L42" s="149"/>
      <c r="M42" s="149"/>
    </row>
    <row r="43" spans="1:13" x14ac:dyDescent="0.25">
      <c r="A43" s="149">
        <v>42</v>
      </c>
      <c r="B43" s="149" t="s">
        <v>530</v>
      </c>
      <c r="C43" s="149" t="s">
        <v>531</v>
      </c>
      <c r="D43" s="149" t="s">
        <v>36</v>
      </c>
      <c r="E43" s="149" t="s">
        <v>1</v>
      </c>
      <c r="F43" s="149" t="s">
        <v>532</v>
      </c>
      <c r="G43" s="149" t="s">
        <v>1019</v>
      </c>
      <c r="H43" s="149" t="s">
        <v>294</v>
      </c>
      <c r="I43" s="149" t="s">
        <v>533</v>
      </c>
      <c r="J43" s="149" t="s">
        <v>516</v>
      </c>
      <c r="K43" s="149" t="s">
        <v>764</v>
      </c>
      <c r="L43" s="149"/>
      <c r="M43" s="149"/>
    </row>
    <row r="44" spans="1:13" x14ac:dyDescent="0.25">
      <c r="A44" s="149">
        <v>43</v>
      </c>
      <c r="B44" s="149" t="s">
        <v>651</v>
      </c>
      <c r="C44" s="149" t="s">
        <v>652</v>
      </c>
      <c r="D44" s="149" t="s">
        <v>653</v>
      </c>
      <c r="E44" s="149" t="s">
        <v>1</v>
      </c>
      <c r="F44" s="149" t="s">
        <v>654</v>
      </c>
      <c r="G44" s="149" t="s">
        <v>1019</v>
      </c>
      <c r="H44" s="149" t="s">
        <v>294</v>
      </c>
      <c r="I44" s="149" t="s">
        <v>655</v>
      </c>
      <c r="J44" s="149" t="s">
        <v>289</v>
      </c>
      <c r="K44" s="149" t="s">
        <v>656</v>
      </c>
      <c r="L44" s="149"/>
      <c r="M44" s="149"/>
    </row>
    <row r="45" spans="1:13" x14ac:dyDescent="0.25">
      <c r="A45" s="149">
        <v>44</v>
      </c>
      <c r="B45" s="149" t="s">
        <v>425</v>
      </c>
      <c r="C45" s="149" t="s">
        <v>426</v>
      </c>
      <c r="D45" s="149" t="s">
        <v>427</v>
      </c>
      <c r="E45" s="149" t="s">
        <v>28</v>
      </c>
      <c r="F45" s="149" t="s">
        <v>428</v>
      </c>
      <c r="G45" s="149" t="s">
        <v>1019</v>
      </c>
      <c r="H45" s="149" t="s">
        <v>287</v>
      </c>
      <c r="I45" s="149" t="s">
        <v>429</v>
      </c>
      <c r="J45" s="149" t="s">
        <v>289</v>
      </c>
      <c r="K45" s="149" t="s">
        <v>659</v>
      </c>
      <c r="L45" s="149"/>
      <c r="M45" s="149"/>
    </row>
    <row r="46" spans="1:13" x14ac:dyDescent="0.25">
      <c r="A46" s="149">
        <v>45</v>
      </c>
      <c r="B46" s="149" t="s">
        <v>608</v>
      </c>
      <c r="C46" s="149" t="s">
        <v>378</v>
      </c>
      <c r="D46" s="149" t="s">
        <v>27</v>
      </c>
      <c r="E46" s="149" t="s">
        <v>28</v>
      </c>
      <c r="F46" s="149" t="s">
        <v>609</v>
      </c>
      <c r="G46" s="149" t="s">
        <v>1019</v>
      </c>
      <c r="H46" s="149" t="s">
        <v>294</v>
      </c>
      <c r="I46" s="149" t="s">
        <v>610</v>
      </c>
      <c r="J46" s="149" t="s">
        <v>289</v>
      </c>
      <c r="K46" s="149" t="s">
        <v>663</v>
      </c>
      <c r="L46" s="149"/>
      <c r="M46" s="149"/>
    </row>
    <row r="47" spans="1:13" x14ac:dyDescent="0.25">
      <c r="A47" s="149">
        <v>46</v>
      </c>
      <c r="B47" s="149" t="s">
        <v>1466</v>
      </c>
      <c r="C47" s="149" t="s">
        <v>378</v>
      </c>
      <c r="D47" s="149"/>
      <c r="E47" s="149"/>
      <c r="F47" s="149" t="s">
        <v>572</v>
      </c>
      <c r="G47" s="149" t="s">
        <v>1019</v>
      </c>
      <c r="H47" s="149" t="s">
        <v>287</v>
      </c>
      <c r="I47" s="149" t="s">
        <v>573</v>
      </c>
      <c r="J47" s="149" t="s">
        <v>289</v>
      </c>
      <c r="K47" s="149" t="s">
        <v>665</v>
      </c>
      <c r="L47" s="149"/>
      <c r="M47" s="149"/>
    </row>
    <row r="48" spans="1:13" x14ac:dyDescent="0.25">
      <c r="A48" s="149">
        <v>47</v>
      </c>
      <c r="B48" s="149" t="s">
        <v>590</v>
      </c>
      <c r="C48" s="149" t="s">
        <v>591</v>
      </c>
      <c r="D48" s="149" t="s">
        <v>592</v>
      </c>
      <c r="E48" s="149" t="s">
        <v>43</v>
      </c>
      <c r="F48" s="149" t="s">
        <v>593</v>
      </c>
      <c r="G48" s="149" t="s">
        <v>1131</v>
      </c>
      <c r="H48" s="149" t="s">
        <v>30</v>
      </c>
      <c r="I48" s="149" t="s">
        <v>594</v>
      </c>
      <c r="J48" s="149" t="s">
        <v>32</v>
      </c>
      <c r="K48" s="149" t="s">
        <v>669</v>
      </c>
      <c r="L48" s="149"/>
      <c r="M48" s="149"/>
    </row>
    <row r="49" spans="1:13" x14ac:dyDescent="0.25">
      <c r="A49" s="149">
        <v>48</v>
      </c>
      <c r="B49" s="149" t="s">
        <v>566</v>
      </c>
      <c r="C49" s="149" t="s">
        <v>556</v>
      </c>
      <c r="D49" s="149" t="s">
        <v>0</v>
      </c>
      <c r="E49" s="149" t="s">
        <v>1</v>
      </c>
      <c r="F49" s="149" t="s">
        <v>557</v>
      </c>
      <c r="G49" s="149" t="s">
        <v>1019</v>
      </c>
      <c r="H49" s="149" t="s">
        <v>287</v>
      </c>
      <c r="I49" s="149" t="s">
        <v>558</v>
      </c>
      <c r="J49" s="149" t="s">
        <v>289</v>
      </c>
      <c r="K49" s="149" t="s">
        <v>673</v>
      </c>
      <c r="L49" s="149"/>
      <c r="M49" s="149"/>
    </row>
    <row r="50" spans="1:13" x14ac:dyDescent="0.25">
      <c r="A50" s="149">
        <v>49</v>
      </c>
      <c r="B50" s="149" t="s">
        <v>1467</v>
      </c>
      <c r="C50" s="149" t="s">
        <v>97</v>
      </c>
      <c r="D50" s="149"/>
      <c r="E50" s="149"/>
      <c r="F50" s="149" t="s">
        <v>540</v>
      </c>
      <c r="G50" s="149" t="s">
        <v>1019</v>
      </c>
      <c r="H50" s="149" t="s">
        <v>294</v>
      </c>
      <c r="I50" s="149" t="s">
        <v>541</v>
      </c>
      <c r="J50" s="149" t="s">
        <v>289</v>
      </c>
      <c r="K50" s="149" t="s">
        <v>677</v>
      </c>
      <c r="L50" s="149"/>
      <c r="M50" s="149"/>
    </row>
    <row r="51" spans="1:13" x14ac:dyDescent="0.25">
      <c r="A51" s="149">
        <v>50</v>
      </c>
      <c r="B51" s="149" t="s">
        <v>311</v>
      </c>
      <c r="C51" s="149" t="s">
        <v>312</v>
      </c>
      <c r="D51" s="149" t="s">
        <v>313</v>
      </c>
      <c r="E51" s="149" t="s">
        <v>43</v>
      </c>
      <c r="F51" s="149" t="s">
        <v>314</v>
      </c>
      <c r="G51" s="149" t="s">
        <v>1019</v>
      </c>
      <c r="H51" s="149" t="s">
        <v>294</v>
      </c>
      <c r="I51" s="149" t="s">
        <v>315</v>
      </c>
      <c r="J51" s="149" t="s">
        <v>289</v>
      </c>
      <c r="K51" s="149" t="s">
        <v>683</v>
      </c>
      <c r="L51" s="149"/>
      <c r="M51" s="149"/>
    </row>
    <row r="52" spans="1:13" x14ac:dyDescent="0.25">
      <c r="A52" s="149">
        <v>51</v>
      </c>
      <c r="B52" s="149" t="s">
        <v>317</v>
      </c>
      <c r="C52" s="149" t="s">
        <v>279</v>
      </c>
      <c r="D52" s="149" t="s">
        <v>318</v>
      </c>
      <c r="E52" s="149" t="s">
        <v>28</v>
      </c>
      <c r="F52" s="149" t="s">
        <v>319</v>
      </c>
      <c r="G52" s="149" t="s">
        <v>1019</v>
      </c>
      <c r="H52" s="149" t="s">
        <v>287</v>
      </c>
      <c r="I52" s="149" t="s">
        <v>320</v>
      </c>
      <c r="J52" s="149" t="s">
        <v>289</v>
      </c>
      <c r="K52" s="149" t="s">
        <v>758</v>
      </c>
      <c r="L52" s="149"/>
      <c r="M52" s="149"/>
    </row>
    <row r="53" spans="1:13" x14ac:dyDescent="0.25">
      <c r="A53" s="149">
        <v>52</v>
      </c>
      <c r="B53" s="149" t="s">
        <v>333</v>
      </c>
      <c r="C53" s="149" t="s">
        <v>334</v>
      </c>
      <c r="D53" s="149" t="s">
        <v>335</v>
      </c>
      <c r="E53" s="149" t="s">
        <v>48</v>
      </c>
      <c r="F53" s="149" t="s">
        <v>336</v>
      </c>
      <c r="G53" s="149" t="s">
        <v>666</v>
      </c>
      <c r="H53" s="149" t="s">
        <v>287</v>
      </c>
      <c r="I53" s="149" t="s">
        <v>337</v>
      </c>
      <c r="J53" s="149" t="s">
        <v>289</v>
      </c>
      <c r="K53" s="149" t="s">
        <v>686</v>
      </c>
      <c r="L53" s="149"/>
      <c r="M53" s="149"/>
    </row>
    <row r="54" spans="1:13" x14ac:dyDescent="0.25">
      <c r="A54" s="149">
        <v>53</v>
      </c>
      <c r="B54" s="149" t="s">
        <v>238</v>
      </c>
      <c r="C54" s="149" t="s">
        <v>239</v>
      </c>
      <c r="D54" s="149" t="s">
        <v>0</v>
      </c>
      <c r="E54" s="149" t="s">
        <v>1</v>
      </c>
      <c r="F54" s="149" t="s">
        <v>240</v>
      </c>
      <c r="G54" s="149" t="s">
        <v>1019</v>
      </c>
      <c r="H54" s="149" t="s">
        <v>3</v>
      </c>
      <c r="I54" s="149" t="s">
        <v>241</v>
      </c>
      <c r="J54" s="149" t="s">
        <v>53</v>
      </c>
      <c r="K54" s="149" t="s">
        <v>691</v>
      </c>
      <c r="L54" s="149"/>
      <c r="M54" s="149"/>
    </row>
    <row r="55" spans="1:13" x14ac:dyDescent="0.25">
      <c r="A55" s="149">
        <v>54</v>
      </c>
      <c r="B55" s="149" t="s">
        <v>137</v>
      </c>
      <c r="C55" s="149" t="s">
        <v>138</v>
      </c>
      <c r="D55" s="149" t="s">
        <v>0</v>
      </c>
      <c r="E55" s="149" t="s">
        <v>1</v>
      </c>
      <c r="F55" s="149" t="s">
        <v>139</v>
      </c>
      <c r="G55" s="149" t="s">
        <v>1019</v>
      </c>
      <c r="H55" s="149" t="s">
        <v>3</v>
      </c>
      <c r="I55" s="149" t="s">
        <v>140</v>
      </c>
      <c r="J55" s="149" t="s">
        <v>53</v>
      </c>
      <c r="K55" s="149" t="s">
        <v>699</v>
      </c>
      <c r="L55" s="149"/>
      <c r="M55" s="149"/>
    </row>
    <row r="56" spans="1:13" x14ac:dyDescent="0.25">
      <c r="A56" s="149">
        <v>55</v>
      </c>
      <c r="B56" s="149" t="s">
        <v>262</v>
      </c>
      <c r="C56" s="149" t="s">
        <v>399</v>
      </c>
      <c r="D56" s="149" t="s">
        <v>0</v>
      </c>
      <c r="E56" s="149" t="s">
        <v>1</v>
      </c>
      <c r="F56" s="149" t="s">
        <v>400</v>
      </c>
      <c r="G56" s="149" t="s">
        <v>1019</v>
      </c>
      <c r="H56" s="149" t="s">
        <v>294</v>
      </c>
      <c r="I56" s="149" t="s">
        <v>401</v>
      </c>
      <c r="J56" s="149" t="s">
        <v>289</v>
      </c>
      <c r="K56" s="149" t="s">
        <v>700</v>
      </c>
      <c r="L56" s="149"/>
      <c r="M56" s="149"/>
    </row>
    <row r="57" spans="1:13" x14ac:dyDescent="0.25">
      <c r="A57" s="149">
        <v>56</v>
      </c>
      <c r="B57" s="149" t="s">
        <v>403</v>
      </c>
      <c r="C57" s="149" t="s">
        <v>60</v>
      </c>
      <c r="D57" s="149" t="s">
        <v>27</v>
      </c>
      <c r="E57" s="149" t="s">
        <v>28</v>
      </c>
      <c r="F57" s="149" t="s">
        <v>404</v>
      </c>
      <c r="G57" s="149" t="s">
        <v>1019</v>
      </c>
      <c r="H57" s="149" t="s">
        <v>287</v>
      </c>
      <c r="I57" s="149" t="s">
        <v>405</v>
      </c>
      <c r="J57" s="149" t="s">
        <v>289</v>
      </c>
      <c r="K57" s="149" t="s">
        <v>701</v>
      </c>
      <c r="L57" s="149"/>
      <c r="M57" s="149"/>
    </row>
    <row r="58" spans="1:13" x14ac:dyDescent="0.25">
      <c r="A58" s="149">
        <v>57</v>
      </c>
      <c r="B58" s="149" t="s">
        <v>431</v>
      </c>
      <c r="C58" s="149" t="s">
        <v>172</v>
      </c>
      <c r="D58" s="149" t="s">
        <v>432</v>
      </c>
      <c r="E58" s="149" t="s">
        <v>28</v>
      </c>
      <c r="F58" s="149" t="s">
        <v>433</v>
      </c>
      <c r="G58" s="149" t="s">
        <v>1019</v>
      </c>
      <c r="H58" s="149" t="s">
        <v>294</v>
      </c>
      <c r="I58" s="149" t="s">
        <v>434</v>
      </c>
      <c r="J58" s="149" t="s">
        <v>289</v>
      </c>
      <c r="K58" s="149" t="s">
        <v>704</v>
      </c>
      <c r="L58" s="149"/>
      <c r="M58" s="149"/>
    </row>
    <row r="59" spans="1:13" x14ac:dyDescent="0.25">
      <c r="A59" s="149">
        <v>58</v>
      </c>
      <c r="B59" s="149" t="s">
        <v>443</v>
      </c>
      <c r="C59" s="149" t="s">
        <v>444</v>
      </c>
      <c r="D59" s="149" t="s">
        <v>0</v>
      </c>
      <c r="E59" s="149" t="s">
        <v>1</v>
      </c>
      <c r="F59" s="149" t="s">
        <v>445</v>
      </c>
      <c r="G59" s="149" t="s">
        <v>1257</v>
      </c>
      <c r="H59" s="149" t="s">
        <v>5</v>
      </c>
      <c r="I59" s="149" t="s">
        <v>446</v>
      </c>
      <c r="J59" s="149" t="s">
        <v>6</v>
      </c>
      <c r="K59" s="149" t="s">
        <v>708</v>
      </c>
      <c r="L59" s="149"/>
      <c r="M59" s="149"/>
    </row>
    <row r="60" spans="1:13" x14ac:dyDescent="0.25">
      <c r="A60" s="149">
        <v>59</v>
      </c>
      <c r="B60" s="149" t="s">
        <v>460</v>
      </c>
      <c r="C60" s="149" t="s">
        <v>461</v>
      </c>
      <c r="D60" s="149" t="s">
        <v>462</v>
      </c>
      <c r="E60" s="149" t="s">
        <v>1</v>
      </c>
      <c r="F60" s="149" t="s">
        <v>463</v>
      </c>
      <c r="G60" s="149" t="s">
        <v>1019</v>
      </c>
      <c r="H60" s="149" t="s">
        <v>30</v>
      </c>
      <c r="I60" s="149" t="s">
        <v>464</v>
      </c>
      <c r="J60" s="149" t="s">
        <v>32</v>
      </c>
      <c r="K60" s="149" t="s">
        <v>711</v>
      </c>
      <c r="L60" s="149"/>
      <c r="M60" s="149"/>
    </row>
    <row r="61" spans="1:13" x14ac:dyDescent="0.25">
      <c r="A61" s="149">
        <v>60</v>
      </c>
      <c r="B61" s="149" t="s">
        <v>165</v>
      </c>
      <c r="C61" s="149" t="s">
        <v>166</v>
      </c>
      <c r="D61" s="149" t="s">
        <v>27</v>
      </c>
      <c r="E61" s="149" t="s">
        <v>28</v>
      </c>
      <c r="F61" s="149" t="s">
        <v>167</v>
      </c>
      <c r="G61" s="149" t="s">
        <v>1019</v>
      </c>
      <c r="H61" s="149" t="s">
        <v>30</v>
      </c>
      <c r="I61" s="149" t="s">
        <v>168</v>
      </c>
      <c r="J61" s="149" t="s">
        <v>32</v>
      </c>
      <c r="K61" s="149" t="s">
        <v>712</v>
      </c>
      <c r="L61" s="149"/>
      <c r="M61" s="149"/>
    </row>
    <row r="62" spans="1:13" x14ac:dyDescent="0.25">
      <c r="A62" s="149">
        <v>61</v>
      </c>
      <c r="B62" s="149" t="s">
        <v>25</v>
      </c>
      <c r="C62" s="149" t="s">
        <v>26</v>
      </c>
      <c r="D62" s="149" t="s">
        <v>27</v>
      </c>
      <c r="E62" s="149" t="s">
        <v>28</v>
      </c>
      <c r="F62" s="149" t="s">
        <v>29</v>
      </c>
      <c r="G62" s="149" t="s">
        <v>1019</v>
      </c>
      <c r="H62" s="149" t="s">
        <v>30</v>
      </c>
      <c r="I62" s="149" t="s">
        <v>31</v>
      </c>
      <c r="J62" s="149" t="s">
        <v>32</v>
      </c>
      <c r="K62" s="149" t="s">
        <v>714</v>
      </c>
      <c r="L62" s="149"/>
      <c r="M62" s="149"/>
    </row>
    <row r="63" spans="1:13" x14ac:dyDescent="0.25">
      <c r="A63" s="149">
        <v>62</v>
      </c>
      <c r="B63" s="149" t="s">
        <v>54</v>
      </c>
      <c r="C63" s="149" t="s">
        <v>55</v>
      </c>
      <c r="D63" s="149" t="s">
        <v>0</v>
      </c>
      <c r="E63" s="149" t="s">
        <v>1</v>
      </c>
      <c r="F63" s="149" t="s">
        <v>56</v>
      </c>
      <c r="G63" s="149" t="s">
        <v>1257</v>
      </c>
      <c r="H63" s="149" t="s">
        <v>5</v>
      </c>
      <c r="I63" s="149" t="s">
        <v>57</v>
      </c>
      <c r="J63" s="149" t="s">
        <v>6</v>
      </c>
      <c r="K63" s="149" t="s">
        <v>717</v>
      </c>
      <c r="L63" s="149"/>
      <c r="M63" s="149"/>
    </row>
    <row r="64" spans="1:13" x14ac:dyDescent="0.25">
      <c r="A64" s="149">
        <v>63</v>
      </c>
      <c r="B64" s="149" t="s">
        <v>50</v>
      </c>
      <c r="C64" s="149" t="s">
        <v>51</v>
      </c>
      <c r="D64" s="149" t="s">
        <v>52</v>
      </c>
      <c r="E64" s="149" t="s">
        <v>43</v>
      </c>
      <c r="F64" s="149" t="s">
        <v>94</v>
      </c>
      <c r="G64" s="149" t="s">
        <v>1136</v>
      </c>
      <c r="H64" s="149" t="s">
        <v>5</v>
      </c>
      <c r="I64" s="149" t="s">
        <v>95</v>
      </c>
      <c r="J64" s="149" t="s">
        <v>6</v>
      </c>
      <c r="K64" s="149" t="s">
        <v>724</v>
      </c>
      <c r="L64" s="149"/>
      <c r="M64" s="149"/>
    </row>
    <row r="65" spans="1:13" x14ac:dyDescent="0.25">
      <c r="A65" s="149">
        <v>64</v>
      </c>
      <c r="B65" s="149" t="s">
        <v>110</v>
      </c>
      <c r="C65" s="149" t="s">
        <v>111</v>
      </c>
      <c r="D65" s="149" t="s">
        <v>112</v>
      </c>
      <c r="E65" s="149" t="s">
        <v>43</v>
      </c>
      <c r="F65" s="149" t="s">
        <v>113</v>
      </c>
      <c r="G65" s="149" t="s">
        <v>1019</v>
      </c>
      <c r="H65" s="149" t="s">
        <v>3</v>
      </c>
      <c r="I65" s="149" t="s">
        <v>114</v>
      </c>
      <c r="J65" s="149" t="s">
        <v>53</v>
      </c>
      <c r="K65" s="149" t="s">
        <v>727</v>
      </c>
      <c r="L65" s="149"/>
      <c r="M65" s="149"/>
    </row>
    <row r="66" spans="1:13" x14ac:dyDescent="0.25">
      <c r="A66" s="149">
        <v>65</v>
      </c>
      <c r="B66" s="149" t="s">
        <v>120</v>
      </c>
      <c r="C66" s="149" t="s">
        <v>121</v>
      </c>
      <c r="D66" s="149" t="s">
        <v>122</v>
      </c>
      <c r="E66" s="149" t="s">
        <v>43</v>
      </c>
      <c r="F66" s="149" t="s">
        <v>123</v>
      </c>
      <c r="G66" s="149" t="s">
        <v>1019</v>
      </c>
      <c r="H66" s="149" t="s">
        <v>3</v>
      </c>
      <c r="I66" s="149" t="s">
        <v>124</v>
      </c>
      <c r="J66" s="149" t="s">
        <v>125</v>
      </c>
      <c r="K66" s="149" t="s">
        <v>728</v>
      </c>
      <c r="L66" s="149"/>
      <c r="M66" s="149"/>
    </row>
    <row r="67" spans="1:13" x14ac:dyDescent="0.25">
      <c r="A67" s="149">
        <v>66</v>
      </c>
      <c r="B67" s="149" t="s">
        <v>811</v>
      </c>
      <c r="C67" s="149" t="s">
        <v>812</v>
      </c>
      <c r="D67" s="149" t="s">
        <v>813</v>
      </c>
      <c r="E67" s="149" t="s">
        <v>814</v>
      </c>
      <c r="F67" s="149" t="s">
        <v>815</v>
      </c>
      <c r="G67" s="149" t="s">
        <v>960</v>
      </c>
      <c r="H67" s="149" t="s">
        <v>8</v>
      </c>
      <c r="I67" s="149" t="s">
        <v>817</v>
      </c>
      <c r="J67" s="149" t="s">
        <v>9</v>
      </c>
      <c r="K67" s="149" t="s">
        <v>818</v>
      </c>
      <c r="L67" s="149"/>
      <c r="M67" s="149"/>
    </row>
    <row r="68" spans="1:13" x14ac:dyDescent="0.25">
      <c r="A68" s="149">
        <v>67</v>
      </c>
      <c r="B68" s="149" t="s">
        <v>869</v>
      </c>
      <c r="C68" s="149" t="s">
        <v>870</v>
      </c>
      <c r="D68" s="149" t="s">
        <v>871</v>
      </c>
      <c r="E68" s="149" t="s">
        <v>198</v>
      </c>
      <c r="F68" s="149" t="s">
        <v>872</v>
      </c>
      <c r="G68" s="149" t="s">
        <v>1468</v>
      </c>
      <c r="H68" s="149" t="s">
        <v>8</v>
      </c>
      <c r="I68" s="149" t="s">
        <v>873</v>
      </c>
      <c r="J68" s="149" t="s">
        <v>9</v>
      </c>
      <c r="K68" s="149" t="s">
        <v>874</v>
      </c>
      <c r="L68" s="149"/>
      <c r="M68" s="149"/>
    </row>
    <row r="69" spans="1:13" x14ac:dyDescent="0.25">
      <c r="A69" s="149">
        <v>68</v>
      </c>
      <c r="B69" s="149" t="s">
        <v>875</v>
      </c>
      <c r="C69" s="149" t="s">
        <v>876</v>
      </c>
      <c r="D69" s="149" t="s">
        <v>877</v>
      </c>
      <c r="E69" s="149" t="s">
        <v>878</v>
      </c>
      <c r="F69" s="149" t="s">
        <v>879</v>
      </c>
      <c r="G69" s="149" t="s">
        <v>1468</v>
      </c>
      <c r="H69" s="149" t="s">
        <v>8</v>
      </c>
      <c r="I69" s="149" t="s">
        <v>880</v>
      </c>
      <c r="J69" s="149" t="s">
        <v>9</v>
      </c>
      <c r="K69" s="149" t="s">
        <v>881</v>
      </c>
      <c r="L69" s="149"/>
      <c r="M69" s="149"/>
    </row>
    <row r="70" spans="1:13" x14ac:dyDescent="0.25">
      <c r="A70" s="149">
        <v>69</v>
      </c>
      <c r="B70" s="149" t="s">
        <v>797</v>
      </c>
      <c r="C70" s="149" t="s">
        <v>798</v>
      </c>
      <c r="D70" s="149" t="s">
        <v>799</v>
      </c>
      <c r="E70" s="149" t="s">
        <v>1</v>
      </c>
      <c r="F70" s="149" t="s">
        <v>800</v>
      </c>
      <c r="G70" s="149" t="s">
        <v>1468</v>
      </c>
      <c r="H70" s="149" t="s">
        <v>8</v>
      </c>
      <c r="I70" s="149" t="s">
        <v>801</v>
      </c>
      <c r="J70" s="149" t="s">
        <v>9</v>
      </c>
      <c r="K70" s="149" t="s">
        <v>802</v>
      </c>
      <c r="L70" s="149"/>
      <c r="M70" s="149"/>
    </row>
    <row r="71" spans="1:13" x14ac:dyDescent="0.25">
      <c r="A71" s="149">
        <v>70</v>
      </c>
      <c r="B71" s="149" t="s">
        <v>101</v>
      </c>
      <c r="C71" s="149" t="s">
        <v>102</v>
      </c>
      <c r="D71" s="149" t="s">
        <v>103</v>
      </c>
      <c r="E71" s="149" t="s">
        <v>43</v>
      </c>
      <c r="F71" s="149" t="s">
        <v>169</v>
      </c>
      <c r="G71" s="149" t="s">
        <v>1468</v>
      </c>
      <c r="H71" s="149" t="s">
        <v>8</v>
      </c>
      <c r="I71" s="149" t="s">
        <v>170</v>
      </c>
      <c r="J71" s="149" t="s">
        <v>9</v>
      </c>
      <c r="K71" s="149" t="s">
        <v>735</v>
      </c>
      <c r="L71" s="149"/>
      <c r="M71" s="149"/>
    </row>
    <row r="72" spans="1:13" x14ac:dyDescent="0.25">
      <c r="A72" s="149">
        <v>71</v>
      </c>
      <c r="B72" s="149" t="s">
        <v>179</v>
      </c>
      <c r="C72" s="149" t="s">
        <v>180</v>
      </c>
      <c r="D72" s="149" t="s">
        <v>181</v>
      </c>
      <c r="E72" s="149" t="s">
        <v>43</v>
      </c>
      <c r="F72" s="149" t="s">
        <v>182</v>
      </c>
      <c r="G72" s="149" t="s">
        <v>1468</v>
      </c>
      <c r="H72" s="149" t="s">
        <v>8</v>
      </c>
      <c r="I72" s="149" t="s">
        <v>183</v>
      </c>
      <c r="J72" s="149" t="s">
        <v>9</v>
      </c>
      <c r="K72" s="149" t="s">
        <v>738</v>
      </c>
      <c r="L72" s="149"/>
      <c r="M72" s="149"/>
    </row>
    <row r="73" spans="1:13" x14ac:dyDescent="0.25">
      <c r="A73" s="149">
        <v>72</v>
      </c>
      <c r="B73" s="149" t="s">
        <v>467</v>
      </c>
      <c r="C73" s="149" t="s">
        <v>468</v>
      </c>
      <c r="D73" s="149" t="s">
        <v>0</v>
      </c>
      <c r="E73" s="149" t="s">
        <v>1</v>
      </c>
      <c r="F73" s="149" t="s">
        <v>477</v>
      </c>
      <c r="G73" s="149" t="s">
        <v>1019</v>
      </c>
      <c r="H73" s="149" t="s">
        <v>30</v>
      </c>
      <c r="I73" s="149" t="s">
        <v>478</v>
      </c>
      <c r="J73" s="149" t="s">
        <v>32</v>
      </c>
      <c r="K73" s="149" t="s">
        <v>740</v>
      </c>
      <c r="L73" s="149"/>
      <c r="M73" s="149"/>
    </row>
    <row r="74" spans="1:13" x14ac:dyDescent="0.25">
      <c r="A74" s="149">
        <v>73</v>
      </c>
      <c r="B74" s="149" t="s">
        <v>54</v>
      </c>
      <c r="C74" s="149" t="s">
        <v>55</v>
      </c>
      <c r="D74" s="149" t="s">
        <v>0</v>
      </c>
      <c r="E74" s="149" t="s">
        <v>1</v>
      </c>
      <c r="F74" s="149" t="s">
        <v>480</v>
      </c>
      <c r="G74" s="149" t="s">
        <v>1050</v>
      </c>
      <c r="H74" s="149" t="s">
        <v>473</v>
      </c>
      <c r="I74" s="149" t="s">
        <v>481</v>
      </c>
      <c r="J74" s="149" t="s">
        <v>475</v>
      </c>
      <c r="K74" s="149" t="s">
        <v>744</v>
      </c>
      <c r="L74" s="149"/>
      <c r="M74" s="149"/>
    </row>
    <row r="75" spans="1:13" x14ac:dyDescent="0.25">
      <c r="A75" s="149">
        <v>74</v>
      </c>
      <c r="B75" s="149" t="s">
        <v>206</v>
      </c>
      <c r="C75" s="149" t="s">
        <v>207</v>
      </c>
      <c r="D75" s="149" t="s">
        <v>173</v>
      </c>
      <c r="E75" s="149" t="s">
        <v>43</v>
      </c>
      <c r="F75" s="149" t="s">
        <v>208</v>
      </c>
      <c r="G75" s="149" t="s">
        <v>1019</v>
      </c>
      <c r="H75" s="149" t="s">
        <v>3</v>
      </c>
      <c r="I75" s="149" t="s">
        <v>209</v>
      </c>
      <c r="J75" s="149" t="s">
        <v>53</v>
      </c>
      <c r="K75" s="149" t="s">
        <v>745</v>
      </c>
      <c r="L75" s="149"/>
      <c r="M75" s="149"/>
    </row>
    <row r="76" spans="1:13" x14ac:dyDescent="0.25">
      <c r="A76" s="149">
        <v>75</v>
      </c>
      <c r="B76" s="149" t="s">
        <v>224</v>
      </c>
      <c r="C76" s="149" t="s">
        <v>225</v>
      </c>
      <c r="D76" s="149" t="s">
        <v>0</v>
      </c>
      <c r="E76" s="149" t="s">
        <v>1</v>
      </c>
      <c r="F76" s="149" t="s">
        <v>226</v>
      </c>
      <c r="G76" s="149" t="s">
        <v>1019</v>
      </c>
      <c r="H76" s="149" t="s">
        <v>3</v>
      </c>
      <c r="I76" s="149" t="s">
        <v>227</v>
      </c>
      <c r="J76" s="149" t="s">
        <v>53</v>
      </c>
      <c r="K76" s="149" t="s">
        <v>748</v>
      </c>
      <c r="L76" s="149"/>
      <c r="M76" s="149"/>
    </row>
    <row r="77" spans="1:13" x14ac:dyDescent="0.25">
      <c r="A77" s="149">
        <v>76</v>
      </c>
      <c r="B77" s="149" t="s">
        <v>54</v>
      </c>
      <c r="C77" s="149" t="s">
        <v>55</v>
      </c>
      <c r="D77" s="149" t="s">
        <v>0</v>
      </c>
      <c r="E77" s="149" t="s">
        <v>1</v>
      </c>
      <c r="F77" s="149" t="s">
        <v>229</v>
      </c>
      <c r="G77" s="149" t="s">
        <v>1019</v>
      </c>
      <c r="H77" s="149" t="s">
        <v>3</v>
      </c>
      <c r="I77" s="149" t="s">
        <v>230</v>
      </c>
      <c r="J77" s="149" t="s">
        <v>53</v>
      </c>
      <c r="K77" s="149" t="s">
        <v>749</v>
      </c>
      <c r="L77" s="149"/>
      <c r="M77" s="149"/>
    </row>
    <row r="78" spans="1:13" x14ac:dyDescent="0.25">
      <c r="A78" s="149">
        <v>77</v>
      </c>
      <c r="B78" s="149" t="s">
        <v>232</v>
      </c>
      <c r="C78" s="149" t="s">
        <v>233</v>
      </c>
      <c r="D78" s="149" t="s">
        <v>234</v>
      </c>
      <c r="E78" s="149" t="s">
        <v>1</v>
      </c>
      <c r="F78" s="149" t="s">
        <v>235</v>
      </c>
      <c r="G78" s="149" t="s">
        <v>666</v>
      </c>
      <c r="H78" s="149" t="s">
        <v>3</v>
      </c>
      <c r="I78" s="149" t="s">
        <v>236</v>
      </c>
      <c r="J78" s="149" t="s">
        <v>53</v>
      </c>
      <c r="K78" s="149" t="s">
        <v>750</v>
      </c>
      <c r="L78" s="149"/>
      <c r="M78" s="149"/>
    </row>
    <row r="79" spans="1:13" x14ac:dyDescent="0.25">
      <c r="A79" s="149">
        <v>78</v>
      </c>
      <c r="B79" s="149" t="s">
        <v>278</v>
      </c>
      <c r="C79" s="149" t="s">
        <v>279</v>
      </c>
      <c r="D79" s="149" t="s">
        <v>66</v>
      </c>
      <c r="E79" s="149" t="s">
        <v>1</v>
      </c>
      <c r="F79" s="149" t="s">
        <v>280</v>
      </c>
      <c r="G79" s="149" t="s">
        <v>1019</v>
      </c>
      <c r="H79" s="149" t="s">
        <v>3</v>
      </c>
      <c r="I79" s="149" t="s">
        <v>281</v>
      </c>
      <c r="J79" s="149" t="s">
        <v>53</v>
      </c>
      <c r="K79" s="149" t="s">
        <v>756</v>
      </c>
      <c r="L79" s="149"/>
      <c r="M79" s="149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1"/>
  <dimension ref="A1:N72"/>
  <sheetViews>
    <sheetView workbookViewId="0">
      <selection activeCell="J73" sqref="J73"/>
    </sheetView>
  </sheetViews>
  <sheetFormatPr defaultRowHeight="15" x14ac:dyDescent="0.25"/>
  <cols>
    <col min="7" max="7" bestFit="true" customWidth="true" width="11.7109375" collapsed="false"/>
  </cols>
  <sheetData>
    <row r="1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48" t="s">
        <v>803</v>
      </c>
      <c r="C2" s="148" t="s">
        <v>804</v>
      </c>
      <c r="D2" s="148" t="s">
        <v>17</v>
      </c>
      <c r="E2" s="148" t="s">
        <v>7</v>
      </c>
      <c r="F2" s="148" t="s">
        <v>1121</v>
      </c>
      <c r="G2" s="148" t="s">
        <v>1136</v>
      </c>
      <c r="H2" s="148" t="s">
        <v>1013</v>
      </c>
      <c r="I2" s="148" t="s">
        <v>1122</v>
      </c>
      <c r="J2" s="148" t="s">
        <v>960</v>
      </c>
      <c r="K2" s="148" t="s">
        <v>1464</v>
      </c>
      <c r="L2" s="148"/>
      <c r="M2" s="148"/>
    </row>
    <row r="3" spans="1:13" x14ac:dyDescent="0.25">
      <c r="A3">
        <v>2</v>
      </c>
      <c r="B3" s="148" t="s">
        <v>174</v>
      </c>
      <c r="C3" s="148" t="s">
        <v>175</v>
      </c>
      <c r="D3" s="148" t="s">
        <v>0</v>
      </c>
      <c r="E3" s="148" t="s">
        <v>1</v>
      </c>
      <c r="F3" s="148" t="s">
        <v>1232</v>
      </c>
      <c r="G3" s="148" t="s">
        <v>1257</v>
      </c>
      <c r="H3" s="148" t="s">
        <v>1013</v>
      </c>
      <c r="I3" s="148" t="s">
        <v>1234</v>
      </c>
      <c r="J3" s="148" t="s">
        <v>960</v>
      </c>
      <c r="K3" s="148" t="s">
        <v>1456</v>
      </c>
      <c r="L3" s="148"/>
      <c r="M3" s="148"/>
    </row>
    <row r="4" spans="1:13" x14ac:dyDescent="0.25">
      <c r="A4" s="152">
        <v>3</v>
      </c>
      <c r="B4" s="148" t="s">
        <v>1457</v>
      </c>
      <c r="C4" s="148" t="s">
        <v>1458</v>
      </c>
      <c r="D4" s="148" t="s">
        <v>42</v>
      </c>
      <c r="E4" s="148" t="s">
        <v>43</v>
      </c>
      <c r="F4" s="148" t="s">
        <v>1459</v>
      </c>
      <c r="G4" s="148" t="s">
        <v>1136</v>
      </c>
      <c r="H4" s="148" t="s">
        <v>1013</v>
      </c>
      <c r="I4" s="148" t="s">
        <v>1460</v>
      </c>
      <c r="J4" s="148" t="s">
        <v>960</v>
      </c>
      <c r="K4" s="148" t="s">
        <v>1461</v>
      </c>
      <c r="L4" s="148"/>
      <c r="M4" s="148"/>
    </row>
    <row r="5" spans="1:13" x14ac:dyDescent="0.25">
      <c r="A5" s="152">
        <v>4</v>
      </c>
      <c r="B5" s="148" t="s">
        <v>366</v>
      </c>
      <c r="C5" s="148" t="s">
        <v>367</v>
      </c>
      <c r="D5" s="148" t="s">
        <v>368</v>
      </c>
      <c r="E5" s="148" t="s">
        <v>43</v>
      </c>
      <c r="F5" s="148" t="s">
        <v>369</v>
      </c>
      <c r="G5" s="148" t="s">
        <v>1019</v>
      </c>
      <c r="H5" s="148" t="s">
        <v>294</v>
      </c>
      <c r="I5" s="148" t="s">
        <v>370</v>
      </c>
      <c r="J5" s="148" t="s">
        <v>289</v>
      </c>
      <c r="K5" s="148" t="s">
        <v>1240</v>
      </c>
      <c r="L5" s="148"/>
      <c r="M5" s="148"/>
    </row>
    <row r="6" spans="1:13" x14ac:dyDescent="0.25">
      <c r="A6" s="152">
        <v>5</v>
      </c>
      <c r="B6" s="148" t="s">
        <v>366</v>
      </c>
      <c r="C6" s="148" t="s">
        <v>367</v>
      </c>
      <c r="D6" s="148" t="s">
        <v>368</v>
      </c>
      <c r="E6" s="148" t="s">
        <v>43</v>
      </c>
      <c r="F6" s="148" t="s">
        <v>1100</v>
      </c>
      <c r="G6" s="148" t="s">
        <v>1257</v>
      </c>
      <c r="H6" s="148" t="s">
        <v>1013</v>
      </c>
      <c r="I6" s="148" t="s">
        <v>1101</v>
      </c>
      <c r="J6" s="148" t="s">
        <v>960</v>
      </c>
      <c r="K6" s="148" t="s">
        <v>1258</v>
      </c>
      <c r="L6" s="148"/>
      <c r="M6" s="148"/>
    </row>
    <row r="7" spans="1:13" x14ac:dyDescent="0.25">
      <c r="A7" s="152">
        <v>6</v>
      </c>
      <c r="B7" s="148" t="s">
        <v>1215</v>
      </c>
      <c r="C7" s="148" t="s">
        <v>1216</v>
      </c>
      <c r="D7" s="148" t="s">
        <v>0</v>
      </c>
      <c r="E7" s="148" t="s">
        <v>1</v>
      </c>
      <c r="F7" s="148" t="s">
        <v>1218</v>
      </c>
      <c r="G7" s="148" t="s">
        <v>1257</v>
      </c>
      <c r="H7" s="148" t="s">
        <v>1013</v>
      </c>
      <c r="I7" s="148" t="s">
        <v>1219</v>
      </c>
      <c r="J7" s="148" t="s">
        <v>960</v>
      </c>
      <c r="K7" s="148" t="s">
        <v>1242</v>
      </c>
      <c r="L7" s="148"/>
      <c r="M7" s="148"/>
    </row>
    <row r="8" spans="1:13" x14ac:dyDescent="0.25">
      <c r="A8" s="152">
        <v>7</v>
      </c>
      <c r="B8" s="148" t="s">
        <v>1194</v>
      </c>
      <c r="C8" s="148" t="s">
        <v>1195</v>
      </c>
      <c r="D8" s="148" t="s">
        <v>1196</v>
      </c>
      <c r="E8" s="148" t="s">
        <v>28</v>
      </c>
      <c r="F8" s="148" t="s">
        <v>1197</v>
      </c>
      <c r="G8" s="148" t="s">
        <v>1257</v>
      </c>
      <c r="H8" s="148" t="s">
        <v>1013</v>
      </c>
      <c r="I8" s="148" t="s">
        <v>1198</v>
      </c>
      <c r="J8" s="148" t="s">
        <v>960</v>
      </c>
      <c r="K8" s="148" t="s">
        <v>1214</v>
      </c>
      <c r="L8" s="148"/>
      <c r="M8" s="148"/>
    </row>
    <row r="9" spans="1:13" x14ac:dyDescent="0.25">
      <c r="A9" s="152">
        <v>8</v>
      </c>
      <c r="B9" s="148" t="s">
        <v>117</v>
      </c>
      <c r="C9" s="148" t="s">
        <v>1210</v>
      </c>
      <c r="D9" s="148" t="s">
        <v>648</v>
      </c>
      <c r="E9" s="148" t="s">
        <v>1</v>
      </c>
      <c r="F9" s="148" t="s">
        <v>1211</v>
      </c>
      <c r="G9" s="148" t="s">
        <v>1019</v>
      </c>
      <c r="H9" s="148" t="s">
        <v>3</v>
      </c>
      <c r="I9" s="148" t="s">
        <v>1212</v>
      </c>
      <c r="J9" s="148" t="s">
        <v>53</v>
      </c>
      <c r="K9" s="148" t="s">
        <v>1213</v>
      </c>
      <c r="L9" s="148"/>
      <c r="M9" s="148"/>
    </row>
    <row r="10" spans="1:13" x14ac:dyDescent="0.25">
      <c r="A10" s="152">
        <v>9</v>
      </c>
      <c r="B10" s="148" t="s">
        <v>262</v>
      </c>
      <c r="C10" s="148" t="s">
        <v>399</v>
      </c>
      <c r="D10" s="148" t="s">
        <v>0</v>
      </c>
      <c r="E10" s="148" t="s">
        <v>1</v>
      </c>
      <c r="F10" s="148" t="s">
        <v>1103</v>
      </c>
      <c r="G10" s="148" t="s">
        <v>1136</v>
      </c>
      <c r="H10" s="148" t="s">
        <v>1013</v>
      </c>
      <c r="I10" s="148" t="s">
        <v>1104</v>
      </c>
      <c r="J10" s="148" t="s">
        <v>960</v>
      </c>
      <c r="K10" s="148" t="s">
        <v>1206</v>
      </c>
      <c r="L10" s="148"/>
      <c r="M10" s="148"/>
    </row>
    <row r="11" spans="1:13" x14ac:dyDescent="0.25">
      <c r="A11" s="152">
        <v>10</v>
      </c>
      <c r="B11" s="148" t="s">
        <v>116</v>
      </c>
      <c r="C11" s="148" t="s">
        <v>117</v>
      </c>
      <c r="D11" s="148" t="s">
        <v>648</v>
      </c>
      <c r="E11" s="148" t="s">
        <v>1</v>
      </c>
      <c r="F11" s="148" t="s">
        <v>118</v>
      </c>
      <c r="G11" s="148" t="s">
        <v>1019</v>
      </c>
      <c r="H11" s="148" t="s">
        <v>3</v>
      </c>
      <c r="I11" s="148" t="s">
        <v>119</v>
      </c>
      <c r="J11" s="148" t="s">
        <v>53</v>
      </c>
      <c r="K11" s="148" t="s">
        <v>1167</v>
      </c>
      <c r="L11" s="148"/>
      <c r="M11" s="148"/>
    </row>
    <row r="12" spans="1:13" x14ac:dyDescent="0.25">
      <c r="A12" s="152">
        <v>11</v>
      </c>
      <c r="B12" s="148" t="s">
        <v>196</v>
      </c>
      <c r="C12" s="148" t="s">
        <v>104</v>
      </c>
      <c r="D12" s="148" t="s">
        <v>197</v>
      </c>
      <c r="E12" s="148" t="s">
        <v>198</v>
      </c>
      <c r="F12" s="148" t="s">
        <v>1168</v>
      </c>
      <c r="G12" s="148" t="s">
        <v>1136</v>
      </c>
      <c r="H12" s="148" t="s">
        <v>1013</v>
      </c>
      <c r="I12" s="148" t="s">
        <v>1169</v>
      </c>
      <c r="J12" s="148" t="s">
        <v>960</v>
      </c>
      <c r="K12" s="148" t="s">
        <v>1170</v>
      </c>
      <c r="L12" s="148"/>
      <c r="M12" s="148"/>
    </row>
    <row r="13" spans="1:13" x14ac:dyDescent="0.25">
      <c r="A13" s="152">
        <v>12</v>
      </c>
      <c r="B13" s="148" t="s">
        <v>1176</v>
      </c>
      <c r="C13" s="148" t="s">
        <v>1177</v>
      </c>
      <c r="D13" s="148" t="s">
        <v>173</v>
      </c>
      <c r="E13" s="148" t="s">
        <v>43</v>
      </c>
      <c r="F13" s="148" t="s">
        <v>1178</v>
      </c>
      <c r="G13" s="148" t="s">
        <v>1136</v>
      </c>
      <c r="H13" s="148" t="s">
        <v>1013</v>
      </c>
      <c r="I13" s="148" t="s">
        <v>1179</v>
      </c>
      <c r="J13" s="148" t="s">
        <v>960</v>
      </c>
      <c r="K13" s="148" t="s">
        <v>1180</v>
      </c>
      <c r="L13" s="148"/>
      <c r="M13" s="148"/>
    </row>
    <row r="14" spans="1:13" x14ac:dyDescent="0.25">
      <c r="A14" s="152">
        <v>13</v>
      </c>
      <c r="B14" s="148" t="s">
        <v>1181</v>
      </c>
      <c r="C14" s="148" t="s">
        <v>1182</v>
      </c>
      <c r="D14" s="148" t="s">
        <v>1183</v>
      </c>
      <c r="E14" s="148" t="s">
        <v>48</v>
      </c>
      <c r="F14" s="148" t="s">
        <v>1184</v>
      </c>
      <c r="G14" s="148" t="s">
        <v>1136</v>
      </c>
      <c r="H14" s="148" t="s">
        <v>1013</v>
      </c>
      <c r="I14" s="148" t="s">
        <v>1185</v>
      </c>
      <c r="J14" s="148" t="s">
        <v>960</v>
      </c>
      <c r="K14" s="148" t="s">
        <v>1186</v>
      </c>
      <c r="L14" s="148"/>
      <c r="M14" s="148"/>
    </row>
    <row r="15" spans="1:13" x14ac:dyDescent="0.25">
      <c r="A15" s="152">
        <v>14</v>
      </c>
      <c r="B15" s="148" t="s">
        <v>1187</v>
      </c>
      <c r="C15" s="148" t="s">
        <v>1188</v>
      </c>
      <c r="D15" s="148" t="s">
        <v>1189</v>
      </c>
      <c r="E15" s="148" t="s">
        <v>43</v>
      </c>
      <c r="F15" s="148" t="s">
        <v>1190</v>
      </c>
      <c r="G15" s="148" t="s">
        <v>1136</v>
      </c>
      <c r="H15" s="148" t="s">
        <v>1013</v>
      </c>
      <c r="I15" s="148" t="s">
        <v>1191</v>
      </c>
      <c r="J15" s="148" t="s">
        <v>960</v>
      </c>
      <c r="K15" s="148" t="s">
        <v>1192</v>
      </c>
      <c r="L15" s="148"/>
      <c r="M15" s="148"/>
    </row>
    <row r="16" spans="1:13" x14ac:dyDescent="0.25">
      <c r="A16" s="152">
        <v>15</v>
      </c>
      <c r="B16" s="148" t="s">
        <v>262</v>
      </c>
      <c r="C16" s="148" t="s">
        <v>1141</v>
      </c>
      <c r="D16" s="148" t="s">
        <v>1142</v>
      </c>
      <c r="E16" s="148" t="s">
        <v>1</v>
      </c>
      <c r="F16" s="148" t="s">
        <v>1143</v>
      </c>
      <c r="G16" s="148" t="s">
        <v>1136</v>
      </c>
      <c r="H16" s="148" t="s">
        <v>1013</v>
      </c>
      <c r="I16" s="148" t="s">
        <v>1144</v>
      </c>
      <c r="J16" s="148" t="s">
        <v>960</v>
      </c>
      <c r="K16" s="148" t="s">
        <v>1145</v>
      </c>
      <c r="L16" s="148"/>
      <c r="M16" s="148"/>
    </row>
    <row r="17" spans="1:13" x14ac:dyDescent="0.25">
      <c r="A17" s="152">
        <v>16</v>
      </c>
      <c r="B17" s="148" t="s">
        <v>1146</v>
      </c>
      <c r="C17" s="148" t="s">
        <v>1147</v>
      </c>
      <c r="D17" s="148" t="s">
        <v>1142</v>
      </c>
      <c r="E17" s="148" t="s">
        <v>1</v>
      </c>
      <c r="F17" s="148" t="s">
        <v>1148</v>
      </c>
      <c r="G17" s="148" t="s">
        <v>1136</v>
      </c>
      <c r="H17" s="148" t="s">
        <v>1013</v>
      </c>
      <c r="I17" s="148" t="s">
        <v>1149</v>
      </c>
      <c r="J17" s="148" t="s">
        <v>960</v>
      </c>
      <c r="K17" s="148" t="s">
        <v>1150</v>
      </c>
      <c r="L17" s="148"/>
      <c r="M17" s="148"/>
    </row>
    <row r="18" spans="1:13" x14ac:dyDescent="0.25">
      <c r="A18" s="152">
        <v>17</v>
      </c>
      <c r="B18" s="148" t="s">
        <v>50</v>
      </c>
      <c r="C18" s="148" t="s">
        <v>51</v>
      </c>
      <c r="D18" s="148" t="s">
        <v>52</v>
      </c>
      <c r="E18" s="148" t="s">
        <v>43</v>
      </c>
      <c r="F18" s="148" t="s">
        <v>1085</v>
      </c>
      <c r="G18" s="148" t="s">
        <v>1136</v>
      </c>
      <c r="H18" s="148" t="s">
        <v>1013</v>
      </c>
      <c r="I18" s="148" t="s">
        <v>1086</v>
      </c>
      <c r="J18" s="148" t="s">
        <v>960</v>
      </c>
      <c r="K18" s="148" t="s">
        <v>1087</v>
      </c>
      <c r="L18" s="148"/>
      <c r="M18" s="148"/>
    </row>
    <row r="19" spans="1:13" x14ac:dyDescent="0.25">
      <c r="A19" s="152">
        <v>18</v>
      </c>
      <c r="B19" s="148" t="s">
        <v>196</v>
      </c>
      <c r="C19" s="148" t="s">
        <v>104</v>
      </c>
      <c r="D19" s="148" t="s">
        <v>197</v>
      </c>
      <c r="E19" s="148" t="s">
        <v>198</v>
      </c>
      <c r="F19" s="148" t="s">
        <v>1107</v>
      </c>
      <c r="G19" s="148" t="s">
        <v>1136</v>
      </c>
      <c r="H19" s="148" t="s">
        <v>1013</v>
      </c>
      <c r="I19" s="148" t="s">
        <v>1108</v>
      </c>
      <c r="J19" s="148" t="s">
        <v>960</v>
      </c>
      <c r="K19" s="148" t="s">
        <v>1109</v>
      </c>
      <c r="L19" s="148"/>
      <c r="M19" s="148"/>
    </row>
    <row r="20" spans="1:13" x14ac:dyDescent="0.25">
      <c r="A20" s="152">
        <v>19</v>
      </c>
      <c r="B20" s="148" t="s">
        <v>1110</v>
      </c>
      <c r="C20" s="148" t="s">
        <v>408</v>
      </c>
      <c r="D20" s="148" t="s">
        <v>1111</v>
      </c>
      <c r="E20" s="148" t="s">
        <v>912</v>
      </c>
      <c r="F20" s="148" t="s">
        <v>1112</v>
      </c>
      <c r="G20" s="148" t="s">
        <v>1136</v>
      </c>
      <c r="H20" s="148" t="s">
        <v>1013</v>
      </c>
      <c r="I20" s="148" t="s">
        <v>1113</v>
      </c>
      <c r="J20" s="148" t="s">
        <v>960</v>
      </c>
      <c r="K20" s="148" t="s">
        <v>1114</v>
      </c>
      <c r="L20" s="148"/>
      <c r="M20" s="148"/>
    </row>
    <row r="21" spans="1:13" x14ac:dyDescent="0.25">
      <c r="A21" s="152">
        <v>20</v>
      </c>
      <c r="B21" s="148" t="s">
        <v>1115</v>
      </c>
      <c r="C21" s="148" t="s">
        <v>1116</v>
      </c>
      <c r="D21" s="148" t="s">
        <v>1117</v>
      </c>
      <c r="E21" s="148" t="s">
        <v>1</v>
      </c>
      <c r="F21" s="148" t="s">
        <v>1118</v>
      </c>
      <c r="G21" s="148" t="s">
        <v>1136</v>
      </c>
      <c r="H21" s="148" t="s">
        <v>1013</v>
      </c>
      <c r="I21" s="148" t="s">
        <v>1119</v>
      </c>
      <c r="J21" s="148" t="s">
        <v>960</v>
      </c>
      <c r="K21" s="148" t="s">
        <v>1120</v>
      </c>
      <c r="L21" s="148"/>
      <c r="M21" s="148"/>
    </row>
    <row r="22" spans="1:13" x14ac:dyDescent="0.25">
      <c r="A22" s="152">
        <v>21</v>
      </c>
      <c r="B22" s="148" t="s">
        <v>50</v>
      </c>
      <c r="C22" s="148" t="s">
        <v>51</v>
      </c>
      <c r="D22" s="148" t="s">
        <v>52</v>
      </c>
      <c r="E22" s="148" t="s">
        <v>43</v>
      </c>
      <c r="F22" s="148" t="s">
        <v>246</v>
      </c>
      <c r="G22" s="148" t="s">
        <v>1019</v>
      </c>
      <c r="H22" s="148" t="s">
        <v>3</v>
      </c>
      <c r="I22" s="148" t="s">
        <v>247</v>
      </c>
      <c r="J22" s="148" t="s">
        <v>125</v>
      </c>
      <c r="K22" s="148" t="s">
        <v>1127</v>
      </c>
      <c r="L22" s="148"/>
      <c r="M22" s="148"/>
    </row>
    <row r="23" spans="1:13" x14ac:dyDescent="0.25">
      <c r="A23" s="152">
        <v>22</v>
      </c>
      <c r="B23" s="148" t="s">
        <v>1072</v>
      </c>
      <c r="C23" s="148" t="s">
        <v>1073</v>
      </c>
      <c r="D23" s="148" t="s">
        <v>122</v>
      </c>
      <c r="E23" s="148" t="s">
        <v>43</v>
      </c>
      <c r="F23" s="148" t="s">
        <v>221</v>
      </c>
      <c r="G23" s="148" t="s">
        <v>1131</v>
      </c>
      <c r="H23" s="148" t="s">
        <v>3</v>
      </c>
      <c r="I23" s="148" t="s">
        <v>222</v>
      </c>
      <c r="J23" s="148" t="s">
        <v>53</v>
      </c>
      <c r="K23" s="148" t="s">
        <v>1074</v>
      </c>
      <c r="L23" s="148"/>
      <c r="M23" s="148"/>
    </row>
    <row r="24" spans="1:13" x14ac:dyDescent="0.25">
      <c r="A24" s="152">
        <v>23</v>
      </c>
      <c r="B24" s="148" t="s">
        <v>262</v>
      </c>
      <c r="C24" s="148" t="s">
        <v>263</v>
      </c>
      <c r="D24" s="148" t="s">
        <v>264</v>
      </c>
      <c r="E24" s="148" t="s">
        <v>1</v>
      </c>
      <c r="F24" s="148" t="s">
        <v>265</v>
      </c>
      <c r="G24" s="148" t="s">
        <v>1019</v>
      </c>
      <c r="H24" s="148" t="s">
        <v>3</v>
      </c>
      <c r="I24" s="148" t="s">
        <v>266</v>
      </c>
      <c r="J24" s="148" t="s">
        <v>53</v>
      </c>
      <c r="K24" s="148" t="s">
        <v>1057</v>
      </c>
      <c r="L24" s="148"/>
      <c r="M24" s="148"/>
    </row>
    <row r="25" spans="1:13" x14ac:dyDescent="0.25">
      <c r="A25" s="152">
        <v>24</v>
      </c>
      <c r="B25" s="148" t="s">
        <v>71</v>
      </c>
      <c r="C25" s="148" t="s">
        <v>72</v>
      </c>
      <c r="D25" s="148" t="s">
        <v>73</v>
      </c>
      <c r="E25" s="148" t="s">
        <v>28</v>
      </c>
      <c r="F25" s="148" t="s">
        <v>74</v>
      </c>
      <c r="G25" s="148" t="s">
        <v>1019</v>
      </c>
      <c r="H25" s="148" t="s">
        <v>30</v>
      </c>
      <c r="I25" s="148" t="s">
        <v>75</v>
      </c>
      <c r="J25" s="148" t="s">
        <v>32</v>
      </c>
      <c r="K25" s="148" t="s">
        <v>1058</v>
      </c>
      <c r="L25" s="148"/>
      <c r="M25" s="148"/>
    </row>
    <row r="26" spans="1:13" x14ac:dyDescent="0.25">
      <c r="A26" s="152">
        <v>25</v>
      </c>
      <c r="B26" s="148" t="s">
        <v>273</v>
      </c>
      <c r="C26" s="148" t="s">
        <v>274</v>
      </c>
      <c r="D26" s="148" t="s">
        <v>0</v>
      </c>
      <c r="E26" s="148" t="s">
        <v>1</v>
      </c>
      <c r="F26" s="148" t="s">
        <v>275</v>
      </c>
      <c r="G26" s="148" t="s">
        <v>1019</v>
      </c>
      <c r="H26" s="148" t="s">
        <v>3</v>
      </c>
      <c r="I26" s="148" t="s">
        <v>276</v>
      </c>
      <c r="J26" s="148" t="s">
        <v>53</v>
      </c>
      <c r="K26" s="148" t="s">
        <v>1069</v>
      </c>
      <c r="L26" s="148"/>
      <c r="M26" s="148"/>
    </row>
    <row r="27" spans="1:13" x14ac:dyDescent="0.25">
      <c r="A27" s="152">
        <v>26</v>
      </c>
      <c r="B27" s="148" t="s">
        <v>766</v>
      </c>
      <c r="C27" s="148" t="s">
        <v>767</v>
      </c>
      <c r="D27" s="148" t="s">
        <v>577</v>
      </c>
      <c r="E27" s="148" t="s">
        <v>7</v>
      </c>
      <c r="F27" s="148" t="s">
        <v>1040</v>
      </c>
      <c r="G27" s="148" t="s">
        <v>1050</v>
      </c>
      <c r="H27" s="148" t="s">
        <v>781</v>
      </c>
      <c r="I27" s="148" t="s">
        <v>1042</v>
      </c>
      <c r="J27" s="148" t="s">
        <v>1043</v>
      </c>
      <c r="K27" s="148" t="s">
        <v>1044</v>
      </c>
      <c r="L27" s="148"/>
      <c r="M27" s="148"/>
    </row>
    <row r="28" spans="1:13" x14ac:dyDescent="0.25">
      <c r="A28" s="152">
        <v>27</v>
      </c>
      <c r="B28" s="148" t="s">
        <v>145</v>
      </c>
      <c r="C28" s="148" t="s">
        <v>97</v>
      </c>
      <c r="D28" s="148" t="s">
        <v>1046</v>
      </c>
      <c r="E28" s="148" t="s">
        <v>1</v>
      </c>
      <c r="F28" s="148" t="s">
        <v>147</v>
      </c>
      <c r="G28" s="148" t="s">
        <v>1019</v>
      </c>
      <c r="H28" s="148" t="s">
        <v>3</v>
      </c>
      <c r="I28" s="148" t="s">
        <v>148</v>
      </c>
      <c r="J28" s="148" t="s">
        <v>53</v>
      </c>
      <c r="K28" s="148" t="s">
        <v>1047</v>
      </c>
      <c r="L28" s="148"/>
      <c r="M28" s="148"/>
    </row>
    <row r="29" spans="1:13" x14ac:dyDescent="0.25">
      <c r="A29" s="152">
        <v>28</v>
      </c>
      <c r="B29" s="148" t="s">
        <v>803</v>
      </c>
      <c r="C29" s="148" t="s">
        <v>804</v>
      </c>
      <c r="D29" s="148" t="s">
        <v>17</v>
      </c>
      <c r="E29" s="148" t="s">
        <v>7</v>
      </c>
      <c r="F29" s="148" t="s">
        <v>805</v>
      </c>
      <c r="G29" s="148" t="s">
        <v>1136</v>
      </c>
      <c r="H29" s="148" t="s">
        <v>5</v>
      </c>
      <c r="I29" s="148" t="s">
        <v>806</v>
      </c>
      <c r="J29" s="148" t="s">
        <v>6</v>
      </c>
      <c r="K29" s="148" t="s">
        <v>996</v>
      </c>
      <c r="L29" s="148"/>
      <c r="M29" s="148"/>
    </row>
    <row r="30" spans="1:13" x14ac:dyDescent="0.25">
      <c r="A30" s="152">
        <v>29</v>
      </c>
      <c r="B30" s="148" t="s">
        <v>64</v>
      </c>
      <c r="C30" s="148" t="s">
        <v>65</v>
      </c>
      <c r="D30" s="148" t="s">
        <v>66</v>
      </c>
      <c r="E30" s="148" t="s">
        <v>1</v>
      </c>
      <c r="F30" s="148" t="s">
        <v>67</v>
      </c>
      <c r="G30" s="148" t="s">
        <v>1019</v>
      </c>
      <c r="H30" s="148" t="s">
        <v>30</v>
      </c>
      <c r="I30" s="148" t="s">
        <v>68</v>
      </c>
      <c r="J30" s="148" t="s">
        <v>32</v>
      </c>
      <c r="K30" s="148" t="s">
        <v>959</v>
      </c>
      <c r="L30" s="148"/>
      <c r="M30" s="148"/>
    </row>
    <row r="31" spans="1:13" x14ac:dyDescent="0.25">
      <c r="A31" s="152">
        <v>30</v>
      </c>
      <c r="B31" s="148" t="s">
        <v>242</v>
      </c>
      <c r="C31" s="148" t="s">
        <v>243</v>
      </c>
      <c r="D31" s="148" t="s">
        <v>957</v>
      </c>
      <c r="E31" s="148" t="s">
        <v>43</v>
      </c>
      <c r="F31" s="148" t="s">
        <v>244</v>
      </c>
      <c r="G31" s="148" t="s">
        <v>1019</v>
      </c>
      <c r="H31" s="148" t="s">
        <v>3</v>
      </c>
      <c r="I31" s="148" t="s">
        <v>245</v>
      </c>
      <c r="J31" s="148" t="s">
        <v>125</v>
      </c>
      <c r="K31" s="148" t="s">
        <v>958</v>
      </c>
      <c r="L31" s="148"/>
      <c r="M31" s="148"/>
    </row>
    <row r="32" spans="1:13" x14ac:dyDescent="0.25">
      <c r="A32" s="152">
        <v>31</v>
      </c>
      <c r="B32" s="148" t="s">
        <v>322</v>
      </c>
      <c r="C32" s="148" t="s">
        <v>323</v>
      </c>
      <c r="D32" s="148" t="s">
        <v>66</v>
      </c>
      <c r="E32" s="148" t="s">
        <v>1</v>
      </c>
      <c r="F32" s="148" t="s">
        <v>324</v>
      </c>
      <c r="G32" s="148" t="s">
        <v>1019</v>
      </c>
      <c r="H32" s="148" t="s">
        <v>287</v>
      </c>
      <c r="I32" s="148" t="s">
        <v>325</v>
      </c>
      <c r="J32" s="148" t="s">
        <v>289</v>
      </c>
      <c r="K32" s="148" t="s">
        <v>956</v>
      </c>
      <c r="L32" s="148"/>
      <c r="M32" s="148"/>
    </row>
    <row r="33" spans="1:13" x14ac:dyDescent="0.25">
      <c r="A33" s="152">
        <v>32</v>
      </c>
      <c r="B33" s="148" t="s">
        <v>49</v>
      </c>
      <c r="C33" s="148" t="s">
        <v>97</v>
      </c>
      <c r="D33" s="148" t="s">
        <v>66</v>
      </c>
      <c r="E33" s="148" t="s">
        <v>1</v>
      </c>
      <c r="F33" s="148" t="s">
        <v>391</v>
      </c>
      <c r="G33" s="148" t="s">
        <v>1019</v>
      </c>
      <c r="H33" s="148" t="s">
        <v>294</v>
      </c>
      <c r="I33" s="148" t="s">
        <v>392</v>
      </c>
      <c r="J33" s="148" t="s">
        <v>289</v>
      </c>
      <c r="K33" s="148" t="s">
        <v>921</v>
      </c>
      <c r="L33" s="148"/>
      <c r="M33" s="148"/>
    </row>
    <row r="34" spans="1:13" x14ac:dyDescent="0.25">
      <c r="A34" s="152">
        <v>33</v>
      </c>
      <c r="B34" s="148" t="s">
        <v>845</v>
      </c>
      <c r="C34" s="148" t="s">
        <v>846</v>
      </c>
      <c r="D34" s="148" t="s">
        <v>27</v>
      </c>
      <c r="E34" s="148" t="s">
        <v>28</v>
      </c>
      <c r="F34" s="148" t="s">
        <v>847</v>
      </c>
      <c r="G34" s="148" t="s">
        <v>1019</v>
      </c>
      <c r="H34" s="148" t="s">
        <v>294</v>
      </c>
      <c r="I34" s="148" t="s">
        <v>848</v>
      </c>
      <c r="J34" s="148" t="s">
        <v>289</v>
      </c>
      <c r="K34" s="148" t="s">
        <v>849</v>
      </c>
      <c r="L34" s="148"/>
      <c r="M34" s="148"/>
    </row>
    <row r="35" spans="1:13" x14ac:dyDescent="0.25">
      <c r="A35" s="152">
        <v>34</v>
      </c>
      <c r="B35" s="148" t="s">
        <v>651</v>
      </c>
      <c r="C35" s="148" t="s">
        <v>652</v>
      </c>
      <c r="D35" s="148" t="s">
        <v>653</v>
      </c>
      <c r="E35" s="148" t="s">
        <v>1</v>
      </c>
      <c r="F35" s="148" t="s">
        <v>654</v>
      </c>
      <c r="G35" s="148" t="s">
        <v>1019</v>
      </c>
      <c r="H35" s="148" t="s">
        <v>294</v>
      </c>
      <c r="I35" s="148" t="s">
        <v>655</v>
      </c>
      <c r="J35" s="148" t="s">
        <v>289</v>
      </c>
      <c r="K35" s="148" t="s">
        <v>656</v>
      </c>
      <c r="L35" s="148"/>
      <c r="M35" s="148"/>
    </row>
    <row r="36" spans="1:13" x14ac:dyDescent="0.25">
      <c r="A36" s="152">
        <v>35</v>
      </c>
      <c r="B36" s="148" t="s">
        <v>425</v>
      </c>
      <c r="C36" s="148" t="s">
        <v>426</v>
      </c>
      <c r="D36" s="148" t="s">
        <v>427</v>
      </c>
      <c r="E36" s="148" t="s">
        <v>28</v>
      </c>
      <c r="F36" s="148" t="s">
        <v>428</v>
      </c>
      <c r="G36" s="148" t="s">
        <v>1019</v>
      </c>
      <c r="H36" s="148" t="s">
        <v>287</v>
      </c>
      <c r="I36" s="148" t="s">
        <v>429</v>
      </c>
      <c r="J36" s="148" t="s">
        <v>289</v>
      </c>
      <c r="K36" s="148" t="s">
        <v>659</v>
      </c>
      <c r="L36" s="148"/>
      <c r="M36" s="148"/>
    </row>
    <row r="37" spans="1:13" x14ac:dyDescent="0.25">
      <c r="A37" s="152">
        <v>36</v>
      </c>
      <c r="B37" s="148" t="s">
        <v>608</v>
      </c>
      <c r="C37" s="148" t="s">
        <v>378</v>
      </c>
      <c r="D37" s="148" t="s">
        <v>27</v>
      </c>
      <c r="E37" s="148" t="s">
        <v>28</v>
      </c>
      <c r="F37" s="148" t="s">
        <v>609</v>
      </c>
      <c r="G37" s="148" t="s">
        <v>1019</v>
      </c>
      <c r="H37" s="148" t="s">
        <v>294</v>
      </c>
      <c r="I37" s="148" t="s">
        <v>610</v>
      </c>
      <c r="J37" s="148" t="s">
        <v>289</v>
      </c>
      <c r="K37" s="148" t="s">
        <v>663</v>
      </c>
      <c r="L37" s="148"/>
      <c r="M37" s="148"/>
    </row>
    <row r="38" spans="1:13" x14ac:dyDescent="0.25">
      <c r="A38" s="152">
        <v>37</v>
      </c>
      <c r="B38" s="148" t="s">
        <v>1466</v>
      </c>
      <c r="C38" s="148" t="s">
        <v>378</v>
      </c>
      <c r="D38" s="148"/>
      <c r="E38" s="148"/>
      <c r="F38" s="148" t="s">
        <v>572</v>
      </c>
      <c r="G38" s="148" t="s">
        <v>1019</v>
      </c>
      <c r="H38" s="148" t="s">
        <v>287</v>
      </c>
      <c r="I38" s="148" t="s">
        <v>573</v>
      </c>
      <c r="J38" s="148" t="s">
        <v>289</v>
      </c>
      <c r="K38" s="148" t="s">
        <v>665</v>
      </c>
      <c r="L38" s="148"/>
      <c r="M38" s="148"/>
    </row>
    <row r="39" spans="1:13" x14ac:dyDescent="0.25">
      <c r="A39" s="152">
        <v>38</v>
      </c>
      <c r="B39" s="148" t="s">
        <v>590</v>
      </c>
      <c r="C39" s="148" t="s">
        <v>591</v>
      </c>
      <c r="D39" s="148" t="s">
        <v>592</v>
      </c>
      <c r="E39" s="148" t="s">
        <v>43</v>
      </c>
      <c r="F39" s="148" t="s">
        <v>593</v>
      </c>
      <c r="G39" s="148" t="s">
        <v>1131</v>
      </c>
      <c r="H39" s="148" t="s">
        <v>30</v>
      </c>
      <c r="I39" s="148" t="s">
        <v>594</v>
      </c>
      <c r="J39" s="148" t="s">
        <v>32</v>
      </c>
      <c r="K39" s="148" t="s">
        <v>669</v>
      </c>
      <c r="L39" s="148"/>
      <c r="M39" s="148"/>
    </row>
    <row r="40" spans="1:13" x14ac:dyDescent="0.25">
      <c r="A40" s="152">
        <v>39</v>
      </c>
      <c r="B40" s="148" t="s">
        <v>566</v>
      </c>
      <c r="C40" s="148" t="s">
        <v>556</v>
      </c>
      <c r="D40" s="148" t="s">
        <v>0</v>
      </c>
      <c r="E40" s="148" t="s">
        <v>1</v>
      </c>
      <c r="F40" s="148" t="s">
        <v>557</v>
      </c>
      <c r="G40" s="148" t="s">
        <v>1019</v>
      </c>
      <c r="H40" s="148" t="s">
        <v>287</v>
      </c>
      <c r="I40" s="148" t="s">
        <v>558</v>
      </c>
      <c r="J40" s="148" t="s">
        <v>289</v>
      </c>
      <c r="K40" s="148" t="s">
        <v>673</v>
      </c>
      <c r="L40" s="148"/>
      <c r="M40" s="148"/>
    </row>
    <row r="41" spans="1:13" x14ac:dyDescent="0.25">
      <c r="A41" s="152">
        <v>40</v>
      </c>
      <c r="B41" s="148" t="s">
        <v>1467</v>
      </c>
      <c r="C41" s="148" t="s">
        <v>97</v>
      </c>
      <c r="D41" s="148"/>
      <c r="E41" s="148"/>
      <c r="F41" s="148" t="s">
        <v>540</v>
      </c>
      <c r="G41" s="148" t="s">
        <v>1019</v>
      </c>
      <c r="H41" s="148" t="s">
        <v>294</v>
      </c>
      <c r="I41" s="148" t="s">
        <v>541</v>
      </c>
      <c r="J41" s="148" t="s">
        <v>289</v>
      </c>
      <c r="K41" s="148" t="s">
        <v>677</v>
      </c>
      <c r="L41" s="148"/>
      <c r="M41" s="148"/>
    </row>
    <row r="42" spans="1:13" x14ac:dyDescent="0.25">
      <c r="A42" s="152">
        <v>41</v>
      </c>
      <c r="B42" s="148" t="s">
        <v>291</v>
      </c>
      <c r="C42" s="148" t="s">
        <v>292</v>
      </c>
      <c r="D42" s="148" t="s">
        <v>0</v>
      </c>
      <c r="E42" s="148" t="s">
        <v>1</v>
      </c>
      <c r="F42" s="148" t="s">
        <v>293</v>
      </c>
      <c r="G42" s="148" t="s">
        <v>1019</v>
      </c>
      <c r="H42" s="148" t="s">
        <v>294</v>
      </c>
      <c r="I42" s="148" t="s">
        <v>295</v>
      </c>
      <c r="J42" s="148" t="s">
        <v>289</v>
      </c>
      <c r="K42" s="148" t="s">
        <v>679</v>
      </c>
      <c r="L42" s="148"/>
      <c r="M42" s="148"/>
    </row>
    <row r="43" spans="1:13" x14ac:dyDescent="0.25">
      <c r="A43" s="152">
        <v>42</v>
      </c>
      <c r="B43" s="148" t="s">
        <v>311</v>
      </c>
      <c r="C43" s="148" t="s">
        <v>312</v>
      </c>
      <c r="D43" s="148" t="s">
        <v>313</v>
      </c>
      <c r="E43" s="148" t="s">
        <v>43</v>
      </c>
      <c r="F43" s="148" t="s">
        <v>314</v>
      </c>
      <c r="G43" s="148" t="s">
        <v>1019</v>
      </c>
      <c r="H43" s="148" t="s">
        <v>294</v>
      </c>
      <c r="I43" s="148" t="s">
        <v>315</v>
      </c>
      <c r="J43" s="148" t="s">
        <v>289</v>
      </c>
      <c r="K43" s="148" t="s">
        <v>683</v>
      </c>
      <c r="L43" s="148"/>
      <c r="M43" s="148"/>
    </row>
    <row r="44" spans="1:13" x14ac:dyDescent="0.25">
      <c r="A44" s="152">
        <v>43</v>
      </c>
      <c r="B44" s="148" t="s">
        <v>317</v>
      </c>
      <c r="C44" s="148" t="s">
        <v>279</v>
      </c>
      <c r="D44" s="148" t="s">
        <v>318</v>
      </c>
      <c r="E44" s="148" t="s">
        <v>28</v>
      </c>
      <c r="F44" s="148" t="s">
        <v>319</v>
      </c>
      <c r="G44" s="148" t="s">
        <v>1019</v>
      </c>
      <c r="H44" s="148" t="s">
        <v>287</v>
      </c>
      <c r="I44" s="148" t="s">
        <v>320</v>
      </c>
      <c r="J44" s="148" t="s">
        <v>289</v>
      </c>
      <c r="K44" s="148" t="s">
        <v>758</v>
      </c>
      <c r="L44" s="148"/>
      <c r="M44" s="148"/>
    </row>
    <row r="45" spans="1:13" x14ac:dyDescent="0.25">
      <c r="A45" s="152">
        <v>44</v>
      </c>
      <c r="B45" s="148" t="s">
        <v>333</v>
      </c>
      <c r="C45" s="148" t="s">
        <v>334</v>
      </c>
      <c r="D45" s="148" t="s">
        <v>335</v>
      </c>
      <c r="E45" s="148" t="s">
        <v>48</v>
      </c>
      <c r="F45" s="148" t="s">
        <v>336</v>
      </c>
      <c r="G45" s="148" t="s">
        <v>666</v>
      </c>
      <c r="H45" s="148" t="s">
        <v>287</v>
      </c>
      <c r="I45" s="148" t="s">
        <v>337</v>
      </c>
      <c r="J45" s="148" t="s">
        <v>289</v>
      </c>
      <c r="K45" s="148" t="s">
        <v>686</v>
      </c>
      <c r="L45" s="148"/>
      <c r="M45" s="148"/>
    </row>
    <row r="46" spans="1:13" x14ac:dyDescent="0.25">
      <c r="A46" s="152">
        <v>45</v>
      </c>
      <c r="B46" s="148" t="s">
        <v>355</v>
      </c>
      <c r="C46" s="148" t="s">
        <v>356</v>
      </c>
      <c r="D46" s="148" t="s">
        <v>0</v>
      </c>
      <c r="E46" s="148" t="s">
        <v>1</v>
      </c>
      <c r="F46" s="148" t="s">
        <v>357</v>
      </c>
      <c r="G46" s="148" t="s">
        <v>1019</v>
      </c>
      <c r="H46" s="148" t="s">
        <v>294</v>
      </c>
      <c r="I46" s="148" t="s">
        <v>358</v>
      </c>
      <c r="J46" s="148" t="s">
        <v>289</v>
      </c>
      <c r="K46" s="148" t="s">
        <v>690</v>
      </c>
      <c r="L46" s="148"/>
      <c r="M46" s="148"/>
    </row>
    <row r="47" spans="1:13" x14ac:dyDescent="0.25">
      <c r="A47" s="152">
        <v>46</v>
      </c>
      <c r="B47" s="148" t="s">
        <v>238</v>
      </c>
      <c r="C47" s="148" t="s">
        <v>239</v>
      </c>
      <c r="D47" s="148" t="s">
        <v>0</v>
      </c>
      <c r="E47" s="148" t="s">
        <v>1</v>
      </c>
      <c r="F47" s="148" t="s">
        <v>240</v>
      </c>
      <c r="G47" s="148" t="s">
        <v>1019</v>
      </c>
      <c r="H47" s="148" t="s">
        <v>3</v>
      </c>
      <c r="I47" s="148" t="s">
        <v>241</v>
      </c>
      <c r="J47" s="148" t="s">
        <v>53</v>
      </c>
      <c r="K47" s="148" t="s">
        <v>691</v>
      </c>
      <c r="L47" s="148"/>
      <c r="M47" s="148"/>
    </row>
    <row r="48" spans="1:13" x14ac:dyDescent="0.25">
      <c r="A48" s="152">
        <v>47</v>
      </c>
      <c r="B48" s="148" t="s">
        <v>377</v>
      </c>
      <c r="C48" s="148" t="s">
        <v>378</v>
      </c>
      <c r="D48" s="148" t="s">
        <v>256</v>
      </c>
      <c r="E48" s="148" t="s">
        <v>1</v>
      </c>
      <c r="F48" s="148" t="s">
        <v>379</v>
      </c>
      <c r="G48" s="148" t="s">
        <v>666</v>
      </c>
      <c r="H48" s="148" t="s">
        <v>294</v>
      </c>
      <c r="I48" s="148" t="s">
        <v>380</v>
      </c>
      <c r="J48" s="148" t="s">
        <v>289</v>
      </c>
      <c r="K48" s="148" t="s">
        <v>695</v>
      </c>
      <c r="L48" s="148"/>
      <c r="M48" s="148"/>
    </row>
    <row r="49" spans="1:13" x14ac:dyDescent="0.25">
      <c r="A49" s="152">
        <v>48</v>
      </c>
      <c r="B49" s="148" t="s">
        <v>137</v>
      </c>
      <c r="C49" s="148" t="s">
        <v>138</v>
      </c>
      <c r="D49" s="148" t="s">
        <v>0</v>
      </c>
      <c r="E49" s="148" t="s">
        <v>1</v>
      </c>
      <c r="F49" s="148" t="s">
        <v>139</v>
      </c>
      <c r="G49" s="148" t="s">
        <v>1019</v>
      </c>
      <c r="H49" s="148" t="s">
        <v>3</v>
      </c>
      <c r="I49" s="148" t="s">
        <v>140</v>
      </c>
      <c r="J49" s="148" t="s">
        <v>53</v>
      </c>
      <c r="K49" s="148" t="s">
        <v>699</v>
      </c>
      <c r="L49" s="148"/>
      <c r="M49" s="148"/>
    </row>
    <row r="50" spans="1:13" x14ac:dyDescent="0.25">
      <c r="A50" s="152">
        <v>49</v>
      </c>
      <c r="B50" s="148" t="s">
        <v>262</v>
      </c>
      <c r="C50" s="148" t="s">
        <v>399</v>
      </c>
      <c r="D50" s="148" t="s">
        <v>0</v>
      </c>
      <c r="E50" s="148" t="s">
        <v>1</v>
      </c>
      <c r="F50" s="148" t="s">
        <v>400</v>
      </c>
      <c r="G50" s="148" t="s">
        <v>1019</v>
      </c>
      <c r="H50" s="148" t="s">
        <v>294</v>
      </c>
      <c r="I50" s="148" t="s">
        <v>401</v>
      </c>
      <c r="J50" s="148" t="s">
        <v>289</v>
      </c>
      <c r="K50" s="148" t="s">
        <v>700</v>
      </c>
      <c r="L50" s="148"/>
      <c r="M50" s="148"/>
    </row>
    <row r="51" spans="1:13" x14ac:dyDescent="0.25">
      <c r="A51" s="152">
        <v>50</v>
      </c>
      <c r="B51" s="148" t="s">
        <v>403</v>
      </c>
      <c r="C51" s="148" t="s">
        <v>60</v>
      </c>
      <c r="D51" s="148" t="s">
        <v>27</v>
      </c>
      <c r="E51" s="148" t="s">
        <v>28</v>
      </c>
      <c r="F51" s="148" t="s">
        <v>404</v>
      </c>
      <c r="G51" s="148" t="s">
        <v>1019</v>
      </c>
      <c r="H51" s="148" t="s">
        <v>287</v>
      </c>
      <c r="I51" s="148" t="s">
        <v>405</v>
      </c>
      <c r="J51" s="148" t="s">
        <v>289</v>
      </c>
      <c r="K51" s="148" t="s">
        <v>701</v>
      </c>
      <c r="L51" s="148"/>
      <c r="M51" s="148"/>
    </row>
    <row r="52" spans="1:13" x14ac:dyDescent="0.25">
      <c r="A52" s="152">
        <v>51</v>
      </c>
      <c r="B52" s="148" t="s">
        <v>431</v>
      </c>
      <c r="C52" s="148" t="s">
        <v>172</v>
      </c>
      <c r="D52" s="148" t="s">
        <v>432</v>
      </c>
      <c r="E52" s="148" t="s">
        <v>28</v>
      </c>
      <c r="F52" s="148" t="s">
        <v>433</v>
      </c>
      <c r="G52" s="148" t="s">
        <v>1019</v>
      </c>
      <c r="H52" s="148" t="s">
        <v>294</v>
      </c>
      <c r="I52" s="148" t="s">
        <v>434</v>
      </c>
      <c r="J52" s="148" t="s">
        <v>289</v>
      </c>
      <c r="K52" s="148" t="s">
        <v>704</v>
      </c>
      <c r="L52" s="148"/>
      <c r="M52" s="148"/>
    </row>
    <row r="53" spans="1:13" x14ac:dyDescent="0.25">
      <c r="A53" s="152">
        <v>52</v>
      </c>
      <c r="B53" s="148" t="s">
        <v>443</v>
      </c>
      <c r="C53" s="148" t="s">
        <v>444</v>
      </c>
      <c r="D53" s="148" t="s">
        <v>0</v>
      </c>
      <c r="E53" s="148" t="s">
        <v>1</v>
      </c>
      <c r="F53" s="148" t="s">
        <v>445</v>
      </c>
      <c r="G53" s="148" t="s">
        <v>1257</v>
      </c>
      <c r="H53" s="148" t="s">
        <v>5</v>
      </c>
      <c r="I53" s="148" t="s">
        <v>446</v>
      </c>
      <c r="J53" s="148" t="s">
        <v>6</v>
      </c>
      <c r="K53" s="148" t="s">
        <v>708</v>
      </c>
      <c r="L53" s="148"/>
      <c r="M53" s="148"/>
    </row>
    <row r="54" spans="1:13" x14ac:dyDescent="0.25">
      <c r="A54" s="152">
        <v>53</v>
      </c>
      <c r="B54" s="148" t="s">
        <v>460</v>
      </c>
      <c r="C54" s="148" t="s">
        <v>461</v>
      </c>
      <c r="D54" s="148" t="s">
        <v>462</v>
      </c>
      <c r="E54" s="148" t="s">
        <v>1</v>
      </c>
      <c r="F54" s="148" t="s">
        <v>463</v>
      </c>
      <c r="G54" s="148" t="s">
        <v>1019</v>
      </c>
      <c r="H54" s="148" t="s">
        <v>30</v>
      </c>
      <c r="I54" s="148" t="s">
        <v>464</v>
      </c>
      <c r="J54" s="148" t="s">
        <v>32</v>
      </c>
      <c r="K54" s="148" t="s">
        <v>711</v>
      </c>
      <c r="L54" s="148"/>
      <c r="M54" s="148"/>
    </row>
    <row r="55" spans="1:13" x14ac:dyDescent="0.25">
      <c r="A55" s="152">
        <v>54</v>
      </c>
      <c r="B55" s="148" t="s">
        <v>165</v>
      </c>
      <c r="C55" s="148" t="s">
        <v>166</v>
      </c>
      <c r="D55" s="148" t="s">
        <v>27</v>
      </c>
      <c r="E55" s="148" t="s">
        <v>28</v>
      </c>
      <c r="F55" s="148" t="s">
        <v>167</v>
      </c>
      <c r="G55" s="148" t="s">
        <v>1019</v>
      </c>
      <c r="H55" s="148" t="s">
        <v>30</v>
      </c>
      <c r="I55" s="148" t="s">
        <v>168</v>
      </c>
      <c r="J55" s="148" t="s">
        <v>32</v>
      </c>
      <c r="K55" s="148" t="s">
        <v>712</v>
      </c>
      <c r="L55" s="148"/>
      <c r="M55" s="148"/>
    </row>
    <row r="56" spans="1:13" x14ac:dyDescent="0.25">
      <c r="A56" s="152">
        <v>55</v>
      </c>
      <c r="B56" s="148" t="s">
        <v>25</v>
      </c>
      <c r="C56" s="148" t="s">
        <v>26</v>
      </c>
      <c r="D56" s="148" t="s">
        <v>27</v>
      </c>
      <c r="E56" s="148" t="s">
        <v>28</v>
      </c>
      <c r="F56" s="148" t="s">
        <v>29</v>
      </c>
      <c r="G56" s="148" t="s">
        <v>1019</v>
      </c>
      <c r="H56" s="148" t="s">
        <v>30</v>
      </c>
      <c r="I56" s="148" t="s">
        <v>31</v>
      </c>
      <c r="J56" s="148" t="s">
        <v>32</v>
      </c>
      <c r="K56" s="148" t="s">
        <v>714</v>
      </c>
      <c r="L56" s="148"/>
      <c r="M56" s="148"/>
    </row>
    <row r="57" spans="1:13" x14ac:dyDescent="0.25">
      <c r="A57" s="152">
        <v>56</v>
      </c>
      <c r="B57" s="148" t="s">
        <v>54</v>
      </c>
      <c r="C57" s="148" t="s">
        <v>55</v>
      </c>
      <c r="D57" s="148" t="s">
        <v>0</v>
      </c>
      <c r="E57" s="148" t="s">
        <v>1</v>
      </c>
      <c r="F57" s="148" t="s">
        <v>56</v>
      </c>
      <c r="G57" s="148" t="s">
        <v>1257</v>
      </c>
      <c r="H57" s="148" t="s">
        <v>5</v>
      </c>
      <c r="I57" s="148" t="s">
        <v>57</v>
      </c>
      <c r="J57" s="148" t="s">
        <v>6</v>
      </c>
      <c r="K57" s="148" t="s">
        <v>717</v>
      </c>
      <c r="L57" s="148"/>
      <c r="M57" s="148"/>
    </row>
    <row r="58" spans="1:13" x14ac:dyDescent="0.25">
      <c r="A58" s="152">
        <v>57</v>
      </c>
      <c r="B58" s="148" t="s">
        <v>50</v>
      </c>
      <c r="C58" s="148" t="s">
        <v>51</v>
      </c>
      <c r="D58" s="148" t="s">
        <v>52</v>
      </c>
      <c r="E58" s="148" t="s">
        <v>43</v>
      </c>
      <c r="F58" s="148" t="s">
        <v>94</v>
      </c>
      <c r="G58" s="148" t="s">
        <v>1136</v>
      </c>
      <c r="H58" s="148" t="s">
        <v>5</v>
      </c>
      <c r="I58" s="148" t="s">
        <v>95</v>
      </c>
      <c r="J58" s="148" t="s">
        <v>6</v>
      </c>
      <c r="K58" s="148" t="s">
        <v>724</v>
      </c>
      <c r="L58" s="148"/>
      <c r="M58" s="148"/>
    </row>
    <row r="59" spans="1:13" x14ac:dyDescent="0.25">
      <c r="A59" s="152">
        <v>58</v>
      </c>
      <c r="B59" s="148" t="s">
        <v>110</v>
      </c>
      <c r="C59" s="148" t="s">
        <v>111</v>
      </c>
      <c r="D59" s="148" t="s">
        <v>112</v>
      </c>
      <c r="E59" s="148" t="s">
        <v>43</v>
      </c>
      <c r="F59" s="148" t="s">
        <v>113</v>
      </c>
      <c r="G59" s="148" t="s">
        <v>1019</v>
      </c>
      <c r="H59" s="148" t="s">
        <v>3</v>
      </c>
      <c r="I59" s="148" t="s">
        <v>114</v>
      </c>
      <c r="J59" s="148" t="s">
        <v>53</v>
      </c>
      <c r="K59" s="148" t="s">
        <v>727</v>
      </c>
      <c r="L59" s="148"/>
      <c r="M59" s="148"/>
    </row>
    <row r="60" spans="1:13" x14ac:dyDescent="0.25">
      <c r="A60" s="152">
        <v>59</v>
      </c>
      <c r="B60" s="148" t="s">
        <v>120</v>
      </c>
      <c r="C60" s="148" t="s">
        <v>121</v>
      </c>
      <c r="D60" s="148" t="s">
        <v>122</v>
      </c>
      <c r="E60" s="148" t="s">
        <v>43</v>
      </c>
      <c r="F60" s="148" t="s">
        <v>123</v>
      </c>
      <c r="G60" s="148" t="s">
        <v>1019</v>
      </c>
      <c r="H60" s="148" t="s">
        <v>3</v>
      </c>
      <c r="I60" s="148" t="s">
        <v>124</v>
      </c>
      <c r="J60" s="148" t="s">
        <v>125</v>
      </c>
      <c r="K60" s="148" t="s">
        <v>728</v>
      </c>
      <c r="L60" s="148"/>
      <c r="M60" s="148"/>
    </row>
    <row r="61" spans="1:13" x14ac:dyDescent="0.25">
      <c r="A61" s="152">
        <v>60</v>
      </c>
      <c r="B61" s="148" t="s">
        <v>797</v>
      </c>
      <c r="C61" s="148" t="s">
        <v>798</v>
      </c>
      <c r="D61" s="148" t="s">
        <v>799</v>
      </c>
      <c r="E61" s="148" t="s">
        <v>1</v>
      </c>
      <c r="F61" s="148" t="s">
        <v>800</v>
      </c>
      <c r="G61" s="148" t="s">
        <v>1257</v>
      </c>
      <c r="H61" s="148" t="s">
        <v>8</v>
      </c>
      <c r="I61" s="148" t="s">
        <v>801</v>
      </c>
      <c r="J61" s="148" t="s">
        <v>9</v>
      </c>
      <c r="K61" s="148" t="s">
        <v>802</v>
      </c>
      <c r="L61" s="148"/>
      <c r="M61" s="148"/>
    </row>
    <row r="62" spans="1:13" x14ac:dyDescent="0.25">
      <c r="A62" s="152">
        <v>61</v>
      </c>
      <c r="B62" s="148" t="s">
        <v>882</v>
      </c>
      <c r="C62" s="148" t="s">
        <v>97</v>
      </c>
      <c r="D62" s="148" t="s">
        <v>173</v>
      </c>
      <c r="E62" s="148" t="s">
        <v>43</v>
      </c>
      <c r="F62" s="148" t="s">
        <v>883</v>
      </c>
      <c r="G62" s="148" t="s">
        <v>960</v>
      </c>
      <c r="H62" s="148" t="s">
        <v>8</v>
      </c>
      <c r="I62" s="148" t="s">
        <v>884</v>
      </c>
      <c r="J62" s="148" t="s">
        <v>9</v>
      </c>
      <c r="K62" s="148" t="s">
        <v>885</v>
      </c>
      <c r="L62" s="148"/>
      <c r="M62" s="148"/>
    </row>
    <row r="63" spans="1:13" x14ac:dyDescent="0.25">
      <c r="A63" s="152">
        <v>62</v>
      </c>
      <c r="B63" s="148" t="s">
        <v>174</v>
      </c>
      <c r="C63" s="148" t="s">
        <v>175</v>
      </c>
      <c r="D63" s="148" t="s">
        <v>0</v>
      </c>
      <c r="E63" s="148" t="s">
        <v>1</v>
      </c>
      <c r="F63" s="148" t="s">
        <v>176</v>
      </c>
      <c r="G63" s="148" t="s">
        <v>1257</v>
      </c>
      <c r="H63" s="148" t="s">
        <v>8</v>
      </c>
      <c r="I63" s="148" t="s">
        <v>177</v>
      </c>
      <c r="J63" s="148" t="s">
        <v>9</v>
      </c>
      <c r="K63" s="148" t="s">
        <v>736</v>
      </c>
      <c r="L63" s="148"/>
      <c r="M63" s="148"/>
    </row>
    <row r="64" spans="1:13" x14ac:dyDescent="0.25">
      <c r="A64" s="152">
        <v>63</v>
      </c>
      <c r="B64" s="148" t="s">
        <v>174</v>
      </c>
      <c r="C64" s="148" t="s">
        <v>175</v>
      </c>
      <c r="D64" s="148" t="s">
        <v>0</v>
      </c>
      <c r="E64" s="148" t="s">
        <v>1</v>
      </c>
      <c r="F64" s="148" t="s">
        <v>472</v>
      </c>
      <c r="G64" s="148" t="s">
        <v>1050</v>
      </c>
      <c r="H64" s="148" t="s">
        <v>473</v>
      </c>
      <c r="I64" s="148" t="s">
        <v>474</v>
      </c>
      <c r="J64" s="148" t="s">
        <v>475</v>
      </c>
      <c r="K64" s="148" t="s">
        <v>737</v>
      </c>
      <c r="L64" s="148"/>
      <c r="M64" s="148"/>
    </row>
    <row r="65" spans="1:13" x14ac:dyDescent="0.25">
      <c r="A65" s="152">
        <v>64</v>
      </c>
      <c r="B65" s="148" t="s">
        <v>179</v>
      </c>
      <c r="C65" s="148" t="s">
        <v>180</v>
      </c>
      <c r="D65" s="148" t="s">
        <v>181</v>
      </c>
      <c r="E65" s="148" t="s">
        <v>43</v>
      </c>
      <c r="F65" s="148" t="s">
        <v>182</v>
      </c>
      <c r="G65" s="148" t="s">
        <v>1136</v>
      </c>
      <c r="H65" s="148" t="s">
        <v>8</v>
      </c>
      <c r="I65" s="148" t="s">
        <v>183</v>
      </c>
      <c r="J65" s="148" t="s">
        <v>9</v>
      </c>
      <c r="K65" s="148" t="s">
        <v>738</v>
      </c>
      <c r="L65" s="148"/>
      <c r="M65" s="148"/>
    </row>
    <row r="66" spans="1:13" x14ac:dyDescent="0.25">
      <c r="A66" s="152">
        <v>65</v>
      </c>
      <c r="B66" s="148" t="s">
        <v>467</v>
      </c>
      <c r="C66" s="148" t="s">
        <v>468</v>
      </c>
      <c r="D66" s="148" t="s">
        <v>0</v>
      </c>
      <c r="E66" s="148" t="s">
        <v>1</v>
      </c>
      <c r="F66" s="148" t="s">
        <v>477</v>
      </c>
      <c r="G66" s="148" t="s">
        <v>1019</v>
      </c>
      <c r="H66" s="148" t="s">
        <v>30</v>
      </c>
      <c r="I66" s="148" t="s">
        <v>478</v>
      </c>
      <c r="J66" s="148" t="s">
        <v>32</v>
      </c>
      <c r="K66" s="148" t="s">
        <v>740</v>
      </c>
      <c r="L66" s="148"/>
      <c r="M66" s="148"/>
    </row>
    <row r="67" spans="1:13" x14ac:dyDescent="0.25">
      <c r="A67" s="152">
        <v>66</v>
      </c>
      <c r="B67" s="148" t="s">
        <v>54</v>
      </c>
      <c r="C67" s="148" t="s">
        <v>55</v>
      </c>
      <c r="D67" s="148" t="s">
        <v>0</v>
      </c>
      <c r="E67" s="148" t="s">
        <v>1</v>
      </c>
      <c r="F67" s="148" t="s">
        <v>480</v>
      </c>
      <c r="G67" s="148" t="s">
        <v>1050</v>
      </c>
      <c r="H67" s="148" t="s">
        <v>473</v>
      </c>
      <c r="I67" s="148" t="s">
        <v>481</v>
      </c>
      <c r="J67" s="148" t="s">
        <v>475</v>
      </c>
      <c r="K67" s="148" t="s">
        <v>744</v>
      </c>
      <c r="L67" s="148"/>
      <c r="M67" s="148"/>
    </row>
    <row r="68" spans="1:13" x14ac:dyDescent="0.25">
      <c r="A68" s="152">
        <v>67</v>
      </c>
      <c r="B68" s="148" t="s">
        <v>206</v>
      </c>
      <c r="C68" s="148" t="s">
        <v>207</v>
      </c>
      <c r="D68" s="148" t="s">
        <v>173</v>
      </c>
      <c r="E68" s="148" t="s">
        <v>43</v>
      </c>
      <c r="F68" s="148" t="s">
        <v>208</v>
      </c>
      <c r="G68" s="148" t="s">
        <v>1019</v>
      </c>
      <c r="H68" s="148" t="s">
        <v>3</v>
      </c>
      <c r="I68" s="148" t="s">
        <v>209</v>
      </c>
      <c r="J68" s="148" t="s">
        <v>53</v>
      </c>
      <c r="K68" s="148" t="s">
        <v>745</v>
      </c>
      <c r="L68" s="148"/>
      <c r="M68" s="148"/>
    </row>
    <row r="69" spans="1:13" x14ac:dyDescent="0.25">
      <c r="A69" s="152">
        <v>68</v>
      </c>
      <c r="B69" s="148" t="s">
        <v>224</v>
      </c>
      <c r="C69" s="148" t="s">
        <v>225</v>
      </c>
      <c r="D69" s="148" t="s">
        <v>0</v>
      </c>
      <c r="E69" s="148" t="s">
        <v>1</v>
      </c>
      <c r="F69" s="148" t="s">
        <v>226</v>
      </c>
      <c r="G69" s="148" t="s">
        <v>1019</v>
      </c>
      <c r="H69" s="148" t="s">
        <v>3</v>
      </c>
      <c r="I69" s="148" t="s">
        <v>227</v>
      </c>
      <c r="J69" s="148" t="s">
        <v>53</v>
      </c>
      <c r="K69" s="148" t="s">
        <v>748</v>
      </c>
      <c r="L69" s="148"/>
      <c r="M69" s="148"/>
    </row>
    <row r="70" spans="1:13" x14ac:dyDescent="0.25">
      <c r="A70" s="152">
        <v>69</v>
      </c>
      <c r="B70" s="148" t="s">
        <v>54</v>
      </c>
      <c r="C70" s="148" t="s">
        <v>55</v>
      </c>
      <c r="D70" s="148" t="s">
        <v>0</v>
      </c>
      <c r="E70" s="148" t="s">
        <v>1</v>
      </c>
      <c r="F70" s="148" t="s">
        <v>229</v>
      </c>
      <c r="G70" s="148" t="s">
        <v>1019</v>
      </c>
      <c r="H70" s="148" t="s">
        <v>3</v>
      </c>
      <c r="I70" s="148" t="s">
        <v>230</v>
      </c>
      <c r="J70" s="148" t="s">
        <v>53</v>
      </c>
      <c r="K70" s="148" t="s">
        <v>749</v>
      </c>
      <c r="L70" s="148"/>
      <c r="M70" s="148"/>
    </row>
    <row r="71" spans="1:13" x14ac:dyDescent="0.25">
      <c r="A71" s="152">
        <v>70</v>
      </c>
      <c r="B71" s="148" t="s">
        <v>232</v>
      </c>
      <c r="C71" s="148" t="s">
        <v>233</v>
      </c>
      <c r="D71" s="148" t="s">
        <v>234</v>
      </c>
      <c r="E71" s="148" t="s">
        <v>1</v>
      </c>
      <c r="F71" s="148" t="s">
        <v>235</v>
      </c>
      <c r="G71" s="148" t="s">
        <v>666</v>
      </c>
      <c r="H71" s="148" t="s">
        <v>3</v>
      </c>
      <c r="I71" s="148" t="s">
        <v>236</v>
      </c>
      <c r="J71" s="148" t="s">
        <v>53</v>
      </c>
      <c r="K71" s="148" t="s">
        <v>750</v>
      </c>
      <c r="L71" s="148"/>
      <c r="M71" s="148"/>
    </row>
    <row r="72" spans="1:13" x14ac:dyDescent="0.25">
      <c r="A72" s="152">
        <v>71</v>
      </c>
      <c r="B72" s="148" t="s">
        <v>278</v>
      </c>
      <c r="C72" s="148" t="s">
        <v>279</v>
      </c>
      <c r="D72" s="148" t="s">
        <v>66</v>
      </c>
      <c r="E72" s="148" t="s">
        <v>1</v>
      </c>
      <c r="F72" s="148" t="s">
        <v>280</v>
      </c>
      <c r="G72" s="148" t="s">
        <v>1019</v>
      </c>
      <c r="H72" s="148" t="s">
        <v>3</v>
      </c>
      <c r="I72" s="148" t="s">
        <v>281</v>
      </c>
      <c r="J72" s="148" t="s">
        <v>53</v>
      </c>
      <c r="K72" s="148" t="s">
        <v>756</v>
      </c>
      <c r="L72" s="148"/>
      <c r="M72" s="148"/>
    </row>
  </sheetData>
  <sortState ref="A2:K73">
    <sortCondition ref="A10"/>
  </sortState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2"/>
  <dimension ref="A1:N81"/>
  <sheetViews>
    <sheetView topLeftCell="A55" workbookViewId="0" zoomScaleNormal="100">
      <selection activeCell="D84" sqref="D84"/>
    </sheetView>
  </sheetViews>
  <sheetFormatPr defaultRowHeight="15" x14ac:dyDescent="0.25"/>
  <cols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customFormat="1" r="1" s="146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46" t="s">
        <v>1072</v>
      </c>
      <c r="C2" s="146" t="s">
        <v>1073</v>
      </c>
      <c r="D2" s="146" t="s">
        <v>122</v>
      </c>
      <c r="E2" s="146" t="s">
        <v>43</v>
      </c>
      <c r="F2" s="146" t="s">
        <v>221</v>
      </c>
      <c r="G2" s="146" t="s">
        <v>1131</v>
      </c>
      <c r="H2" s="146" t="s">
        <v>3</v>
      </c>
      <c r="I2" s="146" t="s">
        <v>222</v>
      </c>
      <c r="J2" s="146" t="s">
        <v>53</v>
      </c>
      <c r="K2" s="146" t="s">
        <v>1074</v>
      </c>
      <c r="L2" s="146"/>
      <c r="M2" s="146"/>
    </row>
    <row r="3" spans="1:13" x14ac:dyDescent="0.25">
      <c r="A3" s="146">
        <v>2</v>
      </c>
      <c r="B3" s="146" t="s">
        <v>1146</v>
      </c>
      <c r="C3" s="146" t="s">
        <v>1147</v>
      </c>
      <c r="D3" s="146" t="s">
        <v>1142</v>
      </c>
      <c r="E3" s="146" t="s">
        <v>1</v>
      </c>
      <c r="F3" s="146" t="s">
        <v>1148</v>
      </c>
      <c r="G3" s="146" t="s">
        <v>1136</v>
      </c>
      <c r="H3" s="146" t="s">
        <v>1013</v>
      </c>
      <c r="I3" s="146" t="s">
        <v>1149</v>
      </c>
      <c r="J3" s="146" t="s">
        <v>960</v>
      </c>
      <c r="K3" s="146" t="s">
        <v>1150</v>
      </c>
      <c r="L3" s="146"/>
      <c r="M3" s="146"/>
    </row>
    <row r="4" spans="1:13" x14ac:dyDescent="0.25">
      <c r="A4" s="146">
        <v>3</v>
      </c>
      <c r="B4" s="146" t="s">
        <v>196</v>
      </c>
      <c r="C4" s="146" t="s">
        <v>104</v>
      </c>
      <c r="D4" s="146" t="s">
        <v>197</v>
      </c>
      <c r="E4" s="146" t="s">
        <v>198</v>
      </c>
      <c r="F4" s="146" t="s">
        <v>1168</v>
      </c>
      <c r="G4" s="146" t="s">
        <v>1136</v>
      </c>
      <c r="H4" s="146" t="s">
        <v>1013</v>
      </c>
      <c r="I4" s="146" t="s">
        <v>1169</v>
      </c>
      <c r="J4" s="146" t="s">
        <v>960</v>
      </c>
      <c r="K4" s="146" t="s">
        <v>1170</v>
      </c>
      <c r="L4" s="146"/>
      <c r="M4" s="146"/>
    </row>
    <row r="5" spans="1:13" x14ac:dyDescent="0.25">
      <c r="A5" s="146">
        <v>4</v>
      </c>
      <c r="B5" s="146" t="s">
        <v>196</v>
      </c>
      <c r="C5" s="146" t="s">
        <v>104</v>
      </c>
      <c r="D5" s="146" t="s">
        <v>197</v>
      </c>
      <c r="E5" s="146" t="s">
        <v>198</v>
      </c>
      <c r="F5" s="146" t="s">
        <v>1107</v>
      </c>
      <c r="G5" s="146" t="s">
        <v>1136</v>
      </c>
      <c r="H5" s="146" t="s">
        <v>1013</v>
      </c>
      <c r="I5" s="146" t="s">
        <v>1108</v>
      </c>
      <c r="J5" s="146" t="s">
        <v>960</v>
      </c>
      <c r="K5" s="146" t="s">
        <v>1109</v>
      </c>
      <c r="L5" s="146"/>
      <c r="M5" s="146"/>
    </row>
    <row r="6" spans="1:13" x14ac:dyDescent="0.25">
      <c r="A6" s="146">
        <v>5</v>
      </c>
      <c r="B6" s="146" t="s">
        <v>355</v>
      </c>
      <c r="C6" s="146" t="s">
        <v>356</v>
      </c>
      <c r="D6" s="146" t="s">
        <v>0</v>
      </c>
      <c r="E6" s="146" t="s">
        <v>1</v>
      </c>
      <c r="F6" s="146" t="s">
        <v>357</v>
      </c>
      <c r="G6" s="146" t="s">
        <v>1019</v>
      </c>
      <c r="H6" s="146" t="s">
        <v>294</v>
      </c>
      <c r="I6" s="146" t="s">
        <v>358</v>
      </c>
      <c r="J6" s="146" t="s">
        <v>289</v>
      </c>
      <c r="K6" s="146" t="s">
        <v>690</v>
      </c>
      <c r="L6" s="146"/>
      <c r="M6" s="146"/>
    </row>
    <row r="7" spans="1:13" x14ac:dyDescent="0.25">
      <c r="A7" s="146">
        <v>6</v>
      </c>
      <c r="B7" s="146" t="s">
        <v>120</v>
      </c>
      <c r="C7" s="146" t="s">
        <v>121</v>
      </c>
      <c r="D7" s="146" t="s">
        <v>122</v>
      </c>
      <c r="E7" s="146" t="s">
        <v>43</v>
      </c>
      <c r="F7" s="146" t="s">
        <v>123</v>
      </c>
      <c r="G7" s="146" t="s">
        <v>1019</v>
      </c>
      <c r="H7" s="146" t="s">
        <v>3</v>
      </c>
      <c r="I7" s="146" t="s">
        <v>124</v>
      </c>
      <c r="J7" s="146" t="s">
        <v>125</v>
      </c>
      <c r="K7" s="146" t="s">
        <v>728</v>
      </c>
      <c r="L7" s="146"/>
      <c r="M7" s="146"/>
    </row>
    <row r="8" spans="1:13" x14ac:dyDescent="0.25">
      <c r="A8" s="146">
        <v>7</v>
      </c>
      <c r="B8" s="146" t="s">
        <v>425</v>
      </c>
      <c r="C8" s="146" t="s">
        <v>426</v>
      </c>
      <c r="D8" s="146" t="s">
        <v>427</v>
      </c>
      <c r="E8" s="146" t="s">
        <v>28</v>
      </c>
      <c r="F8" s="146" t="s">
        <v>428</v>
      </c>
      <c r="G8" s="146" t="s">
        <v>1019</v>
      </c>
      <c r="H8" s="146" t="s">
        <v>287</v>
      </c>
      <c r="I8" s="146" t="s">
        <v>429</v>
      </c>
      <c r="J8" s="146" t="s">
        <v>289</v>
      </c>
      <c r="K8" s="146" t="s">
        <v>659</v>
      </c>
      <c r="L8" s="146"/>
      <c r="M8" s="146"/>
    </row>
    <row r="9" spans="1:13" x14ac:dyDescent="0.25">
      <c r="A9" s="146">
        <v>8</v>
      </c>
      <c r="B9" s="146" t="s">
        <v>1110</v>
      </c>
      <c r="C9" s="146" t="s">
        <v>408</v>
      </c>
      <c r="D9" s="146" t="s">
        <v>1111</v>
      </c>
      <c r="E9" s="146" t="s">
        <v>912</v>
      </c>
      <c r="F9" s="146" t="s">
        <v>1112</v>
      </c>
      <c r="G9" s="146" t="s">
        <v>1136</v>
      </c>
      <c r="H9" s="146" t="s">
        <v>1013</v>
      </c>
      <c r="I9" s="146" t="s">
        <v>1113</v>
      </c>
      <c r="J9" s="146" t="s">
        <v>960</v>
      </c>
      <c r="K9" s="146" t="s">
        <v>1114</v>
      </c>
      <c r="L9" s="146"/>
      <c r="M9" s="146"/>
    </row>
    <row r="10" spans="1:13" x14ac:dyDescent="0.25">
      <c r="A10" s="146">
        <v>9</v>
      </c>
      <c r="B10" s="146" t="s">
        <v>766</v>
      </c>
      <c r="C10" s="146" t="s">
        <v>767</v>
      </c>
      <c r="D10" s="146" t="s">
        <v>577</v>
      </c>
      <c r="E10" s="146" t="s">
        <v>7</v>
      </c>
      <c r="F10" s="146" t="s">
        <v>1040</v>
      </c>
      <c r="G10" s="146" t="s">
        <v>1050</v>
      </c>
      <c r="H10" s="146" t="s">
        <v>781</v>
      </c>
      <c r="I10" s="146" t="s">
        <v>1042</v>
      </c>
      <c r="J10" s="146" t="s">
        <v>1043</v>
      </c>
      <c r="K10" s="146" t="s">
        <v>1044</v>
      </c>
      <c r="L10" s="146"/>
      <c r="M10" s="146"/>
    </row>
    <row r="11" spans="1:13" x14ac:dyDescent="0.25">
      <c r="A11" s="146">
        <v>10</v>
      </c>
      <c r="B11" s="146" t="s">
        <v>766</v>
      </c>
      <c r="C11" s="146" t="s">
        <v>767</v>
      </c>
      <c r="D11" s="146" t="s">
        <v>577</v>
      </c>
      <c r="E11" s="146" t="s">
        <v>7</v>
      </c>
      <c r="F11" s="146" t="s">
        <v>768</v>
      </c>
      <c r="G11" s="146" t="s">
        <v>960</v>
      </c>
      <c r="H11" s="146" t="s">
        <v>8</v>
      </c>
      <c r="I11" s="146" t="s">
        <v>769</v>
      </c>
      <c r="J11" s="146" t="s">
        <v>9</v>
      </c>
      <c r="K11" s="146" t="s">
        <v>770</v>
      </c>
      <c r="L11" s="146"/>
      <c r="M11" s="146"/>
    </row>
    <row r="12" spans="1:13" x14ac:dyDescent="0.25">
      <c r="A12" s="146">
        <v>11</v>
      </c>
      <c r="B12" s="146" t="s">
        <v>54</v>
      </c>
      <c r="C12" s="146" t="s">
        <v>55</v>
      </c>
      <c r="D12" s="146" t="s">
        <v>0</v>
      </c>
      <c r="E12" s="146" t="s">
        <v>1</v>
      </c>
      <c r="F12" s="146" t="s">
        <v>480</v>
      </c>
      <c r="G12" s="146" t="s">
        <v>1050</v>
      </c>
      <c r="H12" s="146" t="s">
        <v>473</v>
      </c>
      <c r="I12" s="146" t="s">
        <v>481</v>
      </c>
      <c r="J12" s="146" t="s">
        <v>475</v>
      </c>
      <c r="K12" s="146" t="s">
        <v>744</v>
      </c>
      <c r="L12" s="146"/>
      <c r="M12" s="146"/>
    </row>
    <row r="13" spans="1:13" x14ac:dyDescent="0.25">
      <c r="A13" s="146">
        <v>12</v>
      </c>
      <c r="B13" s="146" t="s">
        <v>54</v>
      </c>
      <c r="C13" s="146" t="s">
        <v>55</v>
      </c>
      <c r="D13" s="146" t="s">
        <v>0</v>
      </c>
      <c r="E13" s="146" t="s">
        <v>1</v>
      </c>
      <c r="F13" s="146" t="s">
        <v>56</v>
      </c>
      <c r="G13" s="146" t="s">
        <v>1257</v>
      </c>
      <c r="H13" s="146" t="s">
        <v>5</v>
      </c>
      <c r="I13" s="146" t="s">
        <v>57</v>
      </c>
      <c r="J13" s="146" t="s">
        <v>6</v>
      </c>
      <c r="K13" s="146" t="s">
        <v>717</v>
      </c>
      <c r="L13" s="146"/>
      <c r="M13" s="146"/>
    </row>
    <row r="14" spans="1:13" x14ac:dyDescent="0.25">
      <c r="A14" s="146">
        <v>13</v>
      </c>
      <c r="B14" s="146" t="s">
        <v>54</v>
      </c>
      <c r="C14" s="146" t="s">
        <v>55</v>
      </c>
      <c r="D14" s="146" t="s">
        <v>0</v>
      </c>
      <c r="E14" s="146" t="s">
        <v>1</v>
      </c>
      <c r="F14" s="146" t="s">
        <v>229</v>
      </c>
      <c r="G14" s="146" t="s">
        <v>1019</v>
      </c>
      <c r="H14" s="146" t="s">
        <v>3</v>
      </c>
      <c r="I14" s="146" t="s">
        <v>230</v>
      </c>
      <c r="J14" s="146" t="s">
        <v>53</v>
      </c>
      <c r="K14" s="146" t="s">
        <v>749</v>
      </c>
      <c r="L14" s="146"/>
      <c r="M14" s="146"/>
    </row>
    <row r="15" spans="1:13" x14ac:dyDescent="0.25">
      <c r="A15" s="146">
        <v>14</v>
      </c>
      <c r="B15" s="146" t="s">
        <v>443</v>
      </c>
      <c r="C15" s="146" t="s">
        <v>444</v>
      </c>
      <c r="D15" s="146" t="s">
        <v>0</v>
      </c>
      <c r="E15" s="146" t="s">
        <v>1</v>
      </c>
      <c r="F15" s="146" t="s">
        <v>445</v>
      </c>
      <c r="G15" s="146" t="s">
        <v>1257</v>
      </c>
      <c r="H15" s="146" t="s">
        <v>5</v>
      </c>
      <c r="I15" s="146" t="s">
        <v>446</v>
      </c>
      <c r="J15" s="146" t="s">
        <v>6</v>
      </c>
      <c r="K15" s="146" t="s">
        <v>708</v>
      </c>
      <c r="L15" s="146"/>
      <c r="M15" s="146"/>
    </row>
    <row r="16" spans="1:13" x14ac:dyDescent="0.25">
      <c r="A16" s="146">
        <v>15</v>
      </c>
      <c r="B16" s="146" t="s">
        <v>1181</v>
      </c>
      <c r="C16" s="146" t="s">
        <v>1182</v>
      </c>
      <c r="D16" s="146" t="s">
        <v>1183</v>
      </c>
      <c r="E16" s="146" t="s">
        <v>48</v>
      </c>
      <c r="F16" s="146" t="s">
        <v>1184</v>
      </c>
      <c r="G16" s="146" t="s">
        <v>1136</v>
      </c>
      <c r="H16" s="146" t="s">
        <v>1013</v>
      </c>
      <c r="I16" s="146" t="s">
        <v>1185</v>
      </c>
      <c r="J16" s="146" t="s">
        <v>960</v>
      </c>
      <c r="K16" s="146" t="s">
        <v>1186</v>
      </c>
      <c r="L16" s="146"/>
      <c r="M16" s="146"/>
    </row>
    <row r="17" spans="1:13" x14ac:dyDescent="0.25">
      <c r="A17" s="146">
        <v>16</v>
      </c>
      <c r="B17" s="146" t="s">
        <v>1194</v>
      </c>
      <c r="C17" s="146" t="s">
        <v>1195</v>
      </c>
      <c r="D17" s="146" t="s">
        <v>1196</v>
      </c>
      <c r="E17" s="146" t="s">
        <v>28</v>
      </c>
      <c r="F17" s="146" t="s">
        <v>1197</v>
      </c>
      <c r="G17" s="146" t="s">
        <v>1257</v>
      </c>
      <c r="H17" s="146" t="s">
        <v>1013</v>
      </c>
      <c r="I17" s="146" t="s">
        <v>1198</v>
      </c>
      <c r="J17" s="146" t="s">
        <v>960</v>
      </c>
      <c r="K17" s="146" t="s">
        <v>1214</v>
      </c>
      <c r="L17" s="146"/>
      <c r="M17" s="146"/>
    </row>
    <row r="18" spans="1:13" x14ac:dyDescent="0.25">
      <c r="A18" s="146">
        <v>17</v>
      </c>
      <c r="B18" s="146" t="s">
        <v>590</v>
      </c>
      <c r="C18" s="146" t="s">
        <v>591</v>
      </c>
      <c r="D18" s="146" t="s">
        <v>592</v>
      </c>
      <c r="E18" s="146" t="s">
        <v>43</v>
      </c>
      <c r="F18" s="146" t="s">
        <v>593</v>
      </c>
      <c r="G18" s="146" t="s">
        <v>1131</v>
      </c>
      <c r="H18" s="146" t="s">
        <v>30</v>
      </c>
      <c r="I18" s="146" t="s">
        <v>594</v>
      </c>
      <c r="J18" s="146" t="s">
        <v>32</v>
      </c>
      <c r="K18" s="146" t="s">
        <v>669</v>
      </c>
      <c r="L18" s="146"/>
      <c r="M18" s="146"/>
    </row>
    <row r="19" spans="1:13" x14ac:dyDescent="0.25">
      <c r="A19" s="146">
        <v>18</v>
      </c>
      <c r="B19" s="146" t="s">
        <v>291</v>
      </c>
      <c r="C19" s="146" t="s">
        <v>292</v>
      </c>
      <c r="D19" s="146" t="s">
        <v>0</v>
      </c>
      <c r="E19" s="146" t="s">
        <v>1</v>
      </c>
      <c r="F19" s="146" t="s">
        <v>293</v>
      </c>
      <c r="G19" s="146" t="s">
        <v>1019</v>
      </c>
      <c r="H19" s="146" t="s">
        <v>294</v>
      </c>
      <c r="I19" s="146" t="s">
        <v>295</v>
      </c>
      <c r="J19" s="146" t="s">
        <v>289</v>
      </c>
      <c r="K19" s="146" t="s">
        <v>679</v>
      </c>
      <c r="L19" s="146"/>
      <c r="M19" s="146"/>
    </row>
    <row r="20" spans="1:13" x14ac:dyDescent="0.25">
      <c r="A20" s="146">
        <v>19</v>
      </c>
      <c r="B20" s="146" t="s">
        <v>1176</v>
      </c>
      <c r="C20" s="146" t="s">
        <v>1177</v>
      </c>
      <c r="D20" s="146" t="s">
        <v>173</v>
      </c>
      <c r="E20" s="146" t="s">
        <v>43</v>
      </c>
      <c r="F20" s="146" t="s">
        <v>1178</v>
      </c>
      <c r="G20" s="146" t="s">
        <v>1136</v>
      </c>
      <c r="H20" s="146" t="s">
        <v>1013</v>
      </c>
      <c r="I20" s="146" t="s">
        <v>1179</v>
      </c>
      <c r="J20" s="146" t="s">
        <v>960</v>
      </c>
      <c r="K20" s="146" t="s">
        <v>1180</v>
      </c>
      <c r="L20" s="146"/>
      <c r="M20" s="146"/>
    </row>
    <row r="21" spans="1:13" x14ac:dyDescent="0.25">
      <c r="A21" s="146">
        <v>20</v>
      </c>
      <c r="B21" s="146" t="s">
        <v>566</v>
      </c>
      <c r="C21" s="146" t="s">
        <v>556</v>
      </c>
      <c r="D21" s="146" t="s">
        <v>0</v>
      </c>
      <c r="E21" s="146" t="s">
        <v>1</v>
      </c>
      <c r="F21" s="146" t="s">
        <v>557</v>
      </c>
      <c r="G21" s="146" t="s">
        <v>1019</v>
      </c>
      <c r="H21" s="146" t="s">
        <v>287</v>
      </c>
      <c r="I21" s="146" t="s">
        <v>558</v>
      </c>
      <c r="J21" s="146" t="s">
        <v>289</v>
      </c>
      <c r="K21" s="146" t="s">
        <v>673</v>
      </c>
      <c r="L21" s="146"/>
      <c r="M21" s="146"/>
    </row>
    <row r="22" spans="1:13" x14ac:dyDescent="0.25">
      <c r="A22" s="146">
        <v>21</v>
      </c>
      <c r="B22" s="146" t="s">
        <v>64</v>
      </c>
      <c r="C22" s="146" t="s">
        <v>65</v>
      </c>
      <c r="D22" s="146" t="s">
        <v>66</v>
      </c>
      <c r="E22" s="146" t="s">
        <v>1</v>
      </c>
      <c r="F22" s="146" t="s">
        <v>67</v>
      </c>
      <c r="G22" s="146" t="s">
        <v>1019</v>
      </c>
      <c r="H22" s="146" t="s">
        <v>30</v>
      </c>
      <c r="I22" s="146" t="s">
        <v>68</v>
      </c>
      <c r="J22" s="146" t="s">
        <v>32</v>
      </c>
      <c r="K22" s="146" t="s">
        <v>959</v>
      </c>
      <c r="L22" s="146"/>
      <c r="M22" s="146"/>
    </row>
    <row r="23" spans="1:13" x14ac:dyDescent="0.25">
      <c r="A23" s="146">
        <v>22</v>
      </c>
      <c r="B23" s="146" t="s">
        <v>50</v>
      </c>
      <c r="C23" s="146" t="s">
        <v>51</v>
      </c>
      <c r="D23" s="146" t="s">
        <v>52</v>
      </c>
      <c r="E23" s="146" t="s">
        <v>43</v>
      </c>
      <c r="F23" s="146" t="s">
        <v>94</v>
      </c>
      <c r="G23" s="146" t="s">
        <v>1136</v>
      </c>
      <c r="H23" s="146" t="s">
        <v>5</v>
      </c>
      <c r="I23" s="146" t="s">
        <v>95</v>
      </c>
      <c r="J23" s="146" t="s">
        <v>6</v>
      </c>
      <c r="K23" s="146" t="s">
        <v>724</v>
      </c>
      <c r="L23" s="146"/>
      <c r="M23" s="146"/>
    </row>
    <row r="24" spans="1:13" x14ac:dyDescent="0.25">
      <c r="A24" s="146">
        <v>23</v>
      </c>
      <c r="B24" s="146" t="s">
        <v>50</v>
      </c>
      <c r="C24" s="146" t="s">
        <v>51</v>
      </c>
      <c r="D24" s="146" t="s">
        <v>52</v>
      </c>
      <c r="E24" s="146" t="s">
        <v>43</v>
      </c>
      <c r="F24" s="146" t="s">
        <v>1085</v>
      </c>
      <c r="G24" s="146" t="s">
        <v>1136</v>
      </c>
      <c r="H24" s="146" t="s">
        <v>1013</v>
      </c>
      <c r="I24" s="146" t="s">
        <v>1086</v>
      </c>
      <c r="J24" s="146" t="s">
        <v>960</v>
      </c>
      <c r="K24" s="146" t="s">
        <v>1087</v>
      </c>
      <c r="L24" s="146"/>
      <c r="M24" s="146"/>
    </row>
    <row r="25" spans="1:13" x14ac:dyDescent="0.25">
      <c r="A25" s="146">
        <v>24</v>
      </c>
      <c r="B25" s="146" t="s">
        <v>50</v>
      </c>
      <c r="C25" s="146" t="s">
        <v>51</v>
      </c>
      <c r="D25" s="146" t="s">
        <v>52</v>
      </c>
      <c r="E25" s="146" t="s">
        <v>43</v>
      </c>
      <c r="F25" s="146" t="s">
        <v>246</v>
      </c>
      <c r="G25" s="146" t="s">
        <v>1019</v>
      </c>
      <c r="H25" s="146" t="s">
        <v>3</v>
      </c>
      <c r="I25" s="146" t="s">
        <v>247</v>
      </c>
      <c r="J25" s="146" t="s">
        <v>125</v>
      </c>
      <c r="K25" s="146" t="s">
        <v>1127</v>
      </c>
      <c r="L25" s="146"/>
      <c r="M25" s="146"/>
    </row>
    <row r="26" spans="1:13" x14ac:dyDescent="0.25">
      <c r="A26" s="146">
        <v>25</v>
      </c>
      <c r="B26" s="147" t="s">
        <v>1466</v>
      </c>
      <c r="C26" s="147" t="s">
        <v>378</v>
      </c>
      <c r="D26" s="147"/>
      <c r="E26" s="147"/>
      <c r="F26" s="147" t="s">
        <v>540</v>
      </c>
      <c r="G26" s="147" t="s">
        <v>1019</v>
      </c>
      <c r="H26" s="147" t="s">
        <v>294</v>
      </c>
      <c r="I26" s="147" t="s">
        <v>541</v>
      </c>
      <c r="J26" s="147" t="s">
        <v>289</v>
      </c>
      <c r="K26" s="147" t="s">
        <v>677</v>
      </c>
      <c r="L26" s="146"/>
      <c r="M26" s="146"/>
    </row>
    <row r="27" spans="1:13" x14ac:dyDescent="0.25">
      <c r="A27" s="146">
        <v>26</v>
      </c>
      <c r="B27" s="146" t="s">
        <v>242</v>
      </c>
      <c r="C27" s="146" t="s">
        <v>243</v>
      </c>
      <c r="D27" s="146" t="s">
        <v>957</v>
      </c>
      <c r="E27" s="146" t="s">
        <v>43</v>
      </c>
      <c r="F27" s="146" t="s">
        <v>244</v>
      </c>
      <c r="G27" s="146" t="s">
        <v>1019</v>
      </c>
      <c r="H27" s="146" t="s">
        <v>3</v>
      </c>
      <c r="I27" s="146" t="s">
        <v>245</v>
      </c>
      <c r="J27" s="146" t="s">
        <v>125</v>
      </c>
      <c r="K27" s="146" t="s">
        <v>958</v>
      </c>
      <c r="L27" s="146"/>
      <c r="M27" s="146"/>
    </row>
    <row r="28" spans="1:13" x14ac:dyDescent="0.25">
      <c r="A28" s="146">
        <v>27</v>
      </c>
      <c r="B28" s="146" t="s">
        <v>273</v>
      </c>
      <c r="C28" s="146" t="s">
        <v>274</v>
      </c>
      <c r="D28" s="146" t="s">
        <v>0</v>
      </c>
      <c r="E28" s="146" t="s">
        <v>1</v>
      </c>
      <c r="F28" s="146" t="s">
        <v>275</v>
      </c>
      <c r="G28" s="146" t="s">
        <v>1019</v>
      </c>
      <c r="H28" s="146" t="s">
        <v>3</v>
      </c>
      <c r="I28" s="146" t="s">
        <v>276</v>
      </c>
      <c r="J28" s="146" t="s">
        <v>53</v>
      </c>
      <c r="K28" s="146" t="s">
        <v>1069</v>
      </c>
      <c r="L28" s="146"/>
      <c r="M28" s="146"/>
    </row>
    <row r="29" spans="1:13" x14ac:dyDescent="0.25">
      <c r="A29" s="146">
        <v>28</v>
      </c>
      <c r="B29" s="146" t="s">
        <v>403</v>
      </c>
      <c r="C29" s="146" t="s">
        <v>60</v>
      </c>
      <c r="D29" s="146" t="s">
        <v>27</v>
      </c>
      <c r="E29" s="146" t="s">
        <v>28</v>
      </c>
      <c r="F29" s="146" t="s">
        <v>404</v>
      </c>
      <c r="G29" s="146" t="s">
        <v>1019</v>
      </c>
      <c r="H29" s="146" t="s">
        <v>287</v>
      </c>
      <c r="I29" s="146" t="s">
        <v>405</v>
      </c>
      <c r="J29" s="146" t="s">
        <v>289</v>
      </c>
      <c r="K29" s="146" t="s">
        <v>701</v>
      </c>
      <c r="L29" s="146"/>
      <c r="M29" s="146"/>
    </row>
    <row r="30" spans="1:13" x14ac:dyDescent="0.25">
      <c r="A30" s="146">
        <v>29</v>
      </c>
      <c r="B30" s="146" t="s">
        <v>102</v>
      </c>
      <c r="C30" s="146" t="s">
        <v>141</v>
      </c>
      <c r="D30" s="146" t="s">
        <v>42</v>
      </c>
      <c r="E30" s="146" t="s">
        <v>43</v>
      </c>
      <c r="F30" s="146" t="s">
        <v>142</v>
      </c>
      <c r="G30" s="146" t="s">
        <v>1019</v>
      </c>
      <c r="H30" s="146" t="s">
        <v>3</v>
      </c>
      <c r="I30" s="146" t="s">
        <v>143</v>
      </c>
      <c r="J30" s="146" t="s">
        <v>53</v>
      </c>
      <c r="K30" s="146" t="s">
        <v>1070</v>
      </c>
      <c r="L30" s="146"/>
      <c r="M30" s="146"/>
    </row>
    <row r="31" spans="1:13" x14ac:dyDescent="0.25">
      <c r="A31" s="146">
        <v>30</v>
      </c>
      <c r="B31" s="146" t="s">
        <v>137</v>
      </c>
      <c r="C31" s="146" t="s">
        <v>138</v>
      </c>
      <c r="D31" s="146" t="s">
        <v>0</v>
      </c>
      <c r="E31" s="146" t="s">
        <v>1</v>
      </c>
      <c r="F31" s="146" t="s">
        <v>139</v>
      </c>
      <c r="G31" s="146" t="s">
        <v>1019</v>
      </c>
      <c r="H31" s="146" t="s">
        <v>3</v>
      </c>
      <c r="I31" s="146" t="s">
        <v>140</v>
      </c>
      <c r="J31" s="146" t="s">
        <v>53</v>
      </c>
      <c r="K31" s="146" t="s">
        <v>699</v>
      </c>
      <c r="L31" s="146"/>
      <c r="M31" s="146"/>
    </row>
    <row r="32" spans="1:13" x14ac:dyDescent="0.25">
      <c r="A32" s="146">
        <v>31</v>
      </c>
      <c r="B32" s="146" t="s">
        <v>71</v>
      </c>
      <c r="C32" s="146" t="s">
        <v>72</v>
      </c>
      <c r="D32" s="146" t="s">
        <v>73</v>
      </c>
      <c r="E32" s="146" t="s">
        <v>28</v>
      </c>
      <c r="F32" s="146" t="s">
        <v>74</v>
      </c>
      <c r="G32" s="146" t="s">
        <v>1019</v>
      </c>
      <c r="H32" s="146" t="s">
        <v>30</v>
      </c>
      <c r="I32" s="146" t="s">
        <v>75</v>
      </c>
      <c r="J32" s="146" t="s">
        <v>32</v>
      </c>
      <c r="K32" s="146" t="s">
        <v>1058</v>
      </c>
      <c r="L32" s="146"/>
      <c r="M32" s="146"/>
    </row>
    <row r="33" spans="1:13" x14ac:dyDescent="0.25">
      <c r="A33" s="146">
        <v>32</v>
      </c>
      <c r="B33" s="146" t="s">
        <v>803</v>
      </c>
      <c r="C33" s="146" t="s">
        <v>804</v>
      </c>
      <c r="D33" s="146" t="s">
        <v>17</v>
      </c>
      <c r="E33" s="146" t="s">
        <v>7</v>
      </c>
      <c r="F33" s="146" t="s">
        <v>805</v>
      </c>
      <c r="G33" s="146" t="s">
        <v>1136</v>
      </c>
      <c r="H33" s="146" t="s">
        <v>5</v>
      </c>
      <c r="I33" s="146" t="s">
        <v>806</v>
      </c>
      <c r="J33" s="146" t="s">
        <v>6</v>
      </c>
      <c r="K33" s="146" t="s">
        <v>996</v>
      </c>
      <c r="L33" s="146"/>
      <c r="M33" s="146"/>
    </row>
    <row r="34" spans="1:13" x14ac:dyDescent="0.25">
      <c r="A34" s="146">
        <v>33</v>
      </c>
      <c r="B34" s="146" t="s">
        <v>803</v>
      </c>
      <c r="C34" s="146" t="s">
        <v>804</v>
      </c>
      <c r="D34" s="146" t="s">
        <v>17</v>
      </c>
      <c r="E34" s="146" t="s">
        <v>7</v>
      </c>
      <c r="F34" s="146" t="s">
        <v>1121</v>
      </c>
      <c r="G34" s="146" t="s">
        <v>1136</v>
      </c>
      <c r="H34" s="146" t="s">
        <v>1013</v>
      </c>
      <c r="I34" s="146" t="s">
        <v>1122</v>
      </c>
      <c r="J34" s="146" t="s">
        <v>960</v>
      </c>
      <c r="K34" s="146" t="s">
        <v>1464</v>
      </c>
      <c r="L34" s="146"/>
      <c r="M34" s="146"/>
    </row>
    <row r="35" spans="1:13" x14ac:dyDescent="0.25">
      <c r="A35" s="146">
        <v>34</v>
      </c>
      <c r="B35" s="146" t="s">
        <v>431</v>
      </c>
      <c r="C35" s="146" t="s">
        <v>172</v>
      </c>
      <c r="D35" s="146" t="s">
        <v>432</v>
      </c>
      <c r="E35" s="146" t="s">
        <v>28</v>
      </c>
      <c r="F35" s="146" t="s">
        <v>433</v>
      </c>
      <c r="G35" s="146" t="s">
        <v>1019</v>
      </c>
      <c r="H35" s="146" t="s">
        <v>294</v>
      </c>
      <c r="I35" s="146" t="s">
        <v>434</v>
      </c>
      <c r="J35" s="146" t="s">
        <v>289</v>
      </c>
      <c r="K35" s="146" t="s">
        <v>704</v>
      </c>
      <c r="L35" s="146"/>
      <c r="M35" s="146"/>
    </row>
    <row r="36" spans="1:13" x14ac:dyDescent="0.25">
      <c r="A36" s="146">
        <v>35</v>
      </c>
      <c r="B36" s="146" t="s">
        <v>797</v>
      </c>
      <c r="C36" s="146" t="s">
        <v>798</v>
      </c>
      <c r="D36" s="146" t="s">
        <v>799</v>
      </c>
      <c r="E36" s="146" t="s">
        <v>1</v>
      </c>
      <c r="F36" s="146" t="s">
        <v>800</v>
      </c>
      <c r="G36" s="146" t="s">
        <v>1257</v>
      </c>
      <c r="H36" s="146" t="s">
        <v>8</v>
      </c>
      <c r="I36" s="146" t="s">
        <v>801</v>
      </c>
      <c r="J36" s="146" t="s">
        <v>9</v>
      </c>
      <c r="K36" s="146" t="s">
        <v>802</v>
      </c>
      <c r="L36" s="146"/>
      <c r="M36" s="146"/>
    </row>
    <row r="37" spans="1:13" x14ac:dyDescent="0.25">
      <c r="A37" s="146">
        <v>36</v>
      </c>
      <c r="B37" s="146" t="s">
        <v>117</v>
      </c>
      <c r="C37" s="146" t="s">
        <v>1210</v>
      </c>
      <c r="D37" s="146" t="s">
        <v>648</v>
      </c>
      <c r="E37" s="146" t="s">
        <v>1</v>
      </c>
      <c r="F37" s="146" t="s">
        <v>1211</v>
      </c>
      <c r="G37" s="146" t="s">
        <v>1019</v>
      </c>
      <c r="H37" s="146" t="s">
        <v>3</v>
      </c>
      <c r="I37" s="146" t="s">
        <v>1212</v>
      </c>
      <c r="J37" s="146" t="s">
        <v>53</v>
      </c>
      <c r="K37" s="146" t="s">
        <v>1213</v>
      </c>
      <c r="L37" s="146"/>
      <c r="M37" s="146"/>
    </row>
    <row r="38" spans="1:13" x14ac:dyDescent="0.25">
      <c r="A38" s="146">
        <v>37</v>
      </c>
      <c r="B38" s="146" t="s">
        <v>278</v>
      </c>
      <c r="C38" s="146" t="s">
        <v>279</v>
      </c>
      <c r="D38" s="146" t="s">
        <v>66</v>
      </c>
      <c r="E38" s="146" t="s">
        <v>1</v>
      </c>
      <c r="F38" s="146" t="s">
        <v>280</v>
      </c>
      <c r="G38" s="146" t="s">
        <v>1019</v>
      </c>
      <c r="H38" s="146" t="s">
        <v>3</v>
      </c>
      <c r="I38" s="146" t="s">
        <v>281</v>
      </c>
      <c r="J38" s="146" t="s">
        <v>53</v>
      </c>
      <c r="K38" s="146" t="s">
        <v>756</v>
      </c>
      <c r="L38" s="146"/>
      <c r="M38" s="146"/>
    </row>
    <row r="39" spans="1:13" x14ac:dyDescent="0.25">
      <c r="A39" s="146">
        <v>38</v>
      </c>
      <c r="B39" s="146" t="s">
        <v>49</v>
      </c>
      <c r="C39" s="146" t="s">
        <v>97</v>
      </c>
      <c r="D39" s="146" t="s">
        <v>66</v>
      </c>
      <c r="E39" s="146" t="s">
        <v>1</v>
      </c>
      <c r="F39" s="146" t="s">
        <v>391</v>
      </c>
      <c r="G39" s="146" t="s">
        <v>1019</v>
      </c>
      <c r="H39" s="146" t="s">
        <v>294</v>
      </c>
      <c r="I39" s="146" t="s">
        <v>392</v>
      </c>
      <c r="J39" s="146" t="s">
        <v>289</v>
      </c>
      <c r="K39" s="146" t="s">
        <v>921</v>
      </c>
      <c r="L39" s="146"/>
      <c r="M39" s="146"/>
    </row>
    <row r="40" spans="1:13" x14ac:dyDescent="0.25">
      <c r="A40" s="146">
        <v>39</v>
      </c>
      <c r="B40" s="146" t="s">
        <v>179</v>
      </c>
      <c r="C40" s="146" t="s">
        <v>180</v>
      </c>
      <c r="D40" s="146" t="s">
        <v>181</v>
      </c>
      <c r="E40" s="146" t="s">
        <v>43</v>
      </c>
      <c r="F40" s="146" t="s">
        <v>182</v>
      </c>
      <c r="G40" s="146" t="s">
        <v>1136</v>
      </c>
      <c r="H40" s="146" t="s">
        <v>8</v>
      </c>
      <c r="I40" s="146" t="s">
        <v>183</v>
      </c>
      <c r="J40" s="146" t="s">
        <v>9</v>
      </c>
      <c r="K40" s="146" t="s">
        <v>738</v>
      </c>
      <c r="L40" s="146"/>
      <c r="M40" s="146"/>
    </row>
    <row r="41" spans="1:13" x14ac:dyDescent="0.25">
      <c r="A41" s="146">
        <v>40</v>
      </c>
      <c r="B41" s="146" t="s">
        <v>174</v>
      </c>
      <c r="C41" s="146" t="s">
        <v>175</v>
      </c>
      <c r="D41" s="146" t="s">
        <v>0</v>
      </c>
      <c r="E41" s="146" t="s">
        <v>1</v>
      </c>
      <c r="F41" s="146" t="s">
        <v>472</v>
      </c>
      <c r="G41" s="146" t="s">
        <v>1050</v>
      </c>
      <c r="H41" s="146" t="s">
        <v>473</v>
      </c>
      <c r="I41" s="146" t="s">
        <v>474</v>
      </c>
      <c r="J41" s="146" t="s">
        <v>475</v>
      </c>
      <c r="K41" s="146" t="s">
        <v>737</v>
      </c>
      <c r="L41" s="146"/>
      <c r="M41" s="146"/>
    </row>
    <row r="42" spans="1:13" x14ac:dyDescent="0.25">
      <c r="A42" s="146">
        <v>41</v>
      </c>
      <c r="B42" s="146" t="s">
        <v>174</v>
      </c>
      <c r="C42" s="146" t="s">
        <v>175</v>
      </c>
      <c r="D42" s="146" t="s">
        <v>0</v>
      </c>
      <c r="E42" s="146" t="s">
        <v>1</v>
      </c>
      <c r="F42" s="146" t="s">
        <v>176</v>
      </c>
      <c r="G42" s="146" t="s">
        <v>1257</v>
      </c>
      <c r="H42" s="146" t="s">
        <v>8</v>
      </c>
      <c r="I42" s="146" t="s">
        <v>177</v>
      </c>
      <c r="J42" s="146" t="s">
        <v>9</v>
      </c>
      <c r="K42" s="146" t="s">
        <v>736</v>
      </c>
      <c r="L42" s="146"/>
      <c r="M42" s="146"/>
    </row>
    <row r="43" spans="1:13" x14ac:dyDescent="0.25">
      <c r="A43" s="146">
        <v>42</v>
      </c>
      <c r="B43" s="146" t="s">
        <v>174</v>
      </c>
      <c r="C43" s="146" t="s">
        <v>175</v>
      </c>
      <c r="D43" s="146" t="s">
        <v>0</v>
      </c>
      <c r="E43" s="146" t="s">
        <v>1</v>
      </c>
      <c r="F43" s="146" t="s">
        <v>1232</v>
      </c>
      <c r="G43" s="146" t="s">
        <v>1257</v>
      </c>
      <c r="H43" s="146" t="s">
        <v>1013</v>
      </c>
      <c r="I43" s="146" t="s">
        <v>1234</v>
      </c>
      <c r="J43" s="146" t="s">
        <v>960</v>
      </c>
      <c r="K43" s="146" t="s">
        <v>1456</v>
      </c>
      <c r="L43" s="146"/>
      <c r="M43" s="146"/>
    </row>
    <row r="44" spans="1:13" x14ac:dyDescent="0.25">
      <c r="A44" s="146">
        <v>43</v>
      </c>
      <c r="B44" s="146" t="s">
        <v>366</v>
      </c>
      <c r="C44" s="146" t="s">
        <v>367</v>
      </c>
      <c r="D44" s="146" t="s">
        <v>368</v>
      </c>
      <c r="E44" s="146" t="s">
        <v>43</v>
      </c>
      <c r="F44" s="146" t="s">
        <v>1100</v>
      </c>
      <c r="G44" s="146" t="s">
        <v>1257</v>
      </c>
      <c r="H44" s="146" t="s">
        <v>1013</v>
      </c>
      <c r="I44" s="146" t="s">
        <v>1101</v>
      </c>
      <c r="J44" s="146" t="s">
        <v>960</v>
      </c>
      <c r="K44" s="146" t="s">
        <v>1258</v>
      </c>
      <c r="L44" s="146"/>
      <c r="M44" s="146"/>
    </row>
    <row r="45" spans="1:13" x14ac:dyDescent="0.25">
      <c r="A45" s="146">
        <v>44</v>
      </c>
      <c r="B45" s="146" t="s">
        <v>366</v>
      </c>
      <c r="C45" s="146" t="s">
        <v>367</v>
      </c>
      <c r="D45" s="146" t="s">
        <v>368</v>
      </c>
      <c r="E45" s="146" t="s">
        <v>43</v>
      </c>
      <c r="F45" s="146" t="s">
        <v>369</v>
      </c>
      <c r="G45" s="146" t="s">
        <v>1019</v>
      </c>
      <c r="H45" s="146" t="s">
        <v>294</v>
      </c>
      <c r="I45" s="146" t="s">
        <v>370</v>
      </c>
      <c r="J45" s="146" t="s">
        <v>289</v>
      </c>
      <c r="K45" s="146" t="s">
        <v>1240</v>
      </c>
      <c r="L45" s="146"/>
      <c r="M45" s="146"/>
    </row>
    <row r="46" spans="1:13" x14ac:dyDescent="0.25">
      <c r="A46" s="146">
        <v>45</v>
      </c>
      <c r="B46" s="146" t="s">
        <v>101</v>
      </c>
      <c r="C46" s="146" t="s">
        <v>102</v>
      </c>
      <c r="D46" s="146" t="s">
        <v>103</v>
      </c>
      <c r="E46" s="146" t="s">
        <v>43</v>
      </c>
      <c r="F46" s="146" t="s">
        <v>169</v>
      </c>
      <c r="G46" s="146" t="s">
        <v>1136</v>
      </c>
      <c r="H46" s="146" t="s">
        <v>8</v>
      </c>
      <c r="I46" s="146" t="s">
        <v>170</v>
      </c>
      <c r="J46" s="146" t="s">
        <v>9</v>
      </c>
      <c r="K46" s="146" t="s">
        <v>735</v>
      </c>
      <c r="L46" s="146"/>
      <c r="M46" s="146"/>
    </row>
    <row r="47" spans="1:13" x14ac:dyDescent="0.25">
      <c r="A47" s="146">
        <v>46</v>
      </c>
      <c r="B47" s="146" t="s">
        <v>206</v>
      </c>
      <c r="C47" s="146" t="s">
        <v>207</v>
      </c>
      <c r="D47" s="146" t="s">
        <v>173</v>
      </c>
      <c r="E47" s="146" t="s">
        <v>43</v>
      </c>
      <c r="F47" s="146" t="s">
        <v>208</v>
      </c>
      <c r="G47" s="146" t="s">
        <v>1019</v>
      </c>
      <c r="H47" s="146" t="s">
        <v>3</v>
      </c>
      <c r="I47" s="146" t="s">
        <v>209</v>
      </c>
      <c r="J47" s="146" t="s">
        <v>53</v>
      </c>
      <c r="K47" s="146" t="s">
        <v>745</v>
      </c>
      <c r="L47" s="146"/>
      <c r="M47" s="146"/>
    </row>
    <row r="48" spans="1:13" x14ac:dyDescent="0.25">
      <c r="A48" s="146">
        <v>47</v>
      </c>
      <c r="B48" s="147" t="s">
        <v>1467</v>
      </c>
      <c r="C48" s="147" t="s">
        <v>97</v>
      </c>
      <c r="D48" s="147"/>
      <c r="E48" s="147"/>
      <c r="F48" s="147" t="s">
        <v>572</v>
      </c>
      <c r="G48" s="147" t="s">
        <v>1019</v>
      </c>
      <c r="H48" s="147" t="s">
        <v>287</v>
      </c>
      <c r="I48" s="147" t="s">
        <v>573</v>
      </c>
      <c r="J48" s="147" t="s">
        <v>289</v>
      </c>
      <c r="K48" s="147" t="s">
        <v>665</v>
      </c>
      <c r="L48" s="146"/>
      <c r="M48" s="146"/>
    </row>
    <row r="49" spans="1:13" x14ac:dyDescent="0.25">
      <c r="A49" s="146">
        <v>48</v>
      </c>
      <c r="B49" s="146" t="s">
        <v>467</v>
      </c>
      <c r="C49" s="146" t="s">
        <v>468</v>
      </c>
      <c r="D49" s="146" t="s">
        <v>0</v>
      </c>
      <c r="E49" s="146" t="s">
        <v>1</v>
      </c>
      <c r="F49" s="146" t="s">
        <v>477</v>
      </c>
      <c r="G49" s="146" t="s">
        <v>1019</v>
      </c>
      <c r="H49" s="146" t="s">
        <v>30</v>
      </c>
      <c r="I49" s="146" t="s">
        <v>478</v>
      </c>
      <c r="J49" s="146" t="s">
        <v>32</v>
      </c>
      <c r="K49" s="146" t="s">
        <v>740</v>
      </c>
      <c r="L49" s="146"/>
      <c r="M49" s="146"/>
    </row>
    <row r="50" spans="1:13" x14ac:dyDescent="0.25">
      <c r="A50" s="146">
        <v>49</v>
      </c>
      <c r="B50" s="146" t="s">
        <v>232</v>
      </c>
      <c r="C50" s="146" t="s">
        <v>233</v>
      </c>
      <c r="D50" s="146" t="s">
        <v>234</v>
      </c>
      <c r="E50" s="146" t="s">
        <v>1</v>
      </c>
      <c r="F50" s="146" t="s">
        <v>235</v>
      </c>
      <c r="G50" s="146" t="s">
        <v>666</v>
      </c>
      <c r="H50" s="146" t="s">
        <v>3</v>
      </c>
      <c r="I50" s="146" t="s">
        <v>236</v>
      </c>
      <c r="J50" s="146" t="s">
        <v>53</v>
      </c>
      <c r="K50" s="146" t="s">
        <v>750</v>
      </c>
      <c r="L50" s="146"/>
      <c r="M50" s="146"/>
    </row>
    <row r="51" spans="1:13" x14ac:dyDescent="0.25">
      <c r="A51" s="146">
        <v>50</v>
      </c>
      <c r="B51" s="146" t="s">
        <v>190</v>
      </c>
      <c r="C51" s="146" t="s">
        <v>191</v>
      </c>
      <c r="D51" s="146" t="s">
        <v>192</v>
      </c>
      <c r="E51" s="146" t="s">
        <v>28</v>
      </c>
      <c r="F51" s="146" t="s">
        <v>193</v>
      </c>
      <c r="G51" s="146" t="s">
        <v>1019</v>
      </c>
      <c r="H51" s="146" t="s">
        <v>30</v>
      </c>
      <c r="I51" s="146" t="s">
        <v>194</v>
      </c>
      <c r="J51" s="146" t="s">
        <v>32</v>
      </c>
      <c r="K51" s="146" t="s">
        <v>1081</v>
      </c>
      <c r="L51" s="146"/>
      <c r="M51" s="146"/>
    </row>
    <row r="52" spans="1:13" x14ac:dyDescent="0.25">
      <c r="A52" s="146">
        <v>51</v>
      </c>
      <c r="B52" s="146" t="s">
        <v>317</v>
      </c>
      <c r="C52" s="146" t="s">
        <v>279</v>
      </c>
      <c r="D52" s="146" t="s">
        <v>318</v>
      </c>
      <c r="E52" s="146" t="s">
        <v>28</v>
      </c>
      <c r="F52" s="146" t="s">
        <v>319</v>
      </c>
      <c r="G52" s="146" t="s">
        <v>1019</v>
      </c>
      <c r="H52" s="146" t="s">
        <v>287</v>
      </c>
      <c r="I52" s="146" t="s">
        <v>320</v>
      </c>
      <c r="J52" s="146" t="s">
        <v>289</v>
      </c>
      <c r="K52" s="146" t="s">
        <v>758</v>
      </c>
      <c r="L52" s="146"/>
      <c r="M52" s="146"/>
    </row>
    <row r="53" spans="1:13" x14ac:dyDescent="0.25">
      <c r="A53" s="146">
        <v>52</v>
      </c>
      <c r="B53" s="146" t="s">
        <v>165</v>
      </c>
      <c r="C53" s="146" t="s">
        <v>166</v>
      </c>
      <c r="D53" s="146" t="s">
        <v>27</v>
      </c>
      <c r="E53" s="146" t="s">
        <v>28</v>
      </c>
      <c r="F53" s="146" t="s">
        <v>167</v>
      </c>
      <c r="G53" s="146" t="s">
        <v>1019</v>
      </c>
      <c r="H53" s="146" t="s">
        <v>30</v>
      </c>
      <c r="I53" s="146" t="s">
        <v>168</v>
      </c>
      <c r="J53" s="146" t="s">
        <v>32</v>
      </c>
      <c r="K53" s="146" t="s">
        <v>712</v>
      </c>
      <c r="L53" s="146"/>
      <c r="M53" s="146"/>
    </row>
    <row r="54" spans="1:13" x14ac:dyDescent="0.25">
      <c r="A54" s="146">
        <v>53</v>
      </c>
      <c r="B54" s="146" t="s">
        <v>333</v>
      </c>
      <c r="C54" s="146" t="s">
        <v>334</v>
      </c>
      <c r="D54" s="146" t="s">
        <v>335</v>
      </c>
      <c r="E54" s="146" t="s">
        <v>48</v>
      </c>
      <c r="F54" s="146" t="s">
        <v>336</v>
      </c>
      <c r="G54" s="146" t="s">
        <v>666</v>
      </c>
      <c r="H54" s="146" t="s">
        <v>287</v>
      </c>
      <c r="I54" s="146" t="s">
        <v>337</v>
      </c>
      <c r="J54" s="146" t="s">
        <v>289</v>
      </c>
      <c r="K54" s="146" t="s">
        <v>686</v>
      </c>
      <c r="L54" s="146"/>
      <c r="M54" s="146"/>
    </row>
    <row r="55" spans="1:13" x14ac:dyDescent="0.25">
      <c r="A55" s="146">
        <v>54</v>
      </c>
      <c r="B55" s="146" t="s">
        <v>224</v>
      </c>
      <c r="C55" s="146" t="s">
        <v>225</v>
      </c>
      <c r="D55" s="146" t="s">
        <v>0</v>
      </c>
      <c r="E55" s="146" t="s">
        <v>1</v>
      </c>
      <c r="F55" s="146" t="s">
        <v>226</v>
      </c>
      <c r="G55" s="146" t="s">
        <v>1019</v>
      </c>
      <c r="H55" s="146" t="s">
        <v>3</v>
      </c>
      <c r="I55" s="146" t="s">
        <v>227</v>
      </c>
      <c r="J55" s="146" t="s">
        <v>53</v>
      </c>
      <c r="K55" s="146" t="s">
        <v>748</v>
      </c>
      <c r="L55" s="146"/>
      <c r="M55" s="146"/>
    </row>
    <row r="56" spans="1:13" x14ac:dyDescent="0.25">
      <c r="A56" s="146">
        <v>55</v>
      </c>
      <c r="B56" s="146" t="s">
        <v>460</v>
      </c>
      <c r="C56" s="146" t="s">
        <v>461</v>
      </c>
      <c r="D56" s="146" t="s">
        <v>462</v>
      </c>
      <c r="E56" s="146" t="s">
        <v>1</v>
      </c>
      <c r="F56" s="146" t="s">
        <v>463</v>
      </c>
      <c r="G56" s="146" t="s">
        <v>1019</v>
      </c>
      <c r="H56" s="146" t="s">
        <v>30</v>
      </c>
      <c r="I56" s="146" t="s">
        <v>464</v>
      </c>
      <c r="J56" s="146" t="s">
        <v>32</v>
      </c>
      <c r="K56" s="146" t="s">
        <v>711</v>
      </c>
      <c r="L56" s="146"/>
      <c r="M56" s="146"/>
    </row>
    <row r="57" spans="1:13" x14ac:dyDescent="0.25">
      <c r="A57" s="146">
        <v>56</v>
      </c>
      <c r="B57" s="146" t="s">
        <v>262</v>
      </c>
      <c r="C57" s="146" t="s">
        <v>1141</v>
      </c>
      <c r="D57" s="146" t="s">
        <v>1142</v>
      </c>
      <c r="E57" s="146" t="s">
        <v>1</v>
      </c>
      <c r="F57" s="146" t="s">
        <v>1143</v>
      </c>
      <c r="G57" s="146" t="s">
        <v>1136</v>
      </c>
      <c r="H57" s="146" t="s">
        <v>1013</v>
      </c>
      <c r="I57" s="146" t="s">
        <v>1144</v>
      </c>
      <c r="J57" s="146" t="s">
        <v>960</v>
      </c>
      <c r="K57" s="146" t="s">
        <v>1145</v>
      </c>
      <c r="L57" s="146"/>
      <c r="M57" s="146"/>
    </row>
    <row r="58" spans="1:13" x14ac:dyDescent="0.25">
      <c r="A58" s="146">
        <v>57</v>
      </c>
      <c r="B58" s="146" t="s">
        <v>262</v>
      </c>
      <c r="C58" s="146" t="s">
        <v>399</v>
      </c>
      <c r="D58" s="146" t="s">
        <v>0</v>
      </c>
      <c r="E58" s="146" t="s">
        <v>1</v>
      </c>
      <c r="F58" s="146" t="s">
        <v>1103</v>
      </c>
      <c r="G58" s="146" t="s">
        <v>1136</v>
      </c>
      <c r="H58" s="146" t="s">
        <v>1013</v>
      </c>
      <c r="I58" s="146" t="s">
        <v>1104</v>
      </c>
      <c r="J58" s="146" t="s">
        <v>960</v>
      </c>
      <c r="K58" s="146" t="s">
        <v>1206</v>
      </c>
      <c r="L58" s="146"/>
      <c r="M58" s="146"/>
    </row>
    <row r="59" spans="1:13" x14ac:dyDescent="0.25">
      <c r="A59" s="146">
        <v>58</v>
      </c>
      <c r="B59" s="146" t="s">
        <v>262</v>
      </c>
      <c r="C59" s="146" t="s">
        <v>263</v>
      </c>
      <c r="D59" s="146" t="s">
        <v>264</v>
      </c>
      <c r="E59" s="146" t="s">
        <v>1</v>
      </c>
      <c r="F59" s="146" t="s">
        <v>265</v>
      </c>
      <c r="G59" s="146" t="s">
        <v>1019</v>
      </c>
      <c r="H59" s="146" t="s">
        <v>3</v>
      </c>
      <c r="I59" s="146" t="s">
        <v>266</v>
      </c>
      <c r="J59" s="146" t="s">
        <v>53</v>
      </c>
      <c r="K59" s="146" t="s">
        <v>1057</v>
      </c>
      <c r="L59" s="146"/>
      <c r="M59" s="146"/>
    </row>
    <row r="60" spans="1:13" x14ac:dyDescent="0.25">
      <c r="A60" s="146">
        <v>59</v>
      </c>
      <c r="B60" s="146" t="s">
        <v>262</v>
      </c>
      <c r="C60" s="146" t="s">
        <v>399</v>
      </c>
      <c r="D60" s="146" t="s">
        <v>0</v>
      </c>
      <c r="E60" s="146" t="s">
        <v>1</v>
      </c>
      <c r="F60" s="146" t="s">
        <v>400</v>
      </c>
      <c r="G60" s="146" t="s">
        <v>1019</v>
      </c>
      <c r="H60" s="146" t="s">
        <v>294</v>
      </c>
      <c r="I60" s="146" t="s">
        <v>401</v>
      </c>
      <c r="J60" s="146" t="s">
        <v>289</v>
      </c>
      <c r="K60" s="146" t="s">
        <v>700</v>
      </c>
      <c r="L60" s="146"/>
      <c r="M60" s="146"/>
    </row>
    <row r="61" spans="1:13" x14ac:dyDescent="0.25">
      <c r="A61" s="146">
        <v>60</v>
      </c>
      <c r="B61" s="146" t="s">
        <v>1187</v>
      </c>
      <c r="C61" s="146" t="s">
        <v>1188</v>
      </c>
      <c r="D61" s="146" t="s">
        <v>1189</v>
      </c>
      <c r="E61" s="146" t="s">
        <v>43</v>
      </c>
      <c r="F61" s="146" t="s">
        <v>1190</v>
      </c>
      <c r="G61" s="146" t="s">
        <v>1136</v>
      </c>
      <c r="H61" s="146" t="s">
        <v>1013</v>
      </c>
      <c r="I61" s="146" t="s">
        <v>1191</v>
      </c>
      <c r="J61" s="146" t="s">
        <v>960</v>
      </c>
      <c r="K61" s="146" t="s">
        <v>1192</v>
      </c>
      <c r="L61" s="146"/>
      <c r="M61" s="146"/>
    </row>
    <row r="62" spans="1:13" x14ac:dyDescent="0.25">
      <c r="A62" s="146">
        <v>61</v>
      </c>
      <c r="B62" s="146" t="s">
        <v>1115</v>
      </c>
      <c r="C62" s="146" t="s">
        <v>1116</v>
      </c>
      <c r="D62" s="146" t="s">
        <v>1117</v>
      </c>
      <c r="E62" s="146" t="s">
        <v>1</v>
      </c>
      <c r="F62" s="146" t="s">
        <v>1118</v>
      </c>
      <c r="G62" s="146" t="s">
        <v>1136</v>
      </c>
      <c r="H62" s="146" t="s">
        <v>1013</v>
      </c>
      <c r="I62" s="146" t="s">
        <v>1119</v>
      </c>
      <c r="J62" s="146" t="s">
        <v>960</v>
      </c>
      <c r="K62" s="146" t="s">
        <v>1120</v>
      </c>
      <c r="L62" s="146"/>
      <c r="M62" s="146"/>
    </row>
    <row r="63" spans="1:13" x14ac:dyDescent="0.25">
      <c r="A63" s="146">
        <v>62</v>
      </c>
      <c r="B63" s="146" t="s">
        <v>1215</v>
      </c>
      <c r="C63" s="146" t="s">
        <v>1216</v>
      </c>
      <c r="D63" s="146" t="s">
        <v>0</v>
      </c>
      <c r="E63" s="146" t="s">
        <v>1</v>
      </c>
      <c r="F63" s="146" t="s">
        <v>1218</v>
      </c>
      <c r="G63" s="146" t="s">
        <v>1257</v>
      </c>
      <c r="H63" s="146" t="s">
        <v>1013</v>
      </c>
      <c r="I63" s="146" t="s">
        <v>1219</v>
      </c>
      <c r="J63" s="146" t="s">
        <v>960</v>
      </c>
      <c r="K63" s="146" t="s">
        <v>1242</v>
      </c>
      <c r="L63" s="146"/>
      <c r="M63" s="146"/>
    </row>
    <row r="64" spans="1:13" x14ac:dyDescent="0.25">
      <c r="A64" s="146">
        <v>63</v>
      </c>
      <c r="B64" s="146" t="s">
        <v>116</v>
      </c>
      <c r="C64" s="146" t="s">
        <v>117</v>
      </c>
      <c r="D64" s="146" t="s">
        <v>648</v>
      </c>
      <c r="E64" s="146" t="s">
        <v>1</v>
      </c>
      <c r="F64" s="146" t="s">
        <v>118</v>
      </c>
      <c r="G64" s="146" t="s">
        <v>1019</v>
      </c>
      <c r="H64" s="146" t="s">
        <v>3</v>
      </c>
      <c r="I64" s="146" t="s">
        <v>119</v>
      </c>
      <c r="J64" s="146" t="s">
        <v>53</v>
      </c>
      <c r="K64" s="146" t="s">
        <v>1167</v>
      </c>
      <c r="L64" s="146"/>
      <c r="M64" s="146"/>
    </row>
    <row r="65" spans="1:13" x14ac:dyDescent="0.25">
      <c r="A65" s="146">
        <v>64</v>
      </c>
      <c r="B65" s="146" t="s">
        <v>238</v>
      </c>
      <c r="C65" s="146" t="s">
        <v>239</v>
      </c>
      <c r="D65" s="146" t="s">
        <v>0</v>
      </c>
      <c r="E65" s="146" t="s">
        <v>1</v>
      </c>
      <c r="F65" s="146" t="s">
        <v>240</v>
      </c>
      <c r="G65" s="146" t="s">
        <v>1019</v>
      </c>
      <c r="H65" s="146" t="s">
        <v>3</v>
      </c>
      <c r="I65" s="146" t="s">
        <v>241</v>
      </c>
      <c r="J65" s="146" t="s">
        <v>53</v>
      </c>
      <c r="K65" s="146" t="s">
        <v>691</v>
      </c>
      <c r="L65" s="146"/>
      <c r="M65" s="146"/>
    </row>
    <row r="66" spans="1:13" x14ac:dyDescent="0.25">
      <c r="A66" s="146">
        <v>65</v>
      </c>
      <c r="B66" s="146" t="s">
        <v>25</v>
      </c>
      <c r="C66" s="146" t="s">
        <v>26</v>
      </c>
      <c r="D66" s="146" t="s">
        <v>27</v>
      </c>
      <c r="E66" s="146" t="s">
        <v>28</v>
      </c>
      <c r="F66" s="146" t="s">
        <v>29</v>
      </c>
      <c r="G66" s="146" t="s">
        <v>1019</v>
      </c>
      <c r="H66" s="146" t="s">
        <v>30</v>
      </c>
      <c r="I66" s="146" t="s">
        <v>31</v>
      </c>
      <c r="J66" s="146" t="s">
        <v>32</v>
      </c>
      <c r="K66" s="146" t="s">
        <v>714</v>
      </c>
      <c r="L66" s="146"/>
      <c r="M66" s="146"/>
    </row>
    <row r="67" spans="1:13" x14ac:dyDescent="0.25">
      <c r="A67" s="146">
        <v>66</v>
      </c>
      <c r="B67" s="146" t="s">
        <v>651</v>
      </c>
      <c r="C67" s="146" t="s">
        <v>652</v>
      </c>
      <c r="D67" s="146" t="s">
        <v>653</v>
      </c>
      <c r="E67" s="146" t="s">
        <v>1</v>
      </c>
      <c r="F67" s="146" t="s">
        <v>654</v>
      </c>
      <c r="G67" s="146" t="s">
        <v>1019</v>
      </c>
      <c r="H67" s="146" t="s">
        <v>294</v>
      </c>
      <c r="I67" s="146" t="s">
        <v>655</v>
      </c>
      <c r="J67" s="146" t="s">
        <v>289</v>
      </c>
      <c r="K67" s="146" t="s">
        <v>656</v>
      </c>
      <c r="L67" s="146"/>
      <c r="M67" s="146"/>
    </row>
    <row customFormat="1" r="68" s="65" spans="1:13" x14ac:dyDescent="0.25">
      <c r="A68" s="65">
        <v>67</v>
      </c>
      <c r="B68" s="65" t="s">
        <v>361</v>
      </c>
      <c r="C68" s="65" t="s">
        <v>362</v>
      </c>
      <c r="D68" s="65" t="s">
        <v>0</v>
      </c>
      <c r="E68" s="65" t="s">
        <v>1</v>
      </c>
      <c r="F68" s="65" t="s">
        <v>886</v>
      </c>
      <c r="G68" s="65" t="s">
        <v>1019</v>
      </c>
      <c r="H68" s="65" t="s">
        <v>3</v>
      </c>
      <c r="I68" s="65" t="s">
        <v>861</v>
      </c>
      <c r="J68" s="65" t="s">
        <v>516</v>
      </c>
      <c r="K68" s="65" t="s">
        <v>896</v>
      </c>
    </row>
    <row customFormat="1" r="69" s="65" spans="1:13" x14ac:dyDescent="0.25">
      <c r="A69" s="65">
        <v>68</v>
      </c>
      <c r="B69" s="65" t="s">
        <v>110</v>
      </c>
      <c r="C69" s="65" t="s">
        <v>111</v>
      </c>
      <c r="D69" s="65" t="s">
        <v>112</v>
      </c>
      <c r="E69" s="65" t="s">
        <v>43</v>
      </c>
      <c r="F69" s="65" t="s">
        <v>113</v>
      </c>
      <c r="G69" s="65" t="s">
        <v>1019</v>
      </c>
      <c r="H69" s="65" t="s">
        <v>3</v>
      </c>
      <c r="I69" s="65" t="s">
        <v>114</v>
      </c>
      <c r="J69" s="65" t="s">
        <v>53</v>
      </c>
      <c r="K69" s="65" t="s">
        <v>727</v>
      </c>
    </row>
    <row customFormat="1" r="70" s="65" spans="1:13" x14ac:dyDescent="0.25">
      <c r="A70" s="65">
        <v>69</v>
      </c>
      <c r="B70" s="56" t="s">
        <v>1341</v>
      </c>
      <c r="C70" s="56" t="s">
        <v>323</v>
      </c>
      <c r="D70" s="56" t="s">
        <v>66</v>
      </c>
      <c r="E70" s="56" t="s">
        <v>1</v>
      </c>
      <c r="F70" s="56" t="s">
        <v>324</v>
      </c>
      <c r="G70" s="56" t="s">
        <v>1019</v>
      </c>
      <c r="H70" s="56" t="s">
        <v>287</v>
      </c>
      <c r="I70" s="56" t="s">
        <v>325</v>
      </c>
      <c r="J70" s="56" t="s">
        <v>289</v>
      </c>
      <c r="K70" s="56" t="s">
        <v>956</v>
      </c>
      <c r="L70" s="56"/>
      <c r="M70" s="56"/>
    </row>
    <row customFormat="1" r="71" s="65" spans="1:13" x14ac:dyDescent="0.25">
      <c r="A71" s="65">
        <v>70</v>
      </c>
      <c r="B71" s="56" t="s">
        <v>291</v>
      </c>
      <c r="C71" s="56" t="s">
        <v>292</v>
      </c>
      <c r="D71" s="56" t="s">
        <v>462</v>
      </c>
      <c r="E71" s="56" t="s">
        <v>1</v>
      </c>
      <c r="F71" s="56" t="s">
        <v>422</v>
      </c>
      <c r="G71" s="56" t="s">
        <v>1019</v>
      </c>
      <c r="H71" s="56" t="s">
        <v>3</v>
      </c>
      <c r="I71" s="56" t="s">
        <v>423</v>
      </c>
      <c r="J71" s="56" t="s">
        <v>2</v>
      </c>
      <c r="K71" s="56" t="s">
        <v>983</v>
      </c>
      <c r="L71" s="56"/>
      <c r="M71" s="56"/>
    </row>
    <row customFormat="1" r="72" s="65" spans="1:13" x14ac:dyDescent="0.25">
      <c r="A72" s="65">
        <v>71</v>
      </c>
      <c r="B72" s="56" t="s">
        <v>145</v>
      </c>
      <c r="C72" s="56" t="s">
        <v>97</v>
      </c>
      <c r="D72" s="56" t="s">
        <v>1046</v>
      </c>
      <c r="E72" s="56" t="s">
        <v>1</v>
      </c>
      <c r="F72" s="56" t="s">
        <v>147</v>
      </c>
      <c r="G72" s="56" t="s">
        <v>1019</v>
      </c>
      <c r="H72" s="56" t="s">
        <v>3</v>
      </c>
      <c r="I72" s="56" t="s">
        <v>148</v>
      </c>
      <c r="J72" s="56" t="s">
        <v>53</v>
      </c>
      <c r="K72" s="56" t="s">
        <v>1047</v>
      </c>
      <c r="L72" s="56"/>
      <c r="M72" s="56"/>
    </row>
    <row customFormat="1" r="73" s="65" spans="1:13" x14ac:dyDescent="0.25">
      <c r="A73" s="65">
        <v>72</v>
      </c>
      <c r="B73" s="56" t="s">
        <v>268</v>
      </c>
      <c r="C73" s="56" t="s">
        <v>269</v>
      </c>
      <c r="D73" s="56" t="s">
        <v>66</v>
      </c>
      <c r="E73" s="56" t="s">
        <v>1</v>
      </c>
      <c r="F73" s="56" t="s">
        <v>270</v>
      </c>
      <c r="G73" s="56" t="s">
        <v>1019</v>
      </c>
      <c r="H73" s="56" t="s">
        <v>3</v>
      </c>
      <c r="I73" s="56" t="s">
        <v>271</v>
      </c>
      <c r="J73" s="56" t="s">
        <v>53</v>
      </c>
      <c r="K73" s="56" t="s">
        <v>1465</v>
      </c>
      <c r="L73" s="56"/>
      <c r="M73" s="56"/>
    </row>
    <row customFormat="1" r="74" s="65" spans="1:13" x14ac:dyDescent="0.25">
      <c r="A74" s="65">
        <v>73</v>
      </c>
      <c r="B74" s="56" t="s">
        <v>608</v>
      </c>
      <c r="C74" s="56" t="s">
        <v>378</v>
      </c>
      <c r="D74" s="56" t="s">
        <v>27</v>
      </c>
      <c r="E74" s="56" t="s">
        <v>28</v>
      </c>
      <c r="F74" s="56" t="s">
        <v>609</v>
      </c>
      <c r="G74" s="56" t="s">
        <v>1019</v>
      </c>
      <c r="H74" s="56" t="s">
        <v>294</v>
      </c>
      <c r="I74" s="56" t="s">
        <v>610</v>
      </c>
      <c r="J74" s="56" t="s">
        <v>289</v>
      </c>
      <c r="K74" s="56" t="s">
        <v>663</v>
      </c>
      <c r="L74" s="56"/>
      <c r="M74" s="56"/>
    </row>
    <row customFormat="1" r="75" s="65" spans="1:13" x14ac:dyDescent="0.25">
      <c r="A75" s="65">
        <v>74</v>
      </c>
      <c r="B75" s="56" t="s">
        <v>311</v>
      </c>
      <c r="C75" s="56" t="s">
        <v>312</v>
      </c>
      <c r="D75" s="56" t="s">
        <v>313</v>
      </c>
      <c r="E75" s="56" t="s">
        <v>43</v>
      </c>
      <c r="F75" s="56" t="s">
        <v>314</v>
      </c>
      <c r="G75" s="56" t="s">
        <v>1019</v>
      </c>
      <c r="H75" s="56" t="s">
        <v>294</v>
      </c>
      <c r="I75" s="56" t="s">
        <v>315</v>
      </c>
      <c r="J75" s="56" t="s">
        <v>289</v>
      </c>
      <c r="K75" s="56" t="s">
        <v>683</v>
      </c>
      <c r="L75" s="56"/>
      <c r="M75" s="56"/>
    </row>
    <row customFormat="1" r="76" s="65" spans="1:13" x14ac:dyDescent="0.25"/>
    <row customFormat="1" r="77" s="65" spans="1:13" x14ac:dyDescent="0.25"/>
    <row customFormat="1" r="78" s="65" spans="1:13" x14ac:dyDescent="0.25"/>
    <row customFormat="1" r="79" s="65" spans="1:13" x14ac:dyDescent="0.25"/>
    <row customFormat="1" r="80" s="65" spans="1:13" x14ac:dyDescent="0.25"/>
    <row customFormat="1" r="81" s="65" x14ac:dyDescent="0.25"/>
  </sheetData>
  <sortState ref="A2:K86">
    <sortCondition ref="B1"/>
  </sortState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3"/>
  <dimension ref="A1:N76"/>
  <sheetViews>
    <sheetView topLeftCell="A40" workbookViewId="0">
      <selection activeCell="M73" sqref="M73"/>
    </sheetView>
  </sheetViews>
  <sheetFormatPr defaultRowHeight="15" x14ac:dyDescent="0.25"/>
  <cols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customFormat="1" r="1" s="149" spans="1:13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49" t="s">
        <v>803</v>
      </c>
      <c r="C2" s="149" t="s">
        <v>804</v>
      </c>
      <c r="D2" s="149" t="s">
        <v>17</v>
      </c>
      <c r="E2" s="149" t="s">
        <v>7</v>
      </c>
      <c r="F2" s="149" t="s">
        <v>1121</v>
      </c>
      <c r="G2" s="149" t="s">
        <v>1136</v>
      </c>
      <c r="H2" s="149" t="s">
        <v>1013</v>
      </c>
      <c r="I2" s="149" t="s">
        <v>1122</v>
      </c>
      <c r="J2" s="149" t="s">
        <v>960</v>
      </c>
      <c r="K2" s="149" t="s">
        <v>1464</v>
      </c>
      <c r="L2" s="149"/>
      <c r="M2" s="149"/>
    </row>
    <row r="3" spans="1:13" x14ac:dyDescent="0.25">
      <c r="A3" s="149">
        <v>2</v>
      </c>
      <c r="B3" s="149" t="s">
        <v>174</v>
      </c>
      <c r="C3" s="149" t="s">
        <v>175</v>
      </c>
      <c r="D3" s="149" t="s">
        <v>0</v>
      </c>
      <c r="E3" s="149" t="s">
        <v>1</v>
      </c>
      <c r="F3" s="149" t="s">
        <v>1232</v>
      </c>
      <c r="G3" s="149" t="s">
        <v>1257</v>
      </c>
      <c r="H3" s="149" t="s">
        <v>1013</v>
      </c>
      <c r="I3" s="149" t="s">
        <v>1234</v>
      </c>
      <c r="J3" s="149" t="s">
        <v>960</v>
      </c>
      <c r="K3" s="149" t="s">
        <v>1456</v>
      </c>
      <c r="L3" s="149"/>
      <c r="M3" s="149"/>
    </row>
    <row r="4" spans="1:13" x14ac:dyDescent="0.25">
      <c r="A4" s="149">
        <v>3</v>
      </c>
      <c r="B4" s="149" t="s">
        <v>366</v>
      </c>
      <c r="C4" s="149" t="s">
        <v>367</v>
      </c>
      <c r="D4" s="149" t="s">
        <v>368</v>
      </c>
      <c r="E4" s="149" t="s">
        <v>43</v>
      </c>
      <c r="F4" s="149" t="s">
        <v>369</v>
      </c>
      <c r="G4" s="149" t="s">
        <v>1019</v>
      </c>
      <c r="H4" s="149" t="s">
        <v>294</v>
      </c>
      <c r="I4" s="149" t="s">
        <v>370</v>
      </c>
      <c r="J4" s="149" t="s">
        <v>289</v>
      </c>
      <c r="K4" s="149" t="s">
        <v>1240</v>
      </c>
      <c r="L4" s="149"/>
      <c r="M4" s="149"/>
    </row>
    <row r="5" spans="1:13" x14ac:dyDescent="0.25">
      <c r="A5" s="152">
        <v>4</v>
      </c>
      <c r="B5" s="149" t="s">
        <v>366</v>
      </c>
      <c r="C5" s="149" t="s">
        <v>367</v>
      </c>
      <c r="D5" s="149" t="s">
        <v>368</v>
      </c>
      <c r="E5" s="149" t="s">
        <v>43</v>
      </c>
      <c r="F5" s="149" t="s">
        <v>1100</v>
      </c>
      <c r="G5" s="149" t="s">
        <v>1257</v>
      </c>
      <c r="H5" s="149" t="s">
        <v>1013</v>
      </c>
      <c r="I5" s="149" t="s">
        <v>1101</v>
      </c>
      <c r="J5" s="149" t="s">
        <v>960</v>
      </c>
      <c r="K5" s="149" t="s">
        <v>1258</v>
      </c>
      <c r="L5" s="149"/>
      <c r="M5" s="149"/>
    </row>
    <row r="6" spans="1:13" x14ac:dyDescent="0.25">
      <c r="A6" s="152">
        <v>5</v>
      </c>
      <c r="B6" s="149" t="s">
        <v>1215</v>
      </c>
      <c r="C6" s="149" t="s">
        <v>1216</v>
      </c>
      <c r="D6" s="149" t="s">
        <v>0</v>
      </c>
      <c r="E6" s="149" t="s">
        <v>1</v>
      </c>
      <c r="F6" s="149" t="s">
        <v>1218</v>
      </c>
      <c r="G6" s="149" t="s">
        <v>1257</v>
      </c>
      <c r="H6" s="149" t="s">
        <v>1013</v>
      </c>
      <c r="I6" s="149" t="s">
        <v>1219</v>
      </c>
      <c r="J6" s="149" t="s">
        <v>960</v>
      </c>
      <c r="K6" s="149" t="s">
        <v>1242</v>
      </c>
      <c r="L6" s="149"/>
      <c r="M6" s="149"/>
    </row>
    <row r="7" spans="1:13" x14ac:dyDescent="0.25">
      <c r="A7" s="152">
        <v>6</v>
      </c>
      <c r="B7" s="149" t="s">
        <v>1194</v>
      </c>
      <c r="C7" s="149" t="s">
        <v>1195</v>
      </c>
      <c r="D7" s="149" t="s">
        <v>1196</v>
      </c>
      <c r="E7" s="149" t="s">
        <v>28</v>
      </c>
      <c r="F7" s="149" t="s">
        <v>1197</v>
      </c>
      <c r="G7" s="149" t="s">
        <v>1257</v>
      </c>
      <c r="H7" s="149" t="s">
        <v>1013</v>
      </c>
      <c r="I7" s="149" t="s">
        <v>1198</v>
      </c>
      <c r="J7" s="149" t="s">
        <v>960</v>
      </c>
      <c r="K7" s="149" t="s">
        <v>1214</v>
      </c>
      <c r="L7" s="149"/>
      <c r="M7" s="149"/>
    </row>
    <row r="8" spans="1:13" x14ac:dyDescent="0.25">
      <c r="A8" s="152">
        <v>7</v>
      </c>
      <c r="B8" s="149" t="s">
        <v>117</v>
      </c>
      <c r="C8" s="149" t="s">
        <v>1210</v>
      </c>
      <c r="D8" s="149" t="s">
        <v>648</v>
      </c>
      <c r="E8" s="149" t="s">
        <v>1</v>
      </c>
      <c r="F8" s="149" t="s">
        <v>1211</v>
      </c>
      <c r="G8" s="149" t="s">
        <v>1019</v>
      </c>
      <c r="H8" s="149" t="s">
        <v>3</v>
      </c>
      <c r="I8" s="149" t="s">
        <v>1212</v>
      </c>
      <c r="J8" s="149" t="s">
        <v>53</v>
      </c>
      <c r="K8" s="149" t="s">
        <v>1213</v>
      </c>
      <c r="L8" s="149"/>
      <c r="M8" s="149"/>
    </row>
    <row r="9" spans="1:13" x14ac:dyDescent="0.25">
      <c r="A9" s="152">
        <v>8</v>
      </c>
      <c r="B9" s="149" t="s">
        <v>262</v>
      </c>
      <c r="C9" s="149" t="s">
        <v>399</v>
      </c>
      <c r="D9" s="149" t="s">
        <v>0</v>
      </c>
      <c r="E9" s="149" t="s">
        <v>1</v>
      </c>
      <c r="F9" s="149" t="s">
        <v>1103</v>
      </c>
      <c r="G9" s="149" t="s">
        <v>1136</v>
      </c>
      <c r="H9" s="149" t="s">
        <v>1013</v>
      </c>
      <c r="I9" s="149" t="s">
        <v>1104</v>
      </c>
      <c r="J9" s="149" t="s">
        <v>960</v>
      </c>
      <c r="K9" s="149" t="s">
        <v>1206</v>
      </c>
      <c r="L9" s="149"/>
      <c r="M9" s="149"/>
    </row>
    <row r="10" spans="1:13" x14ac:dyDescent="0.25">
      <c r="A10" s="152">
        <v>9</v>
      </c>
      <c r="B10" s="149" t="s">
        <v>174</v>
      </c>
      <c r="C10" s="149" t="s">
        <v>175</v>
      </c>
      <c r="D10" s="149" t="s">
        <v>0</v>
      </c>
      <c r="E10" s="149" t="s">
        <v>1</v>
      </c>
      <c r="F10" s="149" t="s">
        <v>855</v>
      </c>
      <c r="G10" s="149" t="s">
        <v>1019</v>
      </c>
      <c r="H10" s="149" t="s">
        <v>828</v>
      </c>
      <c r="I10" s="149" t="s">
        <v>856</v>
      </c>
      <c r="J10" s="149" t="s">
        <v>827</v>
      </c>
      <c r="K10" s="149" t="s">
        <v>1166</v>
      </c>
      <c r="L10" s="149"/>
      <c r="M10" s="149"/>
    </row>
    <row r="11" spans="1:13" x14ac:dyDescent="0.25">
      <c r="A11" s="152">
        <v>10</v>
      </c>
      <c r="B11" s="149" t="s">
        <v>116</v>
      </c>
      <c r="C11" s="149" t="s">
        <v>117</v>
      </c>
      <c r="D11" s="149" t="s">
        <v>648</v>
      </c>
      <c r="E11" s="149" t="s">
        <v>1</v>
      </c>
      <c r="F11" s="149" t="s">
        <v>118</v>
      </c>
      <c r="G11" s="149" t="s">
        <v>1019</v>
      </c>
      <c r="H11" s="149" t="s">
        <v>3</v>
      </c>
      <c r="I11" s="149" t="s">
        <v>119</v>
      </c>
      <c r="J11" s="149" t="s">
        <v>53</v>
      </c>
      <c r="K11" s="149" t="s">
        <v>1167</v>
      </c>
      <c r="L11" s="149"/>
      <c r="M11" s="149"/>
    </row>
    <row r="12" spans="1:13" x14ac:dyDescent="0.25">
      <c r="A12" s="152">
        <v>11</v>
      </c>
      <c r="B12" s="149" t="s">
        <v>196</v>
      </c>
      <c r="C12" s="149" t="s">
        <v>104</v>
      </c>
      <c r="D12" s="149" t="s">
        <v>197</v>
      </c>
      <c r="E12" s="149" t="s">
        <v>198</v>
      </c>
      <c r="F12" s="149" t="s">
        <v>1168</v>
      </c>
      <c r="G12" s="149" t="s">
        <v>1136</v>
      </c>
      <c r="H12" s="149" t="s">
        <v>1013</v>
      </c>
      <c r="I12" s="149" t="s">
        <v>1169</v>
      </c>
      <c r="J12" s="149" t="s">
        <v>960</v>
      </c>
      <c r="K12" s="149" t="s">
        <v>1170</v>
      </c>
      <c r="L12" s="149"/>
      <c r="M12" s="149"/>
    </row>
    <row r="13" spans="1:13" x14ac:dyDescent="0.25">
      <c r="A13" s="152">
        <v>12</v>
      </c>
      <c r="B13" s="149" t="s">
        <v>1176</v>
      </c>
      <c r="C13" s="149" t="s">
        <v>1177</v>
      </c>
      <c r="D13" s="149" t="s">
        <v>173</v>
      </c>
      <c r="E13" s="149" t="s">
        <v>43</v>
      </c>
      <c r="F13" s="149" t="s">
        <v>1178</v>
      </c>
      <c r="G13" s="149" t="s">
        <v>1136</v>
      </c>
      <c r="H13" s="149" t="s">
        <v>1013</v>
      </c>
      <c r="I13" s="149" t="s">
        <v>1179</v>
      </c>
      <c r="J13" s="149" t="s">
        <v>960</v>
      </c>
      <c r="K13" s="149" t="s">
        <v>1180</v>
      </c>
      <c r="L13" s="149"/>
      <c r="M13" s="149"/>
    </row>
    <row r="14" spans="1:13" x14ac:dyDescent="0.25">
      <c r="A14" s="152">
        <v>13</v>
      </c>
      <c r="B14" s="149" t="s">
        <v>1181</v>
      </c>
      <c r="C14" s="149" t="s">
        <v>1182</v>
      </c>
      <c r="D14" s="149" t="s">
        <v>1183</v>
      </c>
      <c r="E14" s="149" t="s">
        <v>48</v>
      </c>
      <c r="F14" s="149" t="s">
        <v>1184</v>
      </c>
      <c r="G14" s="149" t="s">
        <v>1136</v>
      </c>
      <c r="H14" s="149" t="s">
        <v>1013</v>
      </c>
      <c r="I14" s="149" t="s">
        <v>1185</v>
      </c>
      <c r="J14" s="149" t="s">
        <v>960</v>
      </c>
      <c r="K14" s="149" t="s">
        <v>1186</v>
      </c>
      <c r="L14" s="149"/>
      <c r="M14" s="149"/>
    </row>
    <row r="15" spans="1:13" x14ac:dyDescent="0.25">
      <c r="A15" s="152">
        <v>14</v>
      </c>
      <c r="B15" s="149" t="s">
        <v>1187</v>
      </c>
      <c r="C15" s="149" t="s">
        <v>1188</v>
      </c>
      <c r="D15" s="149" t="s">
        <v>1189</v>
      </c>
      <c r="E15" s="149" t="s">
        <v>43</v>
      </c>
      <c r="F15" s="149" t="s">
        <v>1190</v>
      </c>
      <c r="G15" s="149" t="s">
        <v>1136</v>
      </c>
      <c r="H15" s="149" t="s">
        <v>1013</v>
      </c>
      <c r="I15" s="149" t="s">
        <v>1191</v>
      </c>
      <c r="J15" s="149" t="s">
        <v>960</v>
      </c>
      <c r="K15" s="149" t="s">
        <v>1192</v>
      </c>
      <c r="L15" s="149"/>
      <c r="M15" s="149"/>
    </row>
    <row r="16" spans="1:13" x14ac:dyDescent="0.25">
      <c r="A16" s="152">
        <v>15</v>
      </c>
      <c r="B16" s="149" t="s">
        <v>262</v>
      </c>
      <c r="C16" s="149" t="s">
        <v>1141</v>
      </c>
      <c r="D16" s="149" t="s">
        <v>1142</v>
      </c>
      <c r="E16" s="149" t="s">
        <v>1</v>
      </c>
      <c r="F16" s="149" t="s">
        <v>1143</v>
      </c>
      <c r="G16" s="149" t="s">
        <v>1136</v>
      </c>
      <c r="H16" s="149" t="s">
        <v>1013</v>
      </c>
      <c r="I16" s="149" t="s">
        <v>1144</v>
      </c>
      <c r="J16" s="149" t="s">
        <v>960</v>
      </c>
      <c r="K16" s="149" t="s">
        <v>1145</v>
      </c>
      <c r="L16" s="149"/>
      <c r="M16" s="149"/>
    </row>
    <row r="17" spans="1:13" x14ac:dyDescent="0.25">
      <c r="A17" s="152">
        <v>16</v>
      </c>
      <c r="B17" s="149" t="s">
        <v>1146</v>
      </c>
      <c r="C17" s="149" t="s">
        <v>1147</v>
      </c>
      <c r="D17" s="149" t="s">
        <v>1142</v>
      </c>
      <c r="E17" s="149" t="s">
        <v>1</v>
      </c>
      <c r="F17" s="149" t="s">
        <v>1148</v>
      </c>
      <c r="G17" s="149" t="s">
        <v>1136</v>
      </c>
      <c r="H17" s="149" t="s">
        <v>1013</v>
      </c>
      <c r="I17" s="149" t="s">
        <v>1149</v>
      </c>
      <c r="J17" s="149" t="s">
        <v>960</v>
      </c>
      <c r="K17" s="149" t="s">
        <v>1150</v>
      </c>
      <c r="L17" s="149"/>
      <c r="M17" s="149"/>
    </row>
    <row r="18" spans="1:13" x14ac:dyDescent="0.25">
      <c r="A18" s="152">
        <v>17</v>
      </c>
      <c r="B18" s="149" t="s">
        <v>50</v>
      </c>
      <c r="C18" s="149" t="s">
        <v>51</v>
      </c>
      <c r="D18" s="149" t="s">
        <v>52</v>
      </c>
      <c r="E18" s="149" t="s">
        <v>43</v>
      </c>
      <c r="F18" s="149" t="s">
        <v>1085</v>
      </c>
      <c r="G18" s="149" t="s">
        <v>1136</v>
      </c>
      <c r="H18" s="149" t="s">
        <v>1013</v>
      </c>
      <c r="I18" s="149" t="s">
        <v>1086</v>
      </c>
      <c r="J18" s="149" t="s">
        <v>960</v>
      </c>
      <c r="K18" s="149" t="s">
        <v>1087</v>
      </c>
      <c r="L18" s="149"/>
      <c r="M18" s="149"/>
    </row>
    <row r="19" spans="1:13" x14ac:dyDescent="0.25">
      <c r="A19" s="152">
        <v>18</v>
      </c>
      <c r="B19" s="149" t="s">
        <v>196</v>
      </c>
      <c r="C19" s="149" t="s">
        <v>104</v>
      </c>
      <c r="D19" s="149" t="s">
        <v>197</v>
      </c>
      <c r="E19" s="149" t="s">
        <v>198</v>
      </c>
      <c r="F19" s="149" t="s">
        <v>1107</v>
      </c>
      <c r="G19" s="149" t="s">
        <v>1136</v>
      </c>
      <c r="H19" s="149" t="s">
        <v>1013</v>
      </c>
      <c r="I19" s="149" t="s">
        <v>1108</v>
      </c>
      <c r="J19" s="149" t="s">
        <v>960</v>
      </c>
      <c r="K19" s="149" t="s">
        <v>1109</v>
      </c>
      <c r="L19" s="149"/>
      <c r="M19" s="149"/>
    </row>
    <row r="20" spans="1:13" x14ac:dyDescent="0.25">
      <c r="A20" s="152">
        <v>19</v>
      </c>
      <c r="B20" s="149" t="s">
        <v>1110</v>
      </c>
      <c r="C20" s="149" t="s">
        <v>408</v>
      </c>
      <c r="D20" s="149" t="s">
        <v>1111</v>
      </c>
      <c r="E20" s="149" t="s">
        <v>912</v>
      </c>
      <c r="F20" s="149" t="s">
        <v>1112</v>
      </c>
      <c r="G20" s="149" t="s">
        <v>1136</v>
      </c>
      <c r="H20" s="149" t="s">
        <v>1013</v>
      </c>
      <c r="I20" s="149" t="s">
        <v>1113</v>
      </c>
      <c r="J20" s="149" t="s">
        <v>960</v>
      </c>
      <c r="K20" s="149" t="s">
        <v>1114</v>
      </c>
      <c r="L20" s="149"/>
      <c r="M20" s="149"/>
    </row>
    <row r="21" spans="1:13" x14ac:dyDescent="0.25">
      <c r="A21" s="152">
        <v>20</v>
      </c>
      <c r="B21" s="149" t="s">
        <v>1115</v>
      </c>
      <c r="C21" s="149" t="s">
        <v>1116</v>
      </c>
      <c r="D21" s="149" t="s">
        <v>1117</v>
      </c>
      <c r="E21" s="149" t="s">
        <v>1</v>
      </c>
      <c r="F21" s="149" t="s">
        <v>1118</v>
      </c>
      <c r="G21" s="149" t="s">
        <v>1136</v>
      </c>
      <c r="H21" s="149" t="s">
        <v>1013</v>
      </c>
      <c r="I21" s="149" t="s">
        <v>1119</v>
      </c>
      <c r="J21" s="149" t="s">
        <v>960</v>
      </c>
      <c r="K21" s="149" t="s">
        <v>1120</v>
      </c>
      <c r="L21" s="149"/>
      <c r="M21" s="149"/>
    </row>
    <row r="22" spans="1:13" x14ac:dyDescent="0.25">
      <c r="A22" s="152">
        <v>21</v>
      </c>
      <c r="B22" s="149" t="s">
        <v>50</v>
      </c>
      <c r="C22" s="149" t="s">
        <v>51</v>
      </c>
      <c r="D22" s="149" t="s">
        <v>52</v>
      </c>
      <c r="E22" s="149" t="s">
        <v>43</v>
      </c>
      <c r="F22" s="149" t="s">
        <v>246</v>
      </c>
      <c r="G22" s="149" t="s">
        <v>1019</v>
      </c>
      <c r="H22" s="149" t="s">
        <v>3</v>
      </c>
      <c r="I22" s="149" t="s">
        <v>247</v>
      </c>
      <c r="J22" s="149" t="s">
        <v>125</v>
      </c>
      <c r="K22" s="149" t="s">
        <v>1127</v>
      </c>
      <c r="L22" s="149"/>
      <c r="M22" s="149"/>
    </row>
    <row r="23" spans="1:13" x14ac:dyDescent="0.25">
      <c r="A23" s="152">
        <v>22</v>
      </c>
      <c r="B23" s="149" t="s">
        <v>1072</v>
      </c>
      <c r="C23" s="149" t="s">
        <v>1073</v>
      </c>
      <c r="D23" s="149" t="s">
        <v>122</v>
      </c>
      <c r="E23" s="149" t="s">
        <v>43</v>
      </c>
      <c r="F23" s="149" t="s">
        <v>221</v>
      </c>
      <c r="G23" s="149" t="s">
        <v>1131</v>
      </c>
      <c r="H23" s="149" t="s">
        <v>3</v>
      </c>
      <c r="I23" s="149" t="s">
        <v>222</v>
      </c>
      <c r="J23" s="149" t="s">
        <v>53</v>
      </c>
      <c r="K23" s="149" t="s">
        <v>1074</v>
      </c>
      <c r="L23" s="149"/>
      <c r="M23" s="149"/>
    </row>
    <row r="24" spans="1:13" x14ac:dyDescent="0.25">
      <c r="A24" s="152">
        <v>23</v>
      </c>
      <c r="B24" s="149" t="s">
        <v>190</v>
      </c>
      <c r="C24" s="149" t="s">
        <v>191</v>
      </c>
      <c r="D24" s="149" t="s">
        <v>192</v>
      </c>
      <c r="E24" s="149" t="s">
        <v>28</v>
      </c>
      <c r="F24" s="149" t="s">
        <v>193</v>
      </c>
      <c r="G24" s="149" t="s">
        <v>1019</v>
      </c>
      <c r="H24" s="149" t="s">
        <v>30</v>
      </c>
      <c r="I24" s="149" t="s">
        <v>194</v>
      </c>
      <c r="J24" s="149" t="s">
        <v>32</v>
      </c>
      <c r="K24" s="149" t="s">
        <v>1081</v>
      </c>
      <c r="L24" s="149"/>
      <c r="M24" s="149"/>
    </row>
    <row r="25" spans="1:13" x14ac:dyDescent="0.25">
      <c r="A25" s="152">
        <v>24</v>
      </c>
      <c r="B25" s="149" t="s">
        <v>262</v>
      </c>
      <c r="C25" s="149" t="s">
        <v>263</v>
      </c>
      <c r="D25" s="149" t="s">
        <v>264</v>
      </c>
      <c r="E25" s="149" t="s">
        <v>1</v>
      </c>
      <c r="F25" s="149" t="s">
        <v>265</v>
      </c>
      <c r="G25" s="149" t="s">
        <v>1019</v>
      </c>
      <c r="H25" s="149" t="s">
        <v>3</v>
      </c>
      <c r="I25" s="149" t="s">
        <v>266</v>
      </c>
      <c r="J25" s="149" t="s">
        <v>53</v>
      </c>
      <c r="K25" s="149" t="s">
        <v>1057</v>
      </c>
      <c r="L25" s="149"/>
      <c r="M25" s="149"/>
    </row>
    <row r="26" spans="1:13" x14ac:dyDescent="0.25">
      <c r="A26" s="152">
        <v>25</v>
      </c>
      <c r="B26" s="149" t="s">
        <v>71</v>
      </c>
      <c r="C26" s="149" t="s">
        <v>72</v>
      </c>
      <c r="D26" s="149" t="s">
        <v>73</v>
      </c>
      <c r="E26" s="149" t="s">
        <v>28</v>
      </c>
      <c r="F26" s="149" t="s">
        <v>74</v>
      </c>
      <c r="G26" s="149" t="s">
        <v>1019</v>
      </c>
      <c r="H26" s="149" t="s">
        <v>30</v>
      </c>
      <c r="I26" s="149" t="s">
        <v>75</v>
      </c>
      <c r="J26" s="149" t="s">
        <v>32</v>
      </c>
      <c r="K26" s="149" t="s">
        <v>1058</v>
      </c>
      <c r="L26" s="149"/>
      <c r="M26" s="149"/>
    </row>
    <row r="27" spans="1:13" x14ac:dyDescent="0.25">
      <c r="A27" s="152">
        <v>26</v>
      </c>
      <c r="B27" s="149" t="s">
        <v>273</v>
      </c>
      <c r="C27" s="149" t="s">
        <v>274</v>
      </c>
      <c r="D27" s="149" t="s">
        <v>0</v>
      </c>
      <c r="E27" s="149" t="s">
        <v>1</v>
      </c>
      <c r="F27" s="149" t="s">
        <v>275</v>
      </c>
      <c r="G27" s="149" t="s">
        <v>1019</v>
      </c>
      <c r="H27" s="149" t="s">
        <v>3</v>
      </c>
      <c r="I27" s="149" t="s">
        <v>276</v>
      </c>
      <c r="J27" s="149" t="s">
        <v>53</v>
      </c>
      <c r="K27" s="149" t="s">
        <v>1069</v>
      </c>
      <c r="L27" s="149"/>
      <c r="M27" s="149"/>
    </row>
    <row r="28" spans="1:13" x14ac:dyDescent="0.25">
      <c r="A28" s="152">
        <v>27</v>
      </c>
      <c r="B28" s="149" t="s">
        <v>102</v>
      </c>
      <c r="C28" s="149" t="s">
        <v>141</v>
      </c>
      <c r="D28" s="149" t="s">
        <v>42</v>
      </c>
      <c r="E28" s="149" t="s">
        <v>43</v>
      </c>
      <c r="F28" s="149" t="s">
        <v>142</v>
      </c>
      <c r="G28" s="149" t="s">
        <v>1019</v>
      </c>
      <c r="H28" s="149" t="s">
        <v>3</v>
      </c>
      <c r="I28" s="149" t="s">
        <v>143</v>
      </c>
      <c r="J28" s="149" t="s">
        <v>53</v>
      </c>
      <c r="K28" s="149" t="s">
        <v>1070</v>
      </c>
      <c r="L28" s="149"/>
      <c r="M28" s="149"/>
    </row>
    <row r="29" spans="1:13" x14ac:dyDescent="0.25">
      <c r="A29" s="152">
        <v>28</v>
      </c>
      <c r="B29" s="149" t="s">
        <v>766</v>
      </c>
      <c r="C29" s="149" t="s">
        <v>767</v>
      </c>
      <c r="D29" s="149" t="s">
        <v>577</v>
      </c>
      <c r="E29" s="149" t="s">
        <v>7</v>
      </c>
      <c r="F29" s="149" t="s">
        <v>1040</v>
      </c>
      <c r="G29" s="149" t="s">
        <v>1050</v>
      </c>
      <c r="H29" s="149" t="s">
        <v>781</v>
      </c>
      <c r="I29" s="149" t="s">
        <v>1042</v>
      </c>
      <c r="J29" s="149" t="s">
        <v>1043</v>
      </c>
      <c r="K29" s="149" t="s">
        <v>1044</v>
      </c>
      <c r="L29" s="149"/>
      <c r="M29" s="149"/>
    </row>
    <row r="30" spans="1:13" x14ac:dyDescent="0.25">
      <c r="A30" s="152">
        <v>29</v>
      </c>
      <c r="B30" s="149" t="s">
        <v>145</v>
      </c>
      <c r="C30" s="149" t="s">
        <v>97</v>
      </c>
      <c r="D30" s="149" t="s">
        <v>1046</v>
      </c>
      <c r="E30" s="149" t="s">
        <v>1</v>
      </c>
      <c r="F30" s="149" t="s">
        <v>147</v>
      </c>
      <c r="G30" s="149" t="s">
        <v>1019</v>
      </c>
      <c r="H30" s="149" t="s">
        <v>3</v>
      </c>
      <c r="I30" s="149" t="s">
        <v>148</v>
      </c>
      <c r="J30" s="149" t="s">
        <v>53</v>
      </c>
      <c r="K30" s="149" t="s">
        <v>1047</v>
      </c>
      <c r="L30" s="149"/>
      <c r="M30" s="149"/>
    </row>
    <row r="31" spans="1:13" x14ac:dyDescent="0.25">
      <c r="A31" s="152">
        <v>30</v>
      </c>
      <c r="B31" s="149" t="s">
        <v>803</v>
      </c>
      <c r="C31" s="149" t="s">
        <v>804</v>
      </c>
      <c r="D31" s="149" t="s">
        <v>17</v>
      </c>
      <c r="E31" s="149" t="s">
        <v>7</v>
      </c>
      <c r="F31" s="149" t="s">
        <v>805</v>
      </c>
      <c r="G31" s="149" t="s">
        <v>1136</v>
      </c>
      <c r="H31" s="149" t="s">
        <v>5</v>
      </c>
      <c r="I31" s="149" t="s">
        <v>806</v>
      </c>
      <c r="J31" s="149" t="s">
        <v>6</v>
      </c>
      <c r="K31" s="149" t="s">
        <v>996</v>
      </c>
      <c r="L31" s="149"/>
      <c r="M31" s="149"/>
    </row>
    <row r="32" spans="1:13" x14ac:dyDescent="0.25">
      <c r="A32" s="152">
        <v>31</v>
      </c>
      <c r="B32" s="149" t="s">
        <v>982</v>
      </c>
      <c r="C32" s="149" t="s">
        <v>292</v>
      </c>
      <c r="D32" s="149" t="s">
        <v>462</v>
      </c>
      <c r="E32" s="149" t="s">
        <v>1</v>
      </c>
      <c r="F32" s="149" t="s">
        <v>422</v>
      </c>
      <c r="G32" s="149" t="s">
        <v>1019</v>
      </c>
      <c r="H32" s="149" t="s">
        <v>3</v>
      </c>
      <c r="I32" s="149" t="s">
        <v>423</v>
      </c>
      <c r="J32" s="149" t="s">
        <v>2</v>
      </c>
      <c r="K32" s="149" t="s">
        <v>983</v>
      </c>
      <c r="L32" s="149"/>
      <c r="M32" s="149"/>
    </row>
    <row r="33" spans="1:13" x14ac:dyDescent="0.25">
      <c r="A33" s="152">
        <v>32</v>
      </c>
      <c r="B33" s="149" t="s">
        <v>64</v>
      </c>
      <c r="C33" s="149" t="s">
        <v>65</v>
      </c>
      <c r="D33" s="149" t="s">
        <v>66</v>
      </c>
      <c r="E33" s="149" t="s">
        <v>1</v>
      </c>
      <c r="F33" s="149" t="s">
        <v>67</v>
      </c>
      <c r="G33" s="149" t="s">
        <v>1019</v>
      </c>
      <c r="H33" s="149" t="s">
        <v>30</v>
      </c>
      <c r="I33" s="149" t="s">
        <v>68</v>
      </c>
      <c r="J33" s="149" t="s">
        <v>32</v>
      </c>
      <c r="K33" s="149" t="s">
        <v>959</v>
      </c>
      <c r="L33" s="149"/>
      <c r="M33" s="149"/>
    </row>
    <row r="34" spans="1:13" x14ac:dyDescent="0.25">
      <c r="A34" s="152">
        <v>33</v>
      </c>
      <c r="B34" s="149" t="s">
        <v>242</v>
      </c>
      <c r="C34" s="149" t="s">
        <v>243</v>
      </c>
      <c r="D34" s="149" t="s">
        <v>957</v>
      </c>
      <c r="E34" s="149" t="s">
        <v>43</v>
      </c>
      <c r="F34" s="149" t="s">
        <v>244</v>
      </c>
      <c r="G34" s="149" t="s">
        <v>1019</v>
      </c>
      <c r="H34" s="149" t="s">
        <v>3</v>
      </c>
      <c r="I34" s="149" t="s">
        <v>245</v>
      </c>
      <c r="J34" s="149" t="s">
        <v>125</v>
      </c>
      <c r="K34" s="149" t="s">
        <v>958</v>
      </c>
      <c r="L34" s="149"/>
      <c r="M34" s="149"/>
    </row>
    <row r="35" spans="1:13" x14ac:dyDescent="0.25">
      <c r="A35" s="152">
        <v>34</v>
      </c>
      <c r="B35" s="149" t="s">
        <v>322</v>
      </c>
      <c r="C35" s="149" t="s">
        <v>323</v>
      </c>
      <c r="D35" s="149" t="s">
        <v>66</v>
      </c>
      <c r="E35" s="149" t="s">
        <v>1</v>
      </c>
      <c r="F35" s="149" t="s">
        <v>324</v>
      </c>
      <c r="G35" s="149" t="s">
        <v>1019</v>
      </c>
      <c r="H35" s="149" t="s">
        <v>287</v>
      </c>
      <c r="I35" s="149" t="s">
        <v>325</v>
      </c>
      <c r="J35" s="149" t="s">
        <v>289</v>
      </c>
      <c r="K35" s="149" t="s">
        <v>956</v>
      </c>
      <c r="L35" s="149"/>
      <c r="M35" s="149"/>
    </row>
    <row r="36" spans="1:13" x14ac:dyDescent="0.25">
      <c r="A36" s="152">
        <v>35</v>
      </c>
      <c r="B36" s="149" t="s">
        <v>49</v>
      </c>
      <c r="C36" s="149" t="s">
        <v>97</v>
      </c>
      <c r="D36" s="149" t="s">
        <v>66</v>
      </c>
      <c r="E36" s="149" t="s">
        <v>1</v>
      </c>
      <c r="F36" s="149" t="s">
        <v>391</v>
      </c>
      <c r="G36" s="149" t="s">
        <v>1019</v>
      </c>
      <c r="H36" s="149" t="s">
        <v>294</v>
      </c>
      <c r="I36" s="149" t="s">
        <v>392</v>
      </c>
      <c r="J36" s="149" t="s">
        <v>289</v>
      </c>
      <c r="K36" s="149" t="s">
        <v>921</v>
      </c>
      <c r="L36" s="149"/>
      <c r="M36" s="149"/>
    </row>
    <row r="37" spans="1:13" x14ac:dyDescent="0.25">
      <c r="A37" s="152">
        <v>36</v>
      </c>
      <c r="B37" s="149" t="s">
        <v>361</v>
      </c>
      <c r="C37" s="149" t="s">
        <v>362</v>
      </c>
      <c r="D37" s="149" t="s">
        <v>0</v>
      </c>
      <c r="E37" s="149" t="s">
        <v>1</v>
      </c>
      <c r="F37" s="149" t="s">
        <v>886</v>
      </c>
      <c r="G37" s="149" t="s">
        <v>1019</v>
      </c>
      <c r="H37" s="149" t="s">
        <v>3</v>
      </c>
      <c r="I37" s="149" t="s">
        <v>861</v>
      </c>
      <c r="J37" s="149" t="s">
        <v>516</v>
      </c>
      <c r="K37" s="149" t="s">
        <v>896</v>
      </c>
      <c r="L37" s="149"/>
      <c r="M37" s="149"/>
    </row>
    <row r="38" spans="1:13" x14ac:dyDescent="0.25">
      <c r="A38" s="152">
        <v>37</v>
      </c>
      <c r="B38" s="149" t="s">
        <v>766</v>
      </c>
      <c r="C38" s="149" t="s">
        <v>767</v>
      </c>
      <c r="D38" s="149" t="s">
        <v>577</v>
      </c>
      <c r="E38" s="149" t="s">
        <v>7</v>
      </c>
      <c r="F38" s="149" t="s">
        <v>768</v>
      </c>
      <c r="G38" s="149" t="s">
        <v>960</v>
      </c>
      <c r="H38" s="149" t="s">
        <v>8</v>
      </c>
      <c r="I38" s="149" t="s">
        <v>769</v>
      </c>
      <c r="J38" s="149" t="s">
        <v>9</v>
      </c>
      <c r="K38" s="149" t="s">
        <v>770</v>
      </c>
      <c r="L38" s="149"/>
      <c r="M38" s="149"/>
    </row>
    <row r="39" spans="1:13" x14ac:dyDescent="0.25">
      <c r="A39" s="152">
        <v>38</v>
      </c>
      <c r="B39" s="149" t="s">
        <v>530</v>
      </c>
      <c r="C39" s="149" t="s">
        <v>531</v>
      </c>
      <c r="D39" s="149" t="s">
        <v>36</v>
      </c>
      <c r="E39" s="149" t="s">
        <v>1</v>
      </c>
      <c r="F39" s="149" t="s">
        <v>532</v>
      </c>
      <c r="G39" s="149" t="s">
        <v>1019</v>
      </c>
      <c r="H39" s="149" t="s">
        <v>294</v>
      </c>
      <c r="I39" s="149" t="s">
        <v>533</v>
      </c>
      <c r="J39" s="149" t="s">
        <v>516</v>
      </c>
      <c r="K39" s="149" t="s">
        <v>764</v>
      </c>
      <c r="L39" s="149"/>
      <c r="M39" s="149"/>
    </row>
    <row r="40" spans="1:13" x14ac:dyDescent="0.25">
      <c r="A40" s="152">
        <v>39</v>
      </c>
      <c r="B40" s="149" t="s">
        <v>651</v>
      </c>
      <c r="C40" s="149" t="s">
        <v>652</v>
      </c>
      <c r="D40" s="149" t="s">
        <v>653</v>
      </c>
      <c r="E40" s="149" t="s">
        <v>1</v>
      </c>
      <c r="F40" s="149" t="s">
        <v>654</v>
      </c>
      <c r="G40" s="149" t="s">
        <v>1019</v>
      </c>
      <c r="H40" s="149" t="s">
        <v>294</v>
      </c>
      <c r="I40" s="149" t="s">
        <v>655</v>
      </c>
      <c r="J40" s="149" t="s">
        <v>289</v>
      </c>
      <c r="K40" s="149" t="s">
        <v>656</v>
      </c>
      <c r="L40" s="149"/>
      <c r="M40" s="149"/>
    </row>
    <row r="41" spans="1:13" x14ac:dyDescent="0.25">
      <c r="A41" s="152">
        <v>40</v>
      </c>
      <c r="B41" s="149" t="s">
        <v>425</v>
      </c>
      <c r="C41" s="149" t="s">
        <v>426</v>
      </c>
      <c r="D41" s="149" t="s">
        <v>427</v>
      </c>
      <c r="E41" s="149" t="s">
        <v>28</v>
      </c>
      <c r="F41" s="149" t="s">
        <v>428</v>
      </c>
      <c r="G41" s="149" t="s">
        <v>1019</v>
      </c>
      <c r="H41" s="149" t="s">
        <v>287</v>
      </c>
      <c r="I41" s="149" t="s">
        <v>429</v>
      </c>
      <c r="J41" s="149" t="s">
        <v>289</v>
      </c>
      <c r="K41" s="149" t="s">
        <v>659</v>
      </c>
      <c r="L41" s="149"/>
      <c r="M41" s="149"/>
    </row>
    <row r="42" spans="1:13" x14ac:dyDescent="0.25">
      <c r="A42" s="152">
        <v>41</v>
      </c>
      <c r="B42" s="149" t="s">
        <v>608</v>
      </c>
      <c r="C42" s="149" t="s">
        <v>378</v>
      </c>
      <c r="D42" s="149" t="s">
        <v>27</v>
      </c>
      <c r="E42" s="149" t="s">
        <v>28</v>
      </c>
      <c r="F42" s="149" t="s">
        <v>609</v>
      </c>
      <c r="G42" s="149" t="s">
        <v>1019</v>
      </c>
      <c r="H42" s="149" t="s">
        <v>294</v>
      </c>
      <c r="I42" s="149" t="s">
        <v>610</v>
      </c>
      <c r="J42" s="149" t="s">
        <v>289</v>
      </c>
      <c r="K42" s="149" t="s">
        <v>663</v>
      </c>
      <c r="L42" s="149"/>
      <c r="M42" s="149"/>
    </row>
    <row r="43" spans="1:13" x14ac:dyDescent="0.25">
      <c r="A43" s="152">
        <v>42</v>
      </c>
      <c r="B43" s="149" t="s">
        <v>1466</v>
      </c>
      <c r="C43" s="149" t="s">
        <v>378</v>
      </c>
      <c r="D43" s="149"/>
      <c r="E43" s="149"/>
      <c r="F43" s="149" t="s">
        <v>572</v>
      </c>
      <c r="G43" s="149" t="s">
        <v>1019</v>
      </c>
      <c r="H43" s="149" t="s">
        <v>287</v>
      </c>
      <c r="I43" s="149" t="s">
        <v>573</v>
      </c>
      <c r="J43" s="149" t="s">
        <v>289</v>
      </c>
      <c r="K43" s="149" t="s">
        <v>665</v>
      </c>
      <c r="L43" s="149"/>
      <c r="M43" s="149"/>
    </row>
    <row r="44" spans="1:13" x14ac:dyDescent="0.25">
      <c r="A44" s="152">
        <v>43</v>
      </c>
      <c r="B44" s="149" t="s">
        <v>590</v>
      </c>
      <c r="C44" s="149" t="s">
        <v>591</v>
      </c>
      <c r="D44" s="149" t="s">
        <v>592</v>
      </c>
      <c r="E44" s="149" t="s">
        <v>43</v>
      </c>
      <c r="F44" s="149" t="s">
        <v>593</v>
      </c>
      <c r="G44" s="149" t="s">
        <v>1131</v>
      </c>
      <c r="H44" s="149" t="s">
        <v>30</v>
      </c>
      <c r="I44" s="149" t="s">
        <v>594</v>
      </c>
      <c r="J44" s="149" t="s">
        <v>32</v>
      </c>
      <c r="K44" s="149" t="s">
        <v>669</v>
      </c>
      <c r="L44" s="149"/>
      <c r="M44" s="149"/>
    </row>
    <row r="45" spans="1:13" x14ac:dyDescent="0.25">
      <c r="A45" s="152">
        <v>44</v>
      </c>
      <c r="B45" s="149" t="s">
        <v>566</v>
      </c>
      <c r="C45" s="149" t="s">
        <v>556</v>
      </c>
      <c r="D45" s="149" t="s">
        <v>0</v>
      </c>
      <c r="E45" s="149" t="s">
        <v>1</v>
      </c>
      <c r="F45" s="149" t="s">
        <v>557</v>
      </c>
      <c r="G45" s="149" t="s">
        <v>1019</v>
      </c>
      <c r="H45" s="149" t="s">
        <v>287</v>
      </c>
      <c r="I45" s="149" t="s">
        <v>558</v>
      </c>
      <c r="J45" s="149" t="s">
        <v>289</v>
      </c>
      <c r="K45" s="149" t="s">
        <v>673</v>
      </c>
      <c r="L45" s="149"/>
      <c r="M45" s="149"/>
    </row>
    <row r="46" spans="1:13" x14ac:dyDescent="0.25">
      <c r="A46" s="152">
        <v>45</v>
      </c>
      <c r="B46" s="149" t="s">
        <v>1467</v>
      </c>
      <c r="C46" s="149" t="s">
        <v>97</v>
      </c>
      <c r="D46" s="149"/>
      <c r="E46" s="149"/>
      <c r="F46" s="149" t="s">
        <v>540</v>
      </c>
      <c r="G46" s="149" t="s">
        <v>1019</v>
      </c>
      <c r="H46" s="149" t="s">
        <v>294</v>
      </c>
      <c r="I46" s="149" t="s">
        <v>541</v>
      </c>
      <c r="J46" s="149" t="s">
        <v>289</v>
      </c>
      <c r="K46" s="149" t="s">
        <v>677</v>
      </c>
      <c r="L46" s="149"/>
      <c r="M46" s="149"/>
    </row>
    <row r="47" spans="1:13" x14ac:dyDescent="0.25">
      <c r="A47" s="152">
        <v>46</v>
      </c>
      <c r="B47" s="149" t="s">
        <v>291</v>
      </c>
      <c r="C47" s="149" t="s">
        <v>292</v>
      </c>
      <c r="D47" s="149" t="s">
        <v>0</v>
      </c>
      <c r="E47" s="149" t="s">
        <v>1</v>
      </c>
      <c r="F47" s="149" t="s">
        <v>293</v>
      </c>
      <c r="G47" s="149" t="s">
        <v>1019</v>
      </c>
      <c r="H47" s="149" t="s">
        <v>294</v>
      </c>
      <c r="I47" s="149" t="s">
        <v>295</v>
      </c>
      <c r="J47" s="149" t="s">
        <v>289</v>
      </c>
      <c r="K47" s="149" t="s">
        <v>679</v>
      </c>
      <c r="L47" s="149"/>
      <c r="M47" s="149"/>
    </row>
    <row r="48" spans="1:13" x14ac:dyDescent="0.25">
      <c r="A48" s="152">
        <v>47</v>
      </c>
      <c r="B48" s="149" t="s">
        <v>311</v>
      </c>
      <c r="C48" s="149" t="s">
        <v>312</v>
      </c>
      <c r="D48" s="149" t="s">
        <v>313</v>
      </c>
      <c r="E48" s="149" t="s">
        <v>43</v>
      </c>
      <c r="F48" s="149" t="s">
        <v>314</v>
      </c>
      <c r="G48" s="149" t="s">
        <v>1019</v>
      </c>
      <c r="H48" s="149" t="s">
        <v>294</v>
      </c>
      <c r="I48" s="149" t="s">
        <v>315</v>
      </c>
      <c r="J48" s="149" t="s">
        <v>289</v>
      </c>
      <c r="K48" s="149" t="s">
        <v>683</v>
      </c>
      <c r="L48" s="149"/>
      <c r="M48" s="149"/>
    </row>
    <row r="49" spans="1:13" x14ac:dyDescent="0.25">
      <c r="A49" s="152">
        <v>48</v>
      </c>
      <c r="B49" s="149" t="s">
        <v>317</v>
      </c>
      <c r="C49" s="149" t="s">
        <v>279</v>
      </c>
      <c r="D49" s="149" t="s">
        <v>318</v>
      </c>
      <c r="E49" s="149" t="s">
        <v>28</v>
      </c>
      <c r="F49" s="149" t="s">
        <v>319</v>
      </c>
      <c r="G49" s="149" t="s">
        <v>1019</v>
      </c>
      <c r="H49" s="149" t="s">
        <v>287</v>
      </c>
      <c r="I49" s="149" t="s">
        <v>320</v>
      </c>
      <c r="J49" s="149" t="s">
        <v>289</v>
      </c>
      <c r="K49" s="149" t="s">
        <v>758</v>
      </c>
      <c r="L49" s="149"/>
      <c r="M49" s="149"/>
    </row>
    <row r="50" spans="1:13" x14ac:dyDescent="0.25">
      <c r="A50" s="152">
        <v>49</v>
      </c>
      <c r="B50" s="149" t="s">
        <v>333</v>
      </c>
      <c r="C50" s="149" t="s">
        <v>334</v>
      </c>
      <c r="D50" s="149" t="s">
        <v>335</v>
      </c>
      <c r="E50" s="149" t="s">
        <v>48</v>
      </c>
      <c r="F50" s="149" t="s">
        <v>336</v>
      </c>
      <c r="G50" s="149" t="s">
        <v>666</v>
      </c>
      <c r="H50" s="149" t="s">
        <v>287</v>
      </c>
      <c r="I50" s="149" t="s">
        <v>337</v>
      </c>
      <c r="J50" s="149" t="s">
        <v>289</v>
      </c>
      <c r="K50" s="149" t="s">
        <v>686</v>
      </c>
      <c r="L50" s="149"/>
      <c r="M50" s="149"/>
    </row>
    <row r="51" spans="1:13" x14ac:dyDescent="0.25">
      <c r="A51" s="152">
        <v>50</v>
      </c>
      <c r="B51" s="149" t="s">
        <v>355</v>
      </c>
      <c r="C51" s="149" t="s">
        <v>356</v>
      </c>
      <c r="D51" s="149" t="s">
        <v>0</v>
      </c>
      <c r="E51" s="149" t="s">
        <v>1</v>
      </c>
      <c r="F51" s="149" t="s">
        <v>357</v>
      </c>
      <c r="G51" s="149" t="s">
        <v>1019</v>
      </c>
      <c r="H51" s="149" t="s">
        <v>294</v>
      </c>
      <c r="I51" s="149" t="s">
        <v>358</v>
      </c>
      <c r="J51" s="149" t="s">
        <v>289</v>
      </c>
      <c r="K51" s="149" t="s">
        <v>690</v>
      </c>
      <c r="L51" s="149"/>
      <c r="M51" s="149"/>
    </row>
    <row r="52" spans="1:13" x14ac:dyDescent="0.25">
      <c r="A52" s="152">
        <v>51</v>
      </c>
      <c r="B52" s="149" t="s">
        <v>238</v>
      </c>
      <c r="C52" s="149" t="s">
        <v>239</v>
      </c>
      <c r="D52" s="149" t="s">
        <v>0</v>
      </c>
      <c r="E52" s="149" t="s">
        <v>1</v>
      </c>
      <c r="F52" s="149" t="s">
        <v>240</v>
      </c>
      <c r="G52" s="149" t="s">
        <v>1019</v>
      </c>
      <c r="H52" s="149" t="s">
        <v>3</v>
      </c>
      <c r="I52" s="149" t="s">
        <v>241</v>
      </c>
      <c r="J52" s="149" t="s">
        <v>53</v>
      </c>
      <c r="K52" s="149" t="s">
        <v>691</v>
      </c>
      <c r="L52" s="149"/>
      <c r="M52" s="149"/>
    </row>
    <row r="53" spans="1:13" x14ac:dyDescent="0.25">
      <c r="A53" s="152">
        <v>52</v>
      </c>
      <c r="B53" s="149" t="s">
        <v>137</v>
      </c>
      <c r="C53" s="149" t="s">
        <v>138</v>
      </c>
      <c r="D53" s="149" t="s">
        <v>0</v>
      </c>
      <c r="E53" s="149" t="s">
        <v>1</v>
      </c>
      <c r="F53" s="149" t="s">
        <v>139</v>
      </c>
      <c r="G53" s="149" t="s">
        <v>1019</v>
      </c>
      <c r="H53" s="149" t="s">
        <v>3</v>
      </c>
      <c r="I53" s="149" t="s">
        <v>140</v>
      </c>
      <c r="J53" s="149" t="s">
        <v>53</v>
      </c>
      <c r="K53" s="149" t="s">
        <v>699</v>
      </c>
      <c r="L53" s="149"/>
      <c r="M53" s="149"/>
    </row>
    <row r="54" spans="1:13" x14ac:dyDescent="0.25">
      <c r="A54" s="152">
        <v>53</v>
      </c>
      <c r="B54" s="149" t="s">
        <v>262</v>
      </c>
      <c r="C54" s="149" t="s">
        <v>399</v>
      </c>
      <c r="D54" s="149" t="s">
        <v>0</v>
      </c>
      <c r="E54" s="149" t="s">
        <v>1</v>
      </c>
      <c r="F54" s="149" t="s">
        <v>400</v>
      </c>
      <c r="G54" s="149" t="s">
        <v>1019</v>
      </c>
      <c r="H54" s="149" t="s">
        <v>294</v>
      </c>
      <c r="I54" s="149" t="s">
        <v>401</v>
      </c>
      <c r="J54" s="149" t="s">
        <v>289</v>
      </c>
      <c r="K54" s="149" t="s">
        <v>700</v>
      </c>
      <c r="L54" s="149"/>
      <c r="M54" s="149"/>
    </row>
    <row r="55" spans="1:13" x14ac:dyDescent="0.25">
      <c r="A55" s="152">
        <v>54</v>
      </c>
      <c r="B55" s="149" t="s">
        <v>403</v>
      </c>
      <c r="C55" s="149" t="s">
        <v>60</v>
      </c>
      <c r="D55" s="149" t="s">
        <v>27</v>
      </c>
      <c r="E55" s="149" t="s">
        <v>28</v>
      </c>
      <c r="F55" s="149" t="s">
        <v>404</v>
      </c>
      <c r="G55" s="149" t="s">
        <v>1019</v>
      </c>
      <c r="H55" s="149" t="s">
        <v>287</v>
      </c>
      <c r="I55" s="149" t="s">
        <v>405</v>
      </c>
      <c r="J55" s="149" t="s">
        <v>289</v>
      </c>
      <c r="K55" s="149" t="s">
        <v>701</v>
      </c>
      <c r="L55" s="149"/>
      <c r="M55" s="149"/>
    </row>
    <row r="56" spans="1:13" x14ac:dyDescent="0.25">
      <c r="A56" s="152">
        <v>55</v>
      </c>
      <c r="B56" s="149" t="s">
        <v>431</v>
      </c>
      <c r="C56" s="149" t="s">
        <v>172</v>
      </c>
      <c r="D56" s="149" t="s">
        <v>432</v>
      </c>
      <c r="E56" s="149" t="s">
        <v>28</v>
      </c>
      <c r="F56" s="149" t="s">
        <v>433</v>
      </c>
      <c r="G56" s="149" t="s">
        <v>1019</v>
      </c>
      <c r="H56" s="149" t="s">
        <v>294</v>
      </c>
      <c r="I56" s="149" t="s">
        <v>434</v>
      </c>
      <c r="J56" s="149" t="s">
        <v>289</v>
      </c>
      <c r="K56" s="149" t="s">
        <v>704</v>
      </c>
      <c r="L56" s="149"/>
      <c r="M56" s="149"/>
    </row>
    <row r="57" spans="1:13" x14ac:dyDescent="0.25">
      <c r="A57" s="152">
        <v>56</v>
      </c>
      <c r="B57" s="149" t="s">
        <v>443</v>
      </c>
      <c r="C57" s="149" t="s">
        <v>444</v>
      </c>
      <c r="D57" s="149" t="s">
        <v>0</v>
      </c>
      <c r="E57" s="149" t="s">
        <v>1</v>
      </c>
      <c r="F57" s="149" t="s">
        <v>445</v>
      </c>
      <c r="G57" s="149" t="s">
        <v>1257</v>
      </c>
      <c r="H57" s="149" t="s">
        <v>5</v>
      </c>
      <c r="I57" s="149" t="s">
        <v>446</v>
      </c>
      <c r="J57" s="149" t="s">
        <v>6</v>
      </c>
      <c r="K57" s="149" t="s">
        <v>708</v>
      </c>
      <c r="L57" s="149"/>
      <c r="M57" s="149"/>
    </row>
    <row r="58" spans="1:13" x14ac:dyDescent="0.25">
      <c r="A58" s="152">
        <v>57</v>
      </c>
      <c r="B58" s="149" t="s">
        <v>460</v>
      </c>
      <c r="C58" s="149" t="s">
        <v>461</v>
      </c>
      <c r="D58" s="149" t="s">
        <v>462</v>
      </c>
      <c r="E58" s="149" t="s">
        <v>1</v>
      </c>
      <c r="F58" s="149" t="s">
        <v>463</v>
      </c>
      <c r="G58" s="149" t="s">
        <v>1019</v>
      </c>
      <c r="H58" s="149" t="s">
        <v>30</v>
      </c>
      <c r="I58" s="149" t="s">
        <v>464</v>
      </c>
      <c r="J58" s="149" t="s">
        <v>32</v>
      </c>
      <c r="K58" s="149" t="s">
        <v>711</v>
      </c>
      <c r="L58" s="149"/>
      <c r="M58" s="149"/>
    </row>
    <row r="59" spans="1:13" x14ac:dyDescent="0.25">
      <c r="A59" s="152">
        <v>58</v>
      </c>
      <c r="B59" s="149" t="s">
        <v>165</v>
      </c>
      <c r="C59" s="149" t="s">
        <v>166</v>
      </c>
      <c r="D59" s="149" t="s">
        <v>27</v>
      </c>
      <c r="E59" s="149" t="s">
        <v>28</v>
      </c>
      <c r="F59" s="149" t="s">
        <v>167</v>
      </c>
      <c r="G59" s="149" t="s">
        <v>1019</v>
      </c>
      <c r="H59" s="149" t="s">
        <v>30</v>
      </c>
      <c r="I59" s="149" t="s">
        <v>168</v>
      </c>
      <c r="J59" s="149" t="s">
        <v>32</v>
      </c>
      <c r="K59" s="149" t="s">
        <v>712</v>
      </c>
      <c r="L59" s="149"/>
      <c r="M59" s="149"/>
    </row>
    <row r="60" spans="1:13" x14ac:dyDescent="0.25">
      <c r="A60" s="152">
        <v>59</v>
      </c>
      <c r="B60" s="149" t="s">
        <v>25</v>
      </c>
      <c r="C60" s="149" t="s">
        <v>26</v>
      </c>
      <c r="D60" s="149" t="s">
        <v>27</v>
      </c>
      <c r="E60" s="149" t="s">
        <v>28</v>
      </c>
      <c r="F60" s="149" t="s">
        <v>29</v>
      </c>
      <c r="G60" s="149" t="s">
        <v>1019</v>
      </c>
      <c r="H60" s="149" t="s">
        <v>30</v>
      </c>
      <c r="I60" s="149" t="s">
        <v>31</v>
      </c>
      <c r="J60" s="149" t="s">
        <v>32</v>
      </c>
      <c r="K60" s="149" t="s">
        <v>714</v>
      </c>
      <c r="L60" s="149"/>
      <c r="M60" s="149"/>
    </row>
    <row r="61" spans="1:13" x14ac:dyDescent="0.25">
      <c r="A61" s="152">
        <v>60</v>
      </c>
      <c r="B61" s="149" t="s">
        <v>54</v>
      </c>
      <c r="C61" s="149" t="s">
        <v>55</v>
      </c>
      <c r="D61" s="149" t="s">
        <v>0</v>
      </c>
      <c r="E61" s="149" t="s">
        <v>1</v>
      </c>
      <c r="F61" s="149" t="s">
        <v>56</v>
      </c>
      <c r="G61" s="149" t="s">
        <v>1257</v>
      </c>
      <c r="H61" s="149" t="s">
        <v>5</v>
      </c>
      <c r="I61" s="149" t="s">
        <v>57</v>
      </c>
      <c r="J61" s="149" t="s">
        <v>6</v>
      </c>
      <c r="K61" s="149" t="s">
        <v>717</v>
      </c>
      <c r="L61" s="149"/>
      <c r="M61" s="149"/>
    </row>
    <row r="62" spans="1:13" x14ac:dyDescent="0.25">
      <c r="A62" s="152">
        <v>61</v>
      </c>
      <c r="B62" s="149" t="s">
        <v>50</v>
      </c>
      <c r="C62" s="149" t="s">
        <v>51</v>
      </c>
      <c r="D62" s="149" t="s">
        <v>52</v>
      </c>
      <c r="E62" s="149" t="s">
        <v>43</v>
      </c>
      <c r="F62" s="149" t="s">
        <v>94</v>
      </c>
      <c r="G62" s="149" t="s">
        <v>1136</v>
      </c>
      <c r="H62" s="149" t="s">
        <v>5</v>
      </c>
      <c r="I62" s="149" t="s">
        <v>95</v>
      </c>
      <c r="J62" s="149" t="s">
        <v>6</v>
      </c>
      <c r="K62" s="149" t="s">
        <v>724</v>
      </c>
      <c r="L62" s="149"/>
      <c r="M62" s="149"/>
    </row>
    <row r="63" spans="1:13" x14ac:dyDescent="0.25">
      <c r="A63" s="152">
        <v>62</v>
      </c>
      <c r="B63" s="149" t="s">
        <v>110</v>
      </c>
      <c r="C63" s="149" t="s">
        <v>111</v>
      </c>
      <c r="D63" s="149" t="s">
        <v>112</v>
      </c>
      <c r="E63" s="149" t="s">
        <v>43</v>
      </c>
      <c r="F63" s="149" t="s">
        <v>113</v>
      </c>
      <c r="G63" s="149" t="s">
        <v>1019</v>
      </c>
      <c r="H63" s="149" t="s">
        <v>3</v>
      </c>
      <c r="I63" s="149" t="s">
        <v>114</v>
      </c>
      <c r="J63" s="149" t="s">
        <v>53</v>
      </c>
      <c r="K63" s="149" t="s">
        <v>727</v>
      </c>
      <c r="L63" s="149"/>
      <c r="M63" s="149"/>
    </row>
    <row r="64" spans="1:13" x14ac:dyDescent="0.25">
      <c r="A64" s="152">
        <v>63</v>
      </c>
      <c r="B64" s="149" t="s">
        <v>120</v>
      </c>
      <c r="C64" s="149" t="s">
        <v>121</v>
      </c>
      <c r="D64" s="149" t="s">
        <v>122</v>
      </c>
      <c r="E64" s="149" t="s">
        <v>43</v>
      </c>
      <c r="F64" s="149" t="s">
        <v>123</v>
      </c>
      <c r="G64" s="149" t="s">
        <v>1019</v>
      </c>
      <c r="H64" s="149" t="s">
        <v>3</v>
      </c>
      <c r="I64" s="149" t="s">
        <v>124</v>
      </c>
      <c r="J64" s="149" t="s">
        <v>125</v>
      </c>
      <c r="K64" s="149" t="s">
        <v>728</v>
      </c>
      <c r="L64" s="149"/>
      <c r="M64" s="149"/>
    </row>
    <row r="65" spans="1:13" x14ac:dyDescent="0.25">
      <c r="A65" s="152">
        <v>64</v>
      </c>
      <c r="B65" s="149" t="s">
        <v>797</v>
      </c>
      <c r="C65" s="149" t="s">
        <v>798</v>
      </c>
      <c r="D65" s="149" t="s">
        <v>799</v>
      </c>
      <c r="E65" s="149" t="s">
        <v>1</v>
      </c>
      <c r="F65" s="149" t="s">
        <v>800</v>
      </c>
      <c r="G65" s="149" t="s">
        <v>1257</v>
      </c>
      <c r="H65" s="149" t="s">
        <v>8</v>
      </c>
      <c r="I65" s="149" t="s">
        <v>801</v>
      </c>
      <c r="J65" s="149" t="s">
        <v>9</v>
      </c>
      <c r="K65" s="149" t="s">
        <v>802</v>
      </c>
      <c r="L65" s="149"/>
      <c r="M65" s="149"/>
    </row>
    <row r="66" spans="1:13" x14ac:dyDescent="0.25">
      <c r="A66" s="152">
        <v>65</v>
      </c>
      <c r="B66" s="149" t="s">
        <v>101</v>
      </c>
      <c r="C66" s="149" t="s">
        <v>102</v>
      </c>
      <c r="D66" s="149" t="s">
        <v>103</v>
      </c>
      <c r="E66" s="149" t="s">
        <v>43</v>
      </c>
      <c r="F66" s="149" t="s">
        <v>169</v>
      </c>
      <c r="G66" s="149" t="s">
        <v>1136</v>
      </c>
      <c r="H66" s="149" t="s">
        <v>8</v>
      </c>
      <c r="I66" s="149" t="s">
        <v>170</v>
      </c>
      <c r="J66" s="149" t="s">
        <v>9</v>
      </c>
      <c r="K66" s="149" t="s">
        <v>735</v>
      </c>
      <c r="L66" s="149"/>
      <c r="M66" s="149"/>
    </row>
    <row r="67" spans="1:13" x14ac:dyDescent="0.25">
      <c r="A67" s="152">
        <v>66</v>
      </c>
      <c r="B67" s="149" t="s">
        <v>174</v>
      </c>
      <c r="C67" s="149" t="s">
        <v>175</v>
      </c>
      <c r="D67" s="149" t="s">
        <v>0</v>
      </c>
      <c r="E67" s="149" t="s">
        <v>1</v>
      </c>
      <c r="F67" s="149" t="s">
        <v>176</v>
      </c>
      <c r="G67" s="149" t="s">
        <v>1257</v>
      </c>
      <c r="H67" s="149" t="s">
        <v>8</v>
      </c>
      <c r="I67" s="149" t="s">
        <v>177</v>
      </c>
      <c r="J67" s="149" t="s">
        <v>9</v>
      </c>
      <c r="K67" s="149" t="s">
        <v>736</v>
      </c>
      <c r="L67" s="149"/>
      <c r="M67" s="149"/>
    </row>
    <row r="68" spans="1:13" x14ac:dyDescent="0.25">
      <c r="A68" s="152">
        <v>67</v>
      </c>
      <c r="B68" s="149" t="s">
        <v>174</v>
      </c>
      <c r="C68" s="149" t="s">
        <v>175</v>
      </c>
      <c r="D68" s="149" t="s">
        <v>0</v>
      </c>
      <c r="E68" s="149" t="s">
        <v>1</v>
      </c>
      <c r="F68" s="149" t="s">
        <v>472</v>
      </c>
      <c r="G68" s="149" t="s">
        <v>1050</v>
      </c>
      <c r="H68" s="149" t="s">
        <v>473</v>
      </c>
      <c r="I68" s="149" t="s">
        <v>474</v>
      </c>
      <c r="J68" s="149" t="s">
        <v>475</v>
      </c>
      <c r="K68" s="149" t="s">
        <v>737</v>
      </c>
      <c r="L68" s="149"/>
      <c r="M68" s="149"/>
    </row>
    <row r="69" spans="1:13" x14ac:dyDescent="0.25">
      <c r="A69" s="152">
        <v>68</v>
      </c>
      <c r="B69" s="149" t="s">
        <v>179</v>
      </c>
      <c r="C69" s="149" t="s">
        <v>180</v>
      </c>
      <c r="D69" s="149" t="s">
        <v>181</v>
      </c>
      <c r="E69" s="149" t="s">
        <v>43</v>
      </c>
      <c r="F69" s="149" t="s">
        <v>182</v>
      </c>
      <c r="G69" s="149" t="s">
        <v>1136</v>
      </c>
      <c r="H69" s="149" t="s">
        <v>8</v>
      </c>
      <c r="I69" s="149" t="s">
        <v>183</v>
      </c>
      <c r="J69" s="149" t="s">
        <v>9</v>
      </c>
      <c r="K69" s="149" t="s">
        <v>738</v>
      </c>
      <c r="L69" s="149"/>
      <c r="M69" s="149"/>
    </row>
    <row r="70" spans="1:13" x14ac:dyDescent="0.25">
      <c r="A70" s="152">
        <v>69</v>
      </c>
      <c r="B70" s="149" t="s">
        <v>467</v>
      </c>
      <c r="C70" s="149" t="s">
        <v>468</v>
      </c>
      <c r="D70" s="149" t="s">
        <v>0</v>
      </c>
      <c r="E70" s="149" t="s">
        <v>1</v>
      </c>
      <c r="F70" s="149" t="s">
        <v>477</v>
      </c>
      <c r="G70" s="149" t="s">
        <v>1019</v>
      </c>
      <c r="H70" s="149" t="s">
        <v>30</v>
      </c>
      <c r="I70" s="149" t="s">
        <v>478</v>
      </c>
      <c r="J70" s="149" t="s">
        <v>32</v>
      </c>
      <c r="K70" s="149" t="s">
        <v>740</v>
      </c>
      <c r="L70" s="149"/>
      <c r="M70" s="149"/>
    </row>
    <row r="71" spans="1:13" x14ac:dyDescent="0.25">
      <c r="A71" s="152">
        <v>70</v>
      </c>
      <c r="B71" s="149" t="s">
        <v>54</v>
      </c>
      <c r="C71" s="149" t="s">
        <v>55</v>
      </c>
      <c r="D71" s="149" t="s">
        <v>0</v>
      </c>
      <c r="E71" s="149" t="s">
        <v>1</v>
      </c>
      <c r="F71" s="149" t="s">
        <v>480</v>
      </c>
      <c r="G71" s="149" t="s">
        <v>1050</v>
      </c>
      <c r="H71" s="149" t="s">
        <v>473</v>
      </c>
      <c r="I71" s="149" t="s">
        <v>481</v>
      </c>
      <c r="J71" s="149" t="s">
        <v>475</v>
      </c>
      <c r="K71" s="149" t="s">
        <v>744</v>
      </c>
      <c r="L71" s="149"/>
      <c r="M71" s="149"/>
    </row>
    <row r="72" spans="1:13" x14ac:dyDescent="0.25">
      <c r="A72" s="152">
        <v>71</v>
      </c>
      <c r="B72" s="149" t="s">
        <v>206</v>
      </c>
      <c r="C72" s="149" t="s">
        <v>207</v>
      </c>
      <c r="D72" s="149" t="s">
        <v>173</v>
      </c>
      <c r="E72" s="149" t="s">
        <v>43</v>
      </c>
      <c r="F72" s="149" t="s">
        <v>208</v>
      </c>
      <c r="G72" s="149" t="s">
        <v>1019</v>
      </c>
      <c r="H72" s="149" t="s">
        <v>3</v>
      </c>
      <c r="I72" s="149" t="s">
        <v>209</v>
      </c>
      <c r="J72" s="149" t="s">
        <v>53</v>
      </c>
      <c r="K72" s="149" t="s">
        <v>745</v>
      </c>
      <c r="L72" s="149"/>
      <c r="M72" s="149"/>
    </row>
    <row r="73" spans="1:13" x14ac:dyDescent="0.25">
      <c r="A73" s="152">
        <v>72</v>
      </c>
      <c r="B73" s="149" t="s">
        <v>224</v>
      </c>
      <c r="C73" s="149" t="s">
        <v>225</v>
      </c>
      <c r="D73" s="149" t="s">
        <v>0</v>
      </c>
      <c r="E73" s="149" t="s">
        <v>1</v>
      </c>
      <c r="F73" s="149" t="s">
        <v>226</v>
      </c>
      <c r="G73" s="149" t="s">
        <v>1019</v>
      </c>
      <c r="H73" s="149" t="s">
        <v>3</v>
      </c>
      <c r="I73" s="149" t="s">
        <v>227</v>
      </c>
      <c r="J73" s="149" t="s">
        <v>53</v>
      </c>
      <c r="K73" s="149" t="s">
        <v>748</v>
      </c>
      <c r="L73" s="149"/>
      <c r="M73" s="149"/>
    </row>
    <row r="74" spans="1:13" x14ac:dyDescent="0.25">
      <c r="A74" s="152">
        <v>73</v>
      </c>
      <c r="B74" s="149" t="s">
        <v>54</v>
      </c>
      <c r="C74" s="149" t="s">
        <v>55</v>
      </c>
      <c r="D74" s="149" t="s">
        <v>0</v>
      </c>
      <c r="E74" s="149" t="s">
        <v>1</v>
      </c>
      <c r="F74" s="149" t="s">
        <v>229</v>
      </c>
      <c r="G74" s="149" t="s">
        <v>1019</v>
      </c>
      <c r="H74" s="149" t="s">
        <v>3</v>
      </c>
      <c r="I74" s="149" t="s">
        <v>230</v>
      </c>
      <c r="J74" s="149" t="s">
        <v>53</v>
      </c>
      <c r="K74" s="149" t="s">
        <v>749</v>
      </c>
      <c r="L74" s="149"/>
      <c r="M74" s="149"/>
    </row>
    <row r="75" spans="1:13" x14ac:dyDescent="0.25">
      <c r="A75" s="152">
        <v>74</v>
      </c>
      <c r="B75" s="149" t="s">
        <v>232</v>
      </c>
      <c r="C75" s="149" t="s">
        <v>233</v>
      </c>
      <c r="D75" s="149" t="s">
        <v>234</v>
      </c>
      <c r="E75" s="149" t="s">
        <v>1</v>
      </c>
      <c r="F75" s="149" t="s">
        <v>235</v>
      </c>
      <c r="G75" s="149" t="s">
        <v>666</v>
      </c>
      <c r="H75" s="149" t="s">
        <v>3</v>
      </c>
      <c r="I75" s="149" t="s">
        <v>236</v>
      </c>
      <c r="J75" s="149" t="s">
        <v>53</v>
      </c>
      <c r="K75" s="149" t="s">
        <v>750</v>
      </c>
      <c r="L75" s="149"/>
      <c r="M75" s="149"/>
    </row>
    <row r="76" spans="1:13" x14ac:dyDescent="0.25">
      <c r="A76" s="152">
        <v>75</v>
      </c>
      <c r="B76" s="149" t="s">
        <v>278</v>
      </c>
      <c r="C76" s="149" t="s">
        <v>279</v>
      </c>
      <c r="D76" s="149" t="s">
        <v>66</v>
      </c>
      <c r="E76" s="149" t="s">
        <v>1</v>
      </c>
      <c r="F76" s="149" t="s">
        <v>280</v>
      </c>
      <c r="G76" s="149" t="s">
        <v>1019</v>
      </c>
      <c r="H76" s="149" t="s">
        <v>3</v>
      </c>
      <c r="I76" s="149" t="s">
        <v>281</v>
      </c>
      <c r="J76" s="149" t="s">
        <v>53</v>
      </c>
      <c r="K76" s="149" t="s">
        <v>756</v>
      </c>
      <c r="L76" s="149"/>
      <c r="M76" s="149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4"/>
  <dimension ref="A1:L74"/>
  <sheetViews>
    <sheetView topLeftCell="A43" workbookViewId="0">
      <selection activeCell="N23" sqref="N23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152">
        <v>1</v>
      </c>
      <c r="B2" s="152" t="s">
        <v>803</v>
      </c>
      <c r="C2" s="152" t="s">
        <v>804</v>
      </c>
      <c r="D2" s="152" t="s">
        <v>17</v>
      </c>
      <c r="E2" s="152" t="s">
        <v>7</v>
      </c>
      <c r="F2" s="152" t="s">
        <v>1121</v>
      </c>
      <c r="G2" s="152" t="s">
        <v>1136</v>
      </c>
      <c r="H2" s="152" t="s">
        <v>1013</v>
      </c>
      <c r="I2" s="152" t="s">
        <v>1122</v>
      </c>
      <c r="J2" s="152" t="s">
        <v>960</v>
      </c>
      <c r="K2" s="152" t="s">
        <v>1464</v>
      </c>
    </row>
    <row r="3" spans="1:11" x14ac:dyDescent="0.25">
      <c r="A3" s="152">
        <v>2</v>
      </c>
      <c r="B3" s="152" t="s">
        <v>174</v>
      </c>
      <c r="C3" s="152" t="s">
        <v>175</v>
      </c>
      <c r="D3" s="152" t="s">
        <v>0</v>
      </c>
      <c r="E3" s="152" t="s">
        <v>1</v>
      </c>
      <c r="F3" s="152" t="s">
        <v>1232</v>
      </c>
      <c r="G3" s="152" t="s">
        <v>1257</v>
      </c>
      <c r="H3" s="152" t="s">
        <v>1013</v>
      </c>
      <c r="I3" s="152" t="s">
        <v>1234</v>
      </c>
      <c r="J3" s="152" t="s">
        <v>960</v>
      </c>
      <c r="K3" s="152" t="s">
        <v>1456</v>
      </c>
    </row>
    <row r="4" spans="1:11" x14ac:dyDescent="0.25">
      <c r="A4" s="152">
        <v>3</v>
      </c>
      <c r="B4" s="152" t="s">
        <v>1457</v>
      </c>
      <c r="C4" s="152" t="s">
        <v>1458</v>
      </c>
      <c r="D4" s="152" t="s">
        <v>42</v>
      </c>
      <c r="E4" s="152" t="s">
        <v>43</v>
      </c>
      <c r="F4" s="152" t="s">
        <v>1459</v>
      </c>
      <c r="G4" s="152" t="s">
        <v>1136</v>
      </c>
      <c r="H4" s="152" t="s">
        <v>1013</v>
      </c>
      <c r="I4" s="152" t="s">
        <v>1460</v>
      </c>
      <c r="J4" s="152" t="s">
        <v>960</v>
      </c>
      <c r="K4" s="152" t="s">
        <v>1461</v>
      </c>
    </row>
    <row r="5" spans="1:11" x14ac:dyDescent="0.25">
      <c r="A5" s="145">
        <v>4</v>
      </c>
      <c r="B5" s="145" t="s">
        <v>366</v>
      </c>
      <c r="C5" s="145" t="s">
        <v>367</v>
      </c>
      <c r="D5" s="145" t="s">
        <v>368</v>
      </c>
      <c r="E5" s="145" t="s">
        <v>43</v>
      </c>
      <c r="F5" s="145" t="s">
        <v>369</v>
      </c>
      <c r="G5" s="145" t="s">
        <v>1019</v>
      </c>
      <c r="H5" s="145" t="s">
        <v>294</v>
      </c>
      <c r="I5" s="145" t="s">
        <v>370</v>
      </c>
      <c r="J5" s="145" t="s">
        <v>289</v>
      </c>
      <c r="K5" s="145" t="s">
        <v>1240</v>
      </c>
    </row>
    <row r="6" spans="1:11" x14ac:dyDescent="0.25">
      <c r="A6" s="145">
        <v>5</v>
      </c>
      <c r="B6" s="145" t="s">
        <v>366</v>
      </c>
      <c r="C6" s="145" t="s">
        <v>367</v>
      </c>
      <c r="D6" s="145" t="s">
        <v>368</v>
      </c>
      <c r="E6" s="145" t="s">
        <v>43</v>
      </c>
      <c r="F6" s="145" t="s">
        <v>1100</v>
      </c>
      <c r="G6" s="145" t="s">
        <v>1257</v>
      </c>
      <c r="H6" s="145" t="s">
        <v>1013</v>
      </c>
      <c r="I6" s="145" t="s">
        <v>1101</v>
      </c>
      <c r="J6" s="145" t="s">
        <v>960</v>
      </c>
      <c r="K6" s="145" t="s">
        <v>1258</v>
      </c>
    </row>
    <row r="7" spans="1:11" x14ac:dyDescent="0.25">
      <c r="A7" s="145">
        <v>6</v>
      </c>
      <c r="B7" s="145" t="s">
        <v>1215</v>
      </c>
      <c r="C7" s="145" t="s">
        <v>1216</v>
      </c>
      <c r="D7" s="145" t="s">
        <v>0</v>
      </c>
      <c r="E7" s="145" t="s">
        <v>1</v>
      </c>
      <c r="F7" s="145" t="s">
        <v>1218</v>
      </c>
      <c r="G7" s="145" t="s">
        <v>1257</v>
      </c>
      <c r="H7" s="145" t="s">
        <v>1013</v>
      </c>
      <c r="I7" s="145" t="s">
        <v>1219</v>
      </c>
      <c r="J7" s="145" t="s">
        <v>960</v>
      </c>
      <c r="K7" s="145" t="s">
        <v>1242</v>
      </c>
    </row>
    <row r="8" spans="1:11" x14ac:dyDescent="0.25">
      <c r="A8" s="145">
        <v>7</v>
      </c>
      <c r="B8" s="145" t="s">
        <v>1194</v>
      </c>
      <c r="C8" s="145" t="s">
        <v>1195</v>
      </c>
      <c r="D8" s="145" t="s">
        <v>1196</v>
      </c>
      <c r="E8" s="145" t="s">
        <v>28</v>
      </c>
      <c r="F8" s="145" t="s">
        <v>1197</v>
      </c>
      <c r="G8" s="145" t="s">
        <v>1257</v>
      </c>
      <c r="H8" s="145" t="s">
        <v>1013</v>
      </c>
      <c r="I8" s="145" t="s">
        <v>1198</v>
      </c>
      <c r="J8" s="145" t="s">
        <v>960</v>
      </c>
      <c r="K8" s="145" t="s">
        <v>1214</v>
      </c>
    </row>
    <row r="9" spans="1:11" x14ac:dyDescent="0.25">
      <c r="A9" s="145">
        <v>8</v>
      </c>
      <c r="B9" s="145" t="s">
        <v>117</v>
      </c>
      <c r="C9" s="145" t="s">
        <v>1210</v>
      </c>
      <c r="D9" s="145" t="s">
        <v>648</v>
      </c>
      <c r="E9" s="145" t="s">
        <v>1</v>
      </c>
      <c r="F9" s="145" t="s">
        <v>1211</v>
      </c>
      <c r="G9" s="145" t="s">
        <v>1019</v>
      </c>
      <c r="H9" s="145" t="s">
        <v>3</v>
      </c>
      <c r="I9" s="145" t="s">
        <v>1212</v>
      </c>
      <c r="J9" s="145" t="s">
        <v>53</v>
      </c>
      <c r="K9" s="145" t="s">
        <v>1213</v>
      </c>
    </row>
    <row r="10" spans="1:11" x14ac:dyDescent="0.25">
      <c r="A10" s="145">
        <v>9</v>
      </c>
      <c r="B10" s="145" t="s">
        <v>262</v>
      </c>
      <c r="C10" s="145" t="s">
        <v>399</v>
      </c>
      <c r="D10" s="145" t="s">
        <v>0</v>
      </c>
      <c r="E10" s="145" t="s">
        <v>1</v>
      </c>
      <c r="F10" s="145" t="s">
        <v>1103</v>
      </c>
      <c r="G10" s="145" t="s">
        <v>1136</v>
      </c>
      <c r="H10" s="145" t="s">
        <v>1013</v>
      </c>
      <c r="I10" s="145" t="s">
        <v>1104</v>
      </c>
      <c r="J10" s="145" t="s">
        <v>960</v>
      </c>
      <c r="K10" s="145" t="s">
        <v>1206</v>
      </c>
    </row>
    <row r="11" spans="1:11" x14ac:dyDescent="0.25">
      <c r="A11" s="145">
        <v>10</v>
      </c>
      <c r="B11" s="145" t="s">
        <v>116</v>
      </c>
      <c r="C11" s="145" t="s">
        <v>117</v>
      </c>
      <c r="D11" s="145" t="s">
        <v>648</v>
      </c>
      <c r="E11" s="145" t="s">
        <v>1</v>
      </c>
      <c r="F11" s="145" t="s">
        <v>118</v>
      </c>
      <c r="G11" s="145" t="s">
        <v>1019</v>
      </c>
      <c r="H11" s="145" t="s">
        <v>3</v>
      </c>
      <c r="I11" s="145" t="s">
        <v>119</v>
      </c>
      <c r="J11" s="145" t="s">
        <v>53</v>
      </c>
      <c r="K11" s="145" t="s">
        <v>1167</v>
      </c>
    </row>
    <row r="12" spans="1:11" x14ac:dyDescent="0.25">
      <c r="A12" s="145">
        <v>11</v>
      </c>
      <c r="B12" s="145" t="s">
        <v>196</v>
      </c>
      <c r="C12" s="145" t="s">
        <v>104</v>
      </c>
      <c r="D12" s="145" t="s">
        <v>197</v>
      </c>
      <c r="E12" s="145" t="s">
        <v>198</v>
      </c>
      <c r="F12" s="145" t="s">
        <v>1168</v>
      </c>
      <c r="G12" s="145" t="s">
        <v>1136</v>
      </c>
      <c r="H12" s="145" t="s">
        <v>1013</v>
      </c>
      <c r="I12" s="145" t="s">
        <v>1169</v>
      </c>
      <c r="J12" s="145" t="s">
        <v>960</v>
      </c>
      <c r="K12" s="145" t="s">
        <v>1170</v>
      </c>
    </row>
    <row r="13" spans="1:11" x14ac:dyDescent="0.25">
      <c r="A13" s="145">
        <v>12</v>
      </c>
      <c r="B13" s="145" t="s">
        <v>1176</v>
      </c>
      <c r="C13" s="145" t="s">
        <v>1177</v>
      </c>
      <c r="D13" s="145" t="s">
        <v>173</v>
      </c>
      <c r="E13" s="145" t="s">
        <v>43</v>
      </c>
      <c r="F13" s="145" t="s">
        <v>1178</v>
      </c>
      <c r="G13" s="145" t="s">
        <v>1136</v>
      </c>
      <c r="H13" s="145" t="s">
        <v>1013</v>
      </c>
      <c r="I13" s="145" t="s">
        <v>1179</v>
      </c>
      <c r="J13" s="145" t="s">
        <v>960</v>
      </c>
      <c r="K13" s="145" t="s">
        <v>1180</v>
      </c>
    </row>
    <row r="14" spans="1:11" x14ac:dyDescent="0.25">
      <c r="A14" s="145">
        <v>13</v>
      </c>
      <c r="B14" s="145" t="s">
        <v>1181</v>
      </c>
      <c r="C14" s="145" t="s">
        <v>1182</v>
      </c>
      <c r="D14" s="145" t="s">
        <v>1183</v>
      </c>
      <c r="E14" s="145" t="s">
        <v>48</v>
      </c>
      <c r="F14" s="145" t="s">
        <v>1184</v>
      </c>
      <c r="G14" s="145" t="s">
        <v>1136</v>
      </c>
      <c r="H14" s="145" t="s">
        <v>1013</v>
      </c>
      <c r="I14" s="145" t="s">
        <v>1185</v>
      </c>
      <c r="J14" s="145" t="s">
        <v>960</v>
      </c>
      <c r="K14" s="145" t="s">
        <v>1186</v>
      </c>
    </row>
    <row r="15" spans="1:11" x14ac:dyDescent="0.25">
      <c r="A15" s="145">
        <v>14</v>
      </c>
      <c r="B15" s="145" t="s">
        <v>1187</v>
      </c>
      <c r="C15" s="145" t="s">
        <v>1188</v>
      </c>
      <c r="D15" s="145" t="s">
        <v>1189</v>
      </c>
      <c r="E15" s="145" t="s">
        <v>43</v>
      </c>
      <c r="F15" s="145" t="s">
        <v>1190</v>
      </c>
      <c r="G15" s="145" t="s">
        <v>1136</v>
      </c>
      <c r="H15" s="145" t="s">
        <v>1013</v>
      </c>
      <c r="I15" s="145" t="s">
        <v>1191</v>
      </c>
      <c r="J15" s="145" t="s">
        <v>960</v>
      </c>
      <c r="K15" s="145" t="s">
        <v>1192</v>
      </c>
    </row>
    <row r="16" spans="1:11" x14ac:dyDescent="0.25">
      <c r="A16" s="145">
        <v>15</v>
      </c>
      <c r="B16" s="145" t="s">
        <v>262</v>
      </c>
      <c r="C16" s="145" t="s">
        <v>1141</v>
      </c>
      <c r="D16" s="145" t="s">
        <v>1142</v>
      </c>
      <c r="E16" s="145" t="s">
        <v>1</v>
      </c>
      <c r="F16" s="145" t="s">
        <v>1143</v>
      </c>
      <c r="G16" s="145" t="s">
        <v>1136</v>
      </c>
      <c r="H16" s="145" t="s">
        <v>1013</v>
      </c>
      <c r="I16" s="145" t="s">
        <v>1144</v>
      </c>
      <c r="J16" s="145" t="s">
        <v>960</v>
      </c>
      <c r="K16" s="145" t="s">
        <v>1145</v>
      </c>
    </row>
    <row r="17" spans="1:11" x14ac:dyDescent="0.25">
      <c r="A17" s="145">
        <v>16</v>
      </c>
      <c r="B17" s="145" t="s">
        <v>1146</v>
      </c>
      <c r="C17" s="145" t="s">
        <v>1147</v>
      </c>
      <c r="D17" s="145" t="s">
        <v>1142</v>
      </c>
      <c r="E17" s="145" t="s">
        <v>1</v>
      </c>
      <c r="F17" s="145" t="s">
        <v>1148</v>
      </c>
      <c r="G17" s="145" t="s">
        <v>1136</v>
      </c>
      <c r="H17" s="145" t="s">
        <v>1013</v>
      </c>
      <c r="I17" s="145" t="s">
        <v>1149</v>
      </c>
      <c r="J17" s="145" t="s">
        <v>960</v>
      </c>
      <c r="K17" s="145" t="s">
        <v>1150</v>
      </c>
    </row>
    <row r="18" spans="1:11" x14ac:dyDescent="0.25">
      <c r="A18" s="145">
        <v>17</v>
      </c>
      <c r="B18" s="145" t="s">
        <v>50</v>
      </c>
      <c r="C18" s="145" t="s">
        <v>51</v>
      </c>
      <c r="D18" s="145" t="s">
        <v>52</v>
      </c>
      <c r="E18" s="145" t="s">
        <v>43</v>
      </c>
      <c r="F18" s="145" t="s">
        <v>1085</v>
      </c>
      <c r="G18" s="145" t="s">
        <v>1136</v>
      </c>
      <c r="H18" s="145" t="s">
        <v>1013</v>
      </c>
      <c r="I18" s="145" t="s">
        <v>1086</v>
      </c>
      <c r="J18" s="145" t="s">
        <v>960</v>
      </c>
      <c r="K18" s="145" t="s">
        <v>1087</v>
      </c>
    </row>
    <row r="19" spans="1:11" x14ac:dyDescent="0.25">
      <c r="A19" s="145">
        <v>18</v>
      </c>
      <c r="B19" s="145" t="s">
        <v>196</v>
      </c>
      <c r="C19" s="145" t="s">
        <v>104</v>
      </c>
      <c r="D19" s="145" t="s">
        <v>197</v>
      </c>
      <c r="E19" s="145" t="s">
        <v>198</v>
      </c>
      <c r="F19" s="145" t="s">
        <v>1107</v>
      </c>
      <c r="G19" s="145" t="s">
        <v>1136</v>
      </c>
      <c r="H19" s="145" t="s">
        <v>1013</v>
      </c>
      <c r="I19" s="145" t="s">
        <v>1108</v>
      </c>
      <c r="J19" s="145" t="s">
        <v>960</v>
      </c>
      <c r="K19" s="145" t="s">
        <v>1109</v>
      </c>
    </row>
    <row r="20" spans="1:11" x14ac:dyDescent="0.25">
      <c r="A20" s="145">
        <v>19</v>
      </c>
      <c r="B20" s="145" t="s">
        <v>1110</v>
      </c>
      <c r="C20" s="145" t="s">
        <v>408</v>
      </c>
      <c r="D20" s="145" t="s">
        <v>1111</v>
      </c>
      <c r="E20" s="145" t="s">
        <v>912</v>
      </c>
      <c r="F20" s="145" t="s">
        <v>1112</v>
      </c>
      <c r="G20" s="145" t="s">
        <v>1136</v>
      </c>
      <c r="H20" s="145" t="s">
        <v>1013</v>
      </c>
      <c r="I20" s="145" t="s">
        <v>1113</v>
      </c>
      <c r="J20" s="145" t="s">
        <v>960</v>
      </c>
      <c r="K20" s="145" t="s">
        <v>1114</v>
      </c>
    </row>
    <row r="21" spans="1:11" x14ac:dyDescent="0.25">
      <c r="A21" s="145">
        <v>20</v>
      </c>
      <c r="B21" s="145" t="s">
        <v>1115</v>
      </c>
      <c r="C21" s="145" t="s">
        <v>1116</v>
      </c>
      <c r="D21" s="145" t="s">
        <v>1117</v>
      </c>
      <c r="E21" s="145" t="s">
        <v>1</v>
      </c>
      <c r="F21" s="145" t="s">
        <v>1118</v>
      </c>
      <c r="G21" s="145" t="s">
        <v>1136</v>
      </c>
      <c r="H21" s="145" t="s">
        <v>1013</v>
      </c>
      <c r="I21" s="145" t="s">
        <v>1119</v>
      </c>
      <c r="J21" s="145" t="s">
        <v>960</v>
      </c>
      <c r="K21" s="145" t="s">
        <v>1120</v>
      </c>
    </row>
    <row r="22" spans="1:11" x14ac:dyDescent="0.25">
      <c r="A22" s="145">
        <v>21</v>
      </c>
      <c r="B22" s="145" t="s">
        <v>50</v>
      </c>
      <c r="C22" s="145" t="s">
        <v>51</v>
      </c>
      <c r="D22" s="145" t="s">
        <v>52</v>
      </c>
      <c r="E22" s="145" t="s">
        <v>43</v>
      </c>
      <c r="F22" s="145" t="s">
        <v>246</v>
      </c>
      <c r="G22" s="145" t="s">
        <v>1019</v>
      </c>
      <c r="H22" s="145" t="s">
        <v>3</v>
      </c>
      <c r="I22" s="145" t="s">
        <v>247</v>
      </c>
      <c r="J22" s="145" t="s">
        <v>125</v>
      </c>
      <c r="K22" s="145" t="s">
        <v>1127</v>
      </c>
    </row>
    <row r="23" spans="1:11" x14ac:dyDescent="0.25">
      <c r="A23" s="145">
        <v>22</v>
      </c>
      <c r="B23" s="145" t="s">
        <v>1072</v>
      </c>
      <c r="C23" s="145" t="s">
        <v>1073</v>
      </c>
      <c r="D23" s="145" t="s">
        <v>122</v>
      </c>
      <c r="E23" s="145" t="s">
        <v>43</v>
      </c>
      <c r="F23" s="145" t="s">
        <v>221</v>
      </c>
      <c r="G23" s="145" t="s">
        <v>1131</v>
      </c>
      <c r="H23" s="145" t="s">
        <v>3</v>
      </c>
      <c r="I23" s="145" t="s">
        <v>222</v>
      </c>
      <c r="J23" s="145" t="s">
        <v>53</v>
      </c>
      <c r="K23" s="145" t="s">
        <v>1074</v>
      </c>
    </row>
    <row r="24" spans="1:11" x14ac:dyDescent="0.25">
      <c r="A24" s="145">
        <v>23</v>
      </c>
      <c r="B24" s="145" t="s">
        <v>262</v>
      </c>
      <c r="C24" s="145" t="s">
        <v>263</v>
      </c>
      <c r="D24" s="145" t="s">
        <v>264</v>
      </c>
      <c r="E24" s="145" t="s">
        <v>1</v>
      </c>
      <c r="F24" s="145" t="s">
        <v>265</v>
      </c>
      <c r="G24" s="145" t="s">
        <v>1019</v>
      </c>
      <c r="H24" s="145" t="s">
        <v>3</v>
      </c>
      <c r="I24" s="145" t="s">
        <v>266</v>
      </c>
      <c r="J24" s="145" t="s">
        <v>53</v>
      </c>
      <c r="K24" s="145" t="s">
        <v>1057</v>
      </c>
    </row>
    <row r="25" spans="1:11" x14ac:dyDescent="0.25">
      <c r="A25" s="145">
        <v>24</v>
      </c>
      <c r="B25" s="145" t="s">
        <v>71</v>
      </c>
      <c r="C25" s="145" t="s">
        <v>72</v>
      </c>
      <c r="D25" s="145" t="s">
        <v>73</v>
      </c>
      <c r="E25" s="145" t="s">
        <v>28</v>
      </c>
      <c r="F25" s="145" t="s">
        <v>74</v>
      </c>
      <c r="G25" s="145" t="s">
        <v>1019</v>
      </c>
      <c r="H25" s="145" t="s">
        <v>30</v>
      </c>
      <c r="I25" s="145" t="s">
        <v>75</v>
      </c>
      <c r="J25" s="145" t="s">
        <v>32</v>
      </c>
      <c r="K25" s="145" t="s">
        <v>1058</v>
      </c>
    </row>
    <row r="26" spans="1:11" x14ac:dyDescent="0.25">
      <c r="A26" s="145">
        <v>25</v>
      </c>
      <c r="B26" s="145" t="s">
        <v>273</v>
      </c>
      <c r="C26" s="145" t="s">
        <v>274</v>
      </c>
      <c r="D26" s="145" t="s">
        <v>0</v>
      </c>
      <c r="E26" s="145" t="s">
        <v>1</v>
      </c>
      <c r="F26" s="145" t="s">
        <v>275</v>
      </c>
      <c r="G26" s="145" t="s">
        <v>1019</v>
      </c>
      <c r="H26" s="145" t="s">
        <v>3</v>
      </c>
      <c r="I26" s="145" t="s">
        <v>276</v>
      </c>
      <c r="J26" s="145" t="s">
        <v>53</v>
      </c>
      <c r="K26" s="145" t="s">
        <v>1069</v>
      </c>
    </row>
    <row r="27" spans="1:11" x14ac:dyDescent="0.25">
      <c r="A27" s="145">
        <v>26</v>
      </c>
      <c r="B27" s="145" t="s">
        <v>766</v>
      </c>
      <c r="C27" s="145" t="s">
        <v>767</v>
      </c>
      <c r="D27" s="145" t="s">
        <v>577</v>
      </c>
      <c r="E27" s="145" t="s">
        <v>7</v>
      </c>
      <c r="F27" s="145" t="s">
        <v>1040</v>
      </c>
      <c r="G27" s="145" t="s">
        <v>1050</v>
      </c>
      <c r="H27" s="145" t="s">
        <v>781</v>
      </c>
      <c r="I27" s="145" t="s">
        <v>1042</v>
      </c>
      <c r="J27" s="145" t="s">
        <v>1043</v>
      </c>
      <c r="K27" s="145" t="s">
        <v>1044</v>
      </c>
    </row>
    <row r="28" spans="1:11" x14ac:dyDescent="0.25">
      <c r="A28" s="145">
        <v>27</v>
      </c>
      <c r="B28" s="145" t="s">
        <v>145</v>
      </c>
      <c r="C28" s="145" t="s">
        <v>97</v>
      </c>
      <c r="D28" s="145" t="s">
        <v>1046</v>
      </c>
      <c r="E28" s="145" t="s">
        <v>1</v>
      </c>
      <c r="F28" s="145" t="s">
        <v>147</v>
      </c>
      <c r="G28" s="145" t="s">
        <v>1019</v>
      </c>
      <c r="H28" s="145" t="s">
        <v>3</v>
      </c>
      <c r="I28" s="145" t="s">
        <v>148</v>
      </c>
      <c r="J28" s="145" t="s">
        <v>53</v>
      </c>
      <c r="K28" s="145" t="s">
        <v>1047</v>
      </c>
    </row>
    <row r="29" spans="1:11" x14ac:dyDescent="0.25">
      <c r="A29" s="145">
        <v>28</v>
      </c>
      <c r="B29" s="145" t="s">
        <v>803</v>
      </c>
      <c r="C29" s="145" t="s">
        <v>804</v>
      </c>
      <c r="D29" s="145" t="s">
        <v>17</v>
      </c>
      <c r="E29" s="145" t="s">
        <v>7</v>
      </c>
      <c r="F29" s="145" t="s">
        <v>805</v>
      </c>
      <c r="G29" s="145" t="s">
        <v>1136</v>
      </c>
      <c r="H29" s="145" t="s">
        <v>5</v>
      </c>
      <c r="I29" s="145" t="s">
        <v>806</v>
      </c>
      <c r="J29" s="145" t="s">
        <v>6</v>
      </c>
      <c r="K29" s="145" t="s">
        <v>996</v>
      </c>
    </row>
    <row r="30" spans="1:11" x14ac:dyDescent="0.25">
      <c r="A30" s="145">
        <v>29</v>
      </c>
      <c r="B30" s="145" t="s">
        <v>982</v>
      </c>
      <c r="C30" s="145" t="s">
        <v>292</v>
      </c>
      <c r="D30" s="145" t="s">
        <v>462</v>
      </c>
      <c r="E30" s="145" t="s">
        <v>1</v>
      </c>
      <c r="F30" s="145" t="s">
        <v>422</v>
      </c>
      <c r="G30" s="145" t="s">
        <v>1019</v>
      </c>
      <c r="H30" s="145" t="s">
        <v>3</v>
      </c>
      <c r="I30" s="145" t="s">
        <v>423</v>
      </c>
      <c r="J30" s="145" t="s">
        <v>2</v>
      </c>
      <c r="K30" s="145" t="s">
        <v>983</v>
      </c>
    </row>
    <row r="31" spans="1:11" x14ac:dyDescent="0.25">
      <c r="A31" s="145">
        <v>30</v>
      </c>
      <c r="B31" s="145" t="s">
        <v>64</v>
      </c>
      <c r="C31" s="145" t="s">
        <v>65</v>
      </c>
      <c r="D31" s="145" t="s">
        <v>66</v>
      </c>
      <c r="E31" s="145" t="s">
        <v>1</v>
      </c>
      <c r="F31" s="145" t="s">
        <v>67</v>
      </c>
      <c r="G31" s="145" t="s">
        <v>1019</v>
      </c>
      <c r="H31" s="145" t="s">
        <v>30</v>
      </c>
      <c r="I31" s="145" t="s">
        <v>68</v>
      </c>
      <c r="J31" s="145" t="s">
        <v>32</v>
      </c>
      <c r="K31" s="145" t="s">
        <v>959</v>
      </c>
    </row>
    <row r="32" spans="1:11" x14ac:dyDescent="0.25">
      <c r="A32" s="145">
        <v>31</v>
      </c>
      <c r="B32" s="145" t="s">
        <v>242</v>
      </c>
      <c r="C32" s="145" t="s">
        <v>243</v>
      </c>
      <c r="D32" s="145" t="s">
        <v>957</v>
      </c>
      <c r="E32" s="145" t="s">
        <v>43</v>
      </c>
      <c r="F32" s="145" t="s">
        <v>244</v>
      </c>
      <c r="G32" s="145" t="s">
        <v>1019</v>
      </c>
      <c r="H32" s="145" t="s">
        <v>3</v>
      </c>
      <c r="I32" s="145" t="s">
        <v>245</v>
      </c>
      <c r="J32" s="145" t="s">
        <v>125</v>
      </c>
      <c r="K32" s="145" t="s">
        <v>958</v>
      </c>
    </row>
    <row r="33" spans="1:11" x14ac:dyDescent="0.25">
      <c r="A33" s="145">
        <v>32</v>
      </c>
      <c r="B33" s="145" t="s">
        <v>322</v>
      </c>
      <c r="C33" s="145" t="s">
        <v>323</v>
      </c>
      <c r="D33" s="145" t="s">
        <v>66</v>
      </c>
      <c r="E33" s="145" t="s">
        <v>1</v>
      </c>
      <c r="F33" s="145" t="s">
        <v>324</v>
      </c>
      <c r="G33" s="145" t="s">
        <v>1019</v>
      </c>
      <c r="H33" s="145" t="s">
        <v>287</v>
      </c>
      <c r="I33" s="145" t="s">
        <v>325</v>
      </c>
      <c r="J33" s="145" t="s">
        <v>289</v>
      </c>
      <c r="K33" s="145" t="s">
        <v>956</v>
      </c>
    </row>
    <row r="34" spans="1:11" x14ac:dyDescent="0.25">
      <c r="A34" s="145">
        <v>33</v>
      </c>
      <c r="B34" s="145" t="s">
        <v>49</v>
      </c>
      <c r="C34" s="145" t="s">
        <v>97</v>
      </c>
      <c r="D34" s="145" t="s">
        <v>66</v>
      </c>
      <c r="E34" s="145" t="s">
        <v>1</v>
      </c>
      <c r="F34" s="145" t="s">
        <v>391</v>
      </c>
      <c r="G34" s="145" t="s">
        <v>1019</v>
      </c>
      <c r="H34" s="145" t="s">
        <v>294</v>
      </c>
      <c r="I34" s="145" t="s">
        <v>392</v>
      </c>
      <c r="J34" s="145" t="s">
        <v>289</v>
      </c>
      <c r="K34" s="145" t="s">
        <v>921</v>
      </c>
    </row>
    <row r="35" spans="1:11" x14ac:dyDescent="0.25">
      <c r="A35" s="145">
        <v>34</v>
      </c>
      <c r="B35" s="145" t="s">
        <v>361</v>
      </c>
      <c r="C35" s="145" t="s">
        <v>362</v>
      </c>
      <c r="D35" s="145" t="s">
        <v>0</v>
      </c>
      <c r="E35" s="145" t="s">
        <v>1</v>
      </c>
      <c r="F35" s="145" t="s">
        <v>886</v>
      </c>
      <c r="G35" s="145" t="s">
        <v>1019</v>
      </c>
      <c r="H35" s="145" t="s">
        <v>3</v>
      </c>
      <c r="I35" s="145" t="s">
        <v>861</v>
      </c>
      <c r="J35" s="145" t="s">
        <v>516</v>
      </c>
      <c r="K35" s="145" t="s">
        <v>896</v>
      </c>
    </row>
    <row r="36" spans="1:11" x14ac:dyDescent="0.25">
      <c r="A36" s="145">
        <v>35</v>
      </c>
      <c r="B36" s="145" t="s">
        <v>845</v>
      </c>
      <c r="C36" s="145" t="s">
        <v>846</v>
      </c>
      <c r="D36" s="145" t="s">
        <v>27</v>
      </c>
      <c r="E36" s="145" t="s">
        <v>28</v>
      </c>
      <c r="F36" s="145" t="s">
        <v>847</v>
      </c>
      <c r="G36" s="145" t="s">
        <v>1019</v>
      </c>
      <c r="H36" s="145" t="s">
        <v>294</v>
      </c>
      <c r="I36" s="145" t="s">
        <v>848</v>
      </c>
      <c r="J36" s="145" t="s">
        <v>289</v>
      </c>
      <c r="K36" s="145" t="s">
        <v>849</v>
      </c>
    </row>
    <row r="37" spans="1:11" x14ac:dyDescent="0.25">
      <c r="A37" s="145">
        <v>36</v>
      </c>
      <c r="B37" s="145" t="s">
        <v>651</v>
      </c>
      <c r="C37" s="145" t="s">
        <v>652</v>
      </c>
      <c r="D37" s="145" t="s">
        <v>653</v>
      </c>
      <c r="E37" s="145" t="s">
        <v>1</v>
      </c>
      <c r="F37" s="145" t="s">
        <v>654</v>
      </c>
      <c r="G37" s="145" t="s">
        <v>1019</v>
      </c>
      <c r="H37" s="145" t="s">
        <v>294</v>
      </c>
      <c r="I37" s="145" t="s">
        <v>655</v>
      </c>
      <c r="J37" s="145" t="s">
        <v>289</v>
      </c>
      <c r="K37" s="145" t="s">
        <v>656</v>
      </c>
    </row>
    <row r="38" spans="1:11" x14ac:dyDescent="0.25">
      <c r="A38" s="145">
        <v>37</v>
      </c>
      <c r="B38" s="145" t="s">
        <v>425</v>
      </c>
      <c r="C38" s="145" t="s">
        <v>426</v>
      </c>
      <c r="D38" s="145" t="s">
        <v>427</v>
      </c>
      <c r="E38" s="145" t="s">
        <v>28</v>
      </c>
      <c r="F38" s="145" t="s">
        <v>428</v>
      </c>
      <c r="G38" s="145" t="s">
        <v>1019</v>
      </c>
      <c r="H38" s="145" t="s">
        <v>287</v>
      </c>
      <c r="I38" s="145" t="s">
        <v>429</v>
      </c>
      <c r="J38" s="145" t="s">
        <v>289</v>
      </c>
      <c r="K38" s="145" t="s">
        <v>659</v>
      </c>
    </row>
    <row r="39" spans="1:11" x14ac:dyDescent="0.25">
      <c r="A39" s="145">
        <v>38</v>
      </c>
      <c r="B39" s="145" t="s">
        <v>608</v>
      </c>
      <c r="C39" s="145" t="s">
        <v>378</v>
      </c>
      <c r="D39" s="145" t="s">
        <v>27</v>
      </c>
      <c r="E39" s="145" t="s">
        <v>28</v>
      </c>
      <c r="F39" s="145" t="s">
        <v>609</v>
      </c>
      <c r="G39" s="145" t="s">
        <v>1019</v>
      </c>
      <c r="H39" s="145" t="s">
        <v>294</v>
      </c>
      <c r="I39" s="145" t="s">
        <v>610</v>
      </c>
      <c r="J39" s="145" t="s">
        <v>289</v>
      </c>
      <c r="K39" s="145" t="s">
        <v>663</v>
      </c>
    </row>
    <row r="40" spans="1:11" x14ac:dyDescent="0.25">
      <c r="A40" s="145">
        <v>39</v>
      </c>
      <c r="B40" s="145"/>
      <c r="C40" s="145"/>
      <c r="D40" s="145"/>
      <c r="E40" s="145"/>
      <c r="F40" s="145" t="s">
        <v>572</v>
      </c>
      <c r="G40" s="145" t="s">
        <v>1019</v>
      </c>
      <c r="H40" s="145" t="s">
        <v>287</v>
      </c>
      <c r="I40" s="145" t="s">
        <v>573</v>
      </c>
      <c r="J40" s="145" t="s">
        <v>289</v>
      </c>
      <c r="K40" s="145" t="s">
        <v>665</v>
      </c>
    </row>
    <row r="41" spans="1:11" x14ac:dyDescent="0.25">
      <c r="A41" s="145">
        <v>40</v>
      </c>
      <c r="B41" s="145" t="s">
        <v>590</v>
      </c>
      <c r="C41" s="145" t="s">
        <v>591</v>
      </c>
      <c r="D41" s="145" t="s">
        <v>592</v>
      </c>
      <c r="E41" s="145" t="s">
        <v>43</v>
      </c>
      <c r="F41" s="145" t="s">
        <v>593</v>
      </c>
      <c r="G41" s="145" t="s">
        <v>1131</v>
      </c>
      <c r="H41" s="145" t="s">
        <v>30</v>
      </c>
      <c r="I41" s="145" t="s">
        <v>594</v>
      </c>
      <c r="J41" s="145" t="s">
        <v>32</v>
      </c>
      <c r="K41" s="145" t="s">
        <v>669</v>
      </c>
    </row>
    <row r="42" spans="1:11" x14ac:dyDescent="0.25">
      <c r="A42" s="145">
        <v>41</v>
      </c>
      <c r="B42" s="145" t="s">
        <v>566</v>
      </c>
      <c r="C42" s="145" t="s">
        <v>556</v>
      </c>
      <c r="D42" s="145" t="s">
        <v>0</v>
      </c>
      <c r="E42" s="145" t="s">
        <v>1</v>
      </c>
      <c r="F42" s="145" t="s">
        <v>557</v>
      </c>
      <c r="G42" s="145" t="s">
        <v>1019</v>
      </c>
      <c r="H42" s="145" t="s">
        <v>287</v>
      </c>
      <c r="I42" s="145" t="s">
        <v>558</v>
      </c>
      <c r="J42" s="145" t="s">
        <v>289</v>
      </c>
      <c r="K42" s="145" t="s">
        <v>673</v>
      </c>
    </row>
    <row r="43" spans="1:11" x14ac:dyDescent="0.25">
      <c r="A43" s="145">
        <v>42</v>
      </c>
      <c r="B43" s="145"/>
      <c r="C43" s="145"/>
      <c r="D43" s="145"/>
      <c r="E43" s="145"/>
      <c r="F43" s="145" t="s">
        <v>540</v>
      </c>
      <c r="G43" s="145" t="s">
        <v>1019</v>
      </c>
      <c r="H43" s="145" t="s">
        <v>294</v>
      </c>
      <c r="I43" s="145" t="s">
        <v>541</v>
      </c>
      <c r="J43" s="145" t="s">
        <v>289</v>
      </c>
      <c r="K43" s="145" t="s">
        <v>677</v>
      </c>
    </row>
    <row r="44" spans="1:11" x14ac:dyDescent="0.25">
      <c r="A44" s="145">
        <v>43</v>
      </c>
      <c r="B44" s="145" t="s">
        <v>291</v>
      </c>
      <c r="C44" s="145" t="s">
        <v>292</v>
      </c>
      <c r="D44" s="145" t="s">
        <v>0</v>
      </c>
      <c r="E44" s="145" t="s">
        <v>1</v>
      </c>
      <c r="F44" s="145" t="s">
        <v>293</v>
      </c>
      <c r="G44" s="145" t="s">
        <v>1019</v>
      </c>
      <c r="H44" s="145" t="s">
        <v>294</v>
      </c>
      <c r="I44" s="145" t="s">
        <v>295</v>
      </c>
      <c r="J44" s="145" t="s">
        <v>289</v>
      </c>
      <c r="K44" s="145" t="s">
        <v>679</v>
      </c>
    </row>
    <row r="45" spans="1:11" x14ac:dyDescent="0.25">
      <c r="A45" s="145">
        <v>44</v>
      </c>
      <c r="B45" s="145" t="s">
        <v>311</v>
      </c>
      <c r="C45" s="145" t="s">
        <v>312</v>
      </c>
      <c r="D45" s="145" t="s">
        <v>313</v>
      </c>
      <c r="E45" s="145" t="s">
        <v>43</v>
      </c>
      <c r="F45" s="145" t="s">
        <v>314</v>
      </c>
      <c r="G45" s="145" t="s">
        <v>1019</v>
      </c>
      <c r="H45" s="145" t="s">
        <v>294</v>
      </c>
      <c r="I45" s="145" t="s">
        <v>315</v>
      </c>
      <c r="J45" s="145" t="s">
        <v>289</v>
      </c>
      <c r="K45" s="145" t="s">
        <v>683</v>
      </c>
    </row>
    <row r="46" spans="1:11" x14ac:dyDescent="0.25">
      <c r="A46" s="145">
        <v>45</v>
      </c>
      <c r="B46" s="145" t="s">
        <v>317</v>
      </c>
      <c r="C46" s="145" t="s">
        <v>279</v>
      </c>
      <c r="D46" s="145" t="s">
        <v>318</v>
      </c>
      <c r="E46" s="145" t="s">
        <v>28</v>
      </c>
      <c r="F46" s="145" t="s">
        <v>319</v>
      </c>
      <c r="G46" s="145" t="s">
        <v>1019</v>
      </c>
      <c r="H46" s="145" t="s">
        <v>287</v>
      </c>
      <c r="I46" s="145" t="s">
        <v>320</v>
      </c>
      <c r="J46" s="145" t="s">
        <v>289</v>
      </c>
      <c r="K46" s="145" t="s">
        <v>758</v>
      </c>
    </row>
    <row r="47" spans="1:11" x14ac:dyDescent="0.25">
      <c r="A47" s="56">
        <v>46</v>
      </c>
      <c r="B47" s="56" t="s">
        <v>333</v>
      </c>
      <c r="C47" s="56" t="s">
        <v>334</v>
      </c>
      <c r="D47" s="56" t="s">
        <v>335</v>
      </c>
      <c r="E47" s="56" t="s">
        <v>48</v>
      </c>
      <c r="F47" s="56" t="s">
        <v>336</v>
      </c>
      <c r="G47" s="56" t="s">
        <v>666</v>
      </c>
      <c r="H47" s="56" t="s">
        <v>287</v>
      </c>
      <c r="I47" s="56" t="s">
        <v>337</v>
      </c>
      <c r="J47" s="56" t="s">
        <v>289</v>
      </c>
      <c r="K47" s="56" t="s">
        <v>686</v>
      </c>
    </row>
    <row r="48" spans="1:11" x14ac:dyDescent="0.25">
      <c r="A48" s="145">
        <v>47</v>
      </c>
      <c r="B48" s="145" t="s">
        <v>355</v>
      </c>
      <c r="C48" s="145" t="s">
        <v>356</v>
      </c>
      <c r="D48" s="145" t="s">
        <v>0</v>
      </c>
      <c r="E48" s="145" t="s">
        <v>1</v>
      </c>
      <c r="F48" s="145" t="s">
        <v>357</v>
      </c>
      <c r="G48" s="145" t="s">
        <v>1019</v>
      </c>
      <c r="H48" s="145" t="s">
        <v>294</v>
      </c>
      <c r="I48" s="145" t="s">
        <v>358</v>
      </c>
      <c r="J48" s="145" t="s">
        <v>289</v>
      </c>
      <c r="K48" s="145" t="s">
        <v>690</v>
      </c>
    </row>
    <row r="49" spans="1:11" x14ac:dyDescent="0.25">
      <c r="A49" s="145">
        <v>48</v>
      </c>
      <c r="B49" s="145" t="s">
        <v>238</v>
      </c>
      <c r="C49" s="145" t="s">
        <v>239</v>
      </c>
      <c r="D49" s="145" t="s">
        <v>0</v>
      </c>
      <c r="E49" s="145" t="s">
        <v>1</v>
      </c>
      <c r="F49" s="145" t="s">
        <v>240</v>
      </c>
      <c r="G49" s="145" t="s">
        <v>1019</v>
      </c>
      <c r="H49" s="145" t="s">
        <v>3</v>
      </c>
      <c r="I49" s="145" t="s">
        <v>241</v>
      </c>
      <c r="J49" s="145" t="s">
        <v>53</v>
      </c>
      <c r="K49" s="145" t="s">
        <v>691</v>
      </c>
    </row>
    <row customFormat="1" r="50" s="56" spans="1:11" x14ac:dyDescent="0.25">
      <c r="A50" s="56">
        <v>49</v>
      </c>
      <c r="B50" s="56" t="s">
        <v>377</v>
      </c>
      <c r="C50" s="56" t="s">
        <v>378</v>
      </c>
      <c r="D50" s="56" t="s">
        <v>256</v>
      </c>
      <c r="E50" s="56" t="s">
        <v>1</v>
      </c>
      <c r="F50" s="56" t="s">
        <v>379</v>
      </c>
      <c r="G50" s="56" t="s">
        <v>666</v>
      </c>
      <c r="H50" s="56" t="s">
        <v>294</v>
      </c>
      <c r="I50" s="56" t="s">
        <v>380</v>
      </c>
      <c r="J50" s="56" t="s">
        <v>289</v>
      </c>
      <c r="K50" s="56" t="s">
        <v>695</v>
      </c>
    </row>
    <row r="51" spans="1:11" x14ac:dyDescent="0.25">
      <c r="A51" s="145">
        <v>50</v>
      </c>
      <c r="B51" s="145" t="s">
        <v>137</v>
      </c>
      <c r="C51" s="145" t="s">
        <v>138</v>
      </c>
      <c r="D51" s="145" t="s">
        <v>0</v>
      </c>
      <c r="E51" s="145" t="s">
        <v>1</v>
      </c>
      <c r="F51" s="145" t="s">
        <v>139</v>
      </c>
      <c r="G51" s="145" t="s">
        <v>1019</v>
      </c>
      <c r="H51" s="145" t="s">
        <v>3</v>
      </c>
      <c r="I51" s="145" t="s">
        <v>140</v>
      </c>
      <c r="J51" s="145" t="s">
        <v>53</v>
      </c>
      <c r="K51" s="145" t="s">
        <v>699</v>
      </c>
    </row>
    <row r="52" spans="1:11" x14ac:dyDescent="0.25">
      <c r="A52" s="145">
        <v>51</v>
      </c>
      <c r="B52" s="145" t="s">
        <v>262</v>
      </c>
      <c r="C52" s="145" t="s">
        <v>399</v>
      </c>
      <c r="D52" s="145" t="s">
        <v>0</v>
      </c>
      <c r="E52" s="145" t="s">
        <v>1</v>
      </c>
      <c r="F52" s="145" t="s">
        <v>400</v>
      </c>
      <c r="G52" s="145" t="s">
        <v>1019</v>
      </c>
      <c r="H52" s="145" t="s">
        <v>294</v>
      </c>
      <c r="I52" s="145" t="s">
        <v>401</v>
      </c>
      <c r="J52" s="145" t="s">
        <v>289</v>
      </c>
      <c r="K52" s="145" t="s">
        <v>700</v>
      </c>
    </row>
    <row r="53" spans="1:11" x14ac:dyDescent="0.25">
      <c r="A53" s="145">
        <v>52</v>
      </c>
      <c r="B53" s="145" t="s">
        <v>403</v>
      </c>
      <c r="C53" s="145" t="s">
        <v>60</v>
      </c>
      <c r="D53" s="145" t="s">
        <v>27</v>
      </c>
      <c r="E53" s="145" t="s">
        <v>28</v>
      </c>
      <c r="F53" s="145" t="s">
        <v>404</v>
      </c>
      <c r="G53" s="145" t="s">
        <v>1019</v>
      </c>
      <c r="H53" s="145" t="s">
        <v>287</v>
      </c>
      <c r="I53" s="145" t="s">
        <v>405</v>
      </c>
      <c r="J53" s="145" t="s">
        <v>289</v>
      </c>
      <c r="K53" s="145" t="s">
        <v>701</v>
      </c>
    </row>
    <row r="54" spans="1:11" x14ac:dyDescent="0.25">
      <c r="A54" s="145">
        <v>53</v>
      </c>
      <c r="B54" s="145" t="s">
        <v>431</v>
      </c>
      <c r="C54" s="145" t="s">
        <v>172</v>
      </c>
      <c r="D54" s="145" t="s">
        <v>432</v>
      </c>
      <c r="E54" s="145" t="s">
        <v>28</v>
      </c>
      <c r="F54" s="145" t="s">
        <v>433</v>
      </c>
      <c r="G54" s="145" t="s">
        <v>1019</v>
      </c>
      <c r="H54" s="145" t="s">
        <v>294</v>
      </c>
      <c r="I54" s="145" t="s">
        <v>434</v>
      </c>
      <c r="J54" s="145" t="s">
        <v>289</v>
      </c>
      <c r="K54" s="145" t="s">
        <v>704</v>
      </c>
    </row>
    <row r="55" spans="1:11" x14ac:dyDescent="0.25">
      <c r="A55" s="145">
        <v>54</v>
      </c>
      <c r="B55" s="145" t="s">
        <v>443</v>
      </c>
      <c r="C55" s="145" t="s">
        <v>444</v>
      </c>
      <c r="D55" s="145" t="s">
        <v>0</v>
      </c>
      <c r="E55" s="145" t="s">
        <v>1</v>
      </c>
      <c r="F55" s="145" t="s">
        <v>445</v>
      </c>
      <c r="G55" s="145" t="s">
        <v>1257</v>
      </c>
      <c r="H55" s="145" t="s">
        <v>5</v>
      </c>
      <c r="I55" s="145" t="s">
        <v>446</v>
      </c>
      <c r="J55" s="145" t="s">
        <v>6</v>
      </c>
      <c r="K55" s="145" t="s">
        <v>708</v>
      </c>
    </row>
    <row r="56" spans="1:11" x14ac:dyDescent="0.25">
      <c r="A56" s="145">
        <v>55</v>
      </c>
      <c r="B56" s="145" t="s">
        <v>460</v>
      </c>
      <c r="C56" s="145" t="s">
        <v>461</v>
      </c>
      <c r="D56" s="145" t="s">
        <v>462</v>
      </c>
      <c r="E56" s="145" t="s">
        <v>1</v>
      </c>
      <c r="F56" s="145" t="s">
        <v>463</v>
      </c>
      <c r="G56" s="145" t="s">
        <v>1019</v>
      </c>
      <c r="H56" s="145" t="s">
        <v>30</v>
      </c>
      <c r="I56" s="145" t="s">
        <v>464</v>
      </c>
      <c r="J56" s="145" t="s">
        <v>32</v>
      </c>
      <c r="K56" s="145" t="s">
        <v>711</v>
      </c>
    </row>
    <row r="57" spans="1:11" x14ac:dyDescent="0.25">
      <c r="A57" s="145">
        <v>56</v>
      </c>
      <c r="B57" s="145" t="s">
        <v>165</v>
      </c>
      <c r="C57" s="145" t="s">
        <v>166</v>
      </c>
      <c r="D57" s="145" t="s">
        <v>27</v>
      </c>
      <c r="E57" s="145" t="s">
        <v>28</v>
      </c>
      <c r="F57" s="145" t="s">
        <v>167</v>
      </c>
      <c r="G57" s="145" t="s">
        <v>1019</v>
      </c>
      <c r="H57" s="145" t="s">
        <v>30</v>
      </c>
      <c r="I57" s="145" t="s">
        <v>168</v>
      </c>
      <c r="J57" s="145" t="s">
        <v>32</v>
      </c>
      <c r="K57" s="145" t="s">
        <v>712</v>
      </c>
    </row>
    <row r="58" spans="1:11" x14ac:dyDescent="0.25">
      <c r="A58" s="145">
        <v>57</v>
      </c>
      <c r="B58" s="145" t="s">
        <v>25</v>
      </c>
      <c r="C58" s="145" t="s">
        <v>26</v>
      </c>
      <c r="D58" s="145" t="s">
        <v>27</v>
      </c>
      <c r="E58" s="145" t="s">
        <v>28</v>
      </c>
      <c r="F58" s="145" t="s">
        <v>29</v>
      </c>
      <c r="G58" s="145" t="s">
        <v>1019</v>
      </c>
      <c r="H58" s="145" t="s">
        <v>30</v>
      </c>
      <c r="I58" s="145" t="s">
        <v>31</v>
      </c>
      <c r="J58" s="145" t="s">
        <v>32</v>
      </c>
      <c r="K58" s="145" t="s">
        <v>714</v>
      </c>
    </row>
    <row r="59" spans="1:11" x14ac:dyDescent="0.25">
      <c r="A59" s="145">
        <v>58</v>
      </c>
      <c r="B59" s="145" t="s">
        <v>54</v>
      </c>
      <c r="C59" s="145" t="s">
        <v>55</v>
      </c>
      <c r="D59" s="145" t="s">
        <v>0</v>
      </c>
      <c r="E59" s="145" t="s">
        <v>1</v>
      </c>
      <c r="F59" s="145" t="s">
        <v>56</v>
      </c>
      <c r="G59" s="145" t="s">
        <v>1257</v>
      </c>
      <c r="H59" s="145" t="s">
        <v>5</v>
      </c>
      <c r="I59" s="145" t="s">
        <v>57</v>
      </c>
      <c r="J59" s="145" t="s">
        <v>6</v>
      </c>
      <c r="K59" s="145" t="s">
        <v>717</v>
      </c>
    </row>
    <row r="60" spans="1:11" x14ac:dyDescent="0.25">
      <c r="A60" s="145">
        <v>59</v>
      </c>
      <c r="B60" s="145" t="s">
        <v>50</v>
      </c>
      <c r="C60" s="145" t="s">
        <v>51</v>
      </c>
      <c r="D60" s="145" t="s">
        <v>52</v>
      </c>
      <c r="E60" s="145" t="s">
        <v>43</v>
      </c>
      <c r="F60" s="145" t="s">
        <v>94</v>
      </c>
      <c r="G60" s="145" t="s">
        <v>1136</v>
      </c>
      <c r="H60" s="145" t="s">
        <v>5</v>
      </c>
      <c r="I60" s="145" t="s">
        <v>95</v>
      </c>
      <c r="J60" s="145" t="s">
        <v>6</v>
      </c>
      <c r="K60" s="145" t="s">
        <v>724</v>
      </c>
    </row>
    <row r="61" spans="1:11" x14ac:dyDescent="0.25">
      <c r="A61" s="145">
        <v>60</v>
      </c>
      <c r="B61" s="145" t="s">
        <v>110</v>
      </c>
      <c r="C61" s="145" t="s">
        <v>111</v>
      </c>
      <c r="D61" s="145" t="s">
        <v>112</v>
      </c>
      <c r="E61" s="145" t="s">
        <v>43</v>
      </c>
      <c r="F61" s="145" t="s">
        <v>113</v>
      </c>
      <c r="G61" s="145" t="s">
        <v>1019</v>
      </c>
      <c r="H61" s="145" t="s">
        <v>3</v>
      </c>
      <c r="I61" s="145" t="s">
        <v>114</v>
      </c>
      <c r="J61" s="145" t="s">
        <v>53</v>
      </c>
      <c r="K61" s="145" t="s">
        <v>727</v>
      </c>
    </row>
    <row r="62" spans="1:11" x14ac:dyDescent="0.25">
      <c r="A62" s="145">
        <v>61</v>
      </c>
      <c r="B62" s="145" t="s">
        <v>120</v>
      </c>
      <c r="C62" s="145" t="s">
        <v>121</v>
      </c>
      <c r="D62" s="145" t="s">
        <v>122</v>
      </c>
      <c r="E62" s="145" t="s">
        <v>43</v>
      </c>
      <c r="F62" s="145" t="s">
        <v>123</v>
      </c>
      <c r="G62" s="145" t="s">
        <v>1019</v>
      </c>
      <c r="H62" s="145" t="s">
        <v>3</v>
      </c>
      <c r="I62" s="145" t="s">
        <v>124</v>
      </c>
      <c r="J62" s="145" t="s">
        <v>125</v>
      </c>
      <c r="K62" s="145" t="s">
        <v>728</v>
      </c>
    </row>
    <row r="63" spans="1:11" x14ac:dyDescent="0.25">
      <c r="A63" s="145">
        <v>62</v>
      </c>
      <c r="B63" s="145" t="s">
        <v>797</v>
      </c>
      <c r="C63" s="145" t="s">
        <v>798</v>
      </c>
      <c r="D63" s="145" t="s">
        <v>799</v>
      </c>
      <c r="E63" s="145" t="s">
        <v>1</v>
      </c>
      <c r="F63" s="145" t="s">
        <v>800</v>
      </c>
      <c r="G63" s="145" t="s">
        <v>1257</v>
      </c>
      <c r="H63" s="145" t="s">
        <v>8</v>
      </c>
      <c r="I63" s="145" t="s">
        <v>801</v>
      </c>
      <c r="J63" s="145" t="s">
        <v>9</v>
      </c>
      <c r="K63" s="145" t="s">
        <v>802</v>
      </c>
    </row>
    <row r="64" spans="1:11" x14ac:dyDescent="0.25">
      <c r="A64" s="56">
        <v>63</v>
      </c>
      <c r="B64" s="56" t="s">
        <v>882</v>
      </c>
      <c r="C64" s="56" t="s">
        <v>97</v>
      </c>
      <c r="D64" s="56" t="s">
        <v>173</v>
      </c>
      <c r="E64" s="56" t="s">
        <v>43</v>
      </c>
      <c r="F64" s="56" t="s">
        <v>883</v>
      </c>
      <c r="G64" s="56" t="s">
        <v>960</v>
      </c>
      <c r="H64" s="56" t="s">
        <v>8</v>
      </c>
      <c r="I64" s="56" t="s">
        <v>884</v>
      </c>
      <c r="J64" s="56" t="s">
        <v>9</v>
      </c>
      <c r="K64" s="56" t="s">
        <v>885</v>
      </c>
    </row>
    <row r="65" spans="1:11" x14ac:dyDescent="0.25">
      <c r="A65" s="145">
        <v>64</v>
      </c>
      <c r="B65" s="145" t="s">
        <v>174</v>
      </c>
      <c r="C65" s="145" t="s">
        <v>175</v>
      </c>
      <c r="D65" s="145" t="s">
        <v>0</v>
      </c>
      <c r="E65" s="145" t="s">
        <v>1</v>
      </c>
      <c r="F65" s="145" t="s">
        <v>176</v>
      </c>
      <c r="G65" s="145" t="s">
        <v>1257</v>
      </c>
      <c r="H65" s="145" t="s">
        <v>8</v>
      </c>
      <c r="I65" s="145" t="s">
        <v>177</v>
      </c>
      <c r="J65" s="145" t="s">
        <v>9</v>
      </c>
      <c r="K65" s="145" t="s">
        <v>736</v>
      </c>
    </row>
    <row r="66" spans="1:11" x14ac:dyDescent="0.25">
      <c r="A66" s="145">
        <v>65</v>
      </c>
      <c r="B66" s="145" t="s">
        <v>174</v>
      </c>
      <c r="C66" s="145" t="s">
        <v>175</v>
      </c>
      <c r="D66" s="145" t="s">
        <v>0</v>
      </c>
      <c r="E66" s="145" t="s">
        <v>1</v>
      </c>
      <c r="F66" s="145" t="s">
        <v>472</v>
      </c>
      <c r="G66" s="145" t="s">
        <v>1050</v>
      </c>
      <c r="H66" s="145" t="s">
        <v>473</v>
      </c>
      <c r="I66" s="145" t="s">
        <v>474</v>
      </c>
      <c r="J66" s="145" t="s">
        <v>475</v>
      </c>
      <c r="K66" s="145" t="s">
        <v>737</v>
      </c>
    </row>
    <row r="67" spans="1:11" x14ac:dyDescent="0.25">
      <c r="A67" s="145">
        <v>66</v>
      </c>
      <c r="B67" s="145" t="s">
        <v>179</v>
      </c>
      <c r="C67" s="145" t="s">
        <v>180</v>
      </c>
      <c r="D67" s="145" t="s">
        <v>181</v>
      </c>
      <c r="E67" s="145" t="s">
        <v>43</v>
      </c>
      <c r="F67" s="145" t="s">
        <v>182</v>
      </c>
      <c r="G67" s="145" t="s">
        <v>1136</v>
      </c>
      <c r="H67" s="145" t="s">
        <v>8</v>
      </c>
      <c r="I67" s="145" t="s">
        <v>183</v>
      </c>
      <c r="J67" s="145" t="s">
        <v>9</v>
      </c>
      <c r="K67" s="145" t="s">
        <v>738</v>
      </c>
    </row>
    <row r="68" spans="1:11" x14ac:dyDescent="0.25">
      <c r="A68" s="145">
        <v>67</v>
      </c>
      <c r="B68" s="145" t="s">
        <v>467</v>
      </c>
      <c r="C68" s="145" t="s">
        <v>468</v>
      </c>
      <c r="D68" s="145" t="s">
        <v>0</v>
      </c>
      <c r="E68" s="145" t="s">
        <v>1</v>
      </c>
      <c r="F68" s="145" t="s">
        <v>477</v>
      </c>
      <c r="G68" s="145" t="s">
        <v>1019</v>
      </c>
      <c r="H68" s="145" t="s">
        <v>30</v>
      </c>
      <c r="I68" s="145" t="s">
        <v>478</v>
      </c>
      <c r="J68" s="145" t="s">
        <v>32</v>
      </c>
      <c r="K68" s="145" t="s">
        <v>740</v>
      </c>
    </row>
    <row r="69" spans="1:11" x14ac:dyDescent="0.25">
      <c r="A69" s="145">
        <v>68</v>
      </c>
      <c r="B69" s="145" t="s">
        <v>54</v>
      </c>
      <c r="C69" s="145" t="s">
        <v>55</v>
      </c>
      <c r="D69" s="145" t="s">
        <v>0</v>
      </c>
      <c r="E69" s="145" t="s">
        <v>1</v>
      </c>
      <c r="F69" s="145" t="s">
        <v>480</v>
      </c>
      <c r="G69" s="145" t="s">
        <v>1050</v>
      </c>
      <c r="H69" s="145" t="s">
        <v>473</v>
      </c>
      <c r="I69" s="145" t="s">
        <v>481</v>
      </c>
      <c r="J69" s="145" t="s">
        <v>475</v>
      </c>
      <c r="K69" s="145" t="s">
        <v>744</v>
      </c>
    </row>
    <row r="70" spans="1:11" x14ac:dyDescent="0.25">
      <c r="A70" s="145">
        <v>69</v>
      </c>
      <c r="B70" s="145" t="s">
        <v>206</v>
      </c>
      <c r="C70" s="145" t="s">
        <v>207</v>
      </c>
      <c r="D70" s="145" t="s">
        <v>173</v>
      </c>
      <c r="E70" s="145" t="s">
        <v>43</v>
      </c>
      <c r="F70" s="145" t="s">
        <v>208</v>
      </c>
      <c r="G70" s="145" t="s">
        <v>1019</v>
      </c>
      <c r="H70" s="145" t="s">
        <v>3</v>
      </c>
      <c r="I70" s="145" t="s">
        <v>209</v>
      </c>
      <c r="J70" s="145" t="s">
        <v>53</v>
      </c>
      <c r="K70" s="145" t="s">
        <v>745</v>
      </c>
    </row>
    <row r="71" spans="1:11" x14ac:dyDescent="0.25">
      <c r="A71" s="145">
        <v>70</v>
      </c>
      <c r="B71" s="145" t="s">
        <v>224</v>
      </c>
      <c r="C71" s="145" t="s">
        <v>225</v>
      </c>
      <c r="D71" s="145" t="s">
        <v>0</v>
      </c>
      <c r="E71" s="145" t="s">
        <v>1</v>
      </c>
      <c r="F71" s="145" t="s">
        <v>226</v>
      </c>
      <c r="G71" s="145" t="s">
        <v>1019</v>
      </c>
      <c r="H71" s="145" t="s">
        <v>3</v>
      </c>
      <c r="I71" s="145" t="s">
        <v>227</v>
      </c>
      <c r="J71" s="145" t="s">
        <v>53</v>
      </c>
      <c r="K71" s="145" t="s">
        <v>748</v>
      </c>
    </row>
    <row r="72" spans="1:11" x14ac:dyDescent="0.25">
      <c r="A72" s="145">
        <v>71</v>
      </c>
      <c r="B72" s="145" t="s">
        <v>54</v>
      </c>
      <c r="C72" s="145" t="s">
        <v>55</v>
      </c>
      <c r="D72" s="145" t="s">
        <v>0</v>
      </c>
      <c r="E72" s="145" t="s">
        <v>1</v>
      </c>
      <c r="F72" s="145" t="s">
        <v>229</v>
      </c>
      <c r="G72" s="145" t="s">
        <v>1019</v>
      </c>
      <c r="H72" s="145" t="s">
        <v>3</v>
      </c>
      <c r="I72" s="145" t="s">
        <v>230</v>
      </c>
      <c r="J72" s="145" t="s">
        <v>53</v>
      </c>
      <c r="K72" s="145" t="s">
        <v>749</v>
      </c>
    </row>
    <row r="73" spans="1:11" x14ac:dyDescent="0.25">
      <c r="A73" s="56">
        <v>72</v>
      </c>
      <c r="B73" s="56" t="s">
        <v>232</v>
      </c>
      <c r="C73" s="56" t="s">
        <v>233</v>
      </c>
      <c r="D73" s="56" t="s">
        <v>234</v>
      </c>
      <c r="E73" s="56" t="s">
        <v>1</v>
      </c>
      <c r="F73" s="56" t="s">
        <v>235</v>
      </c>
      <c r="G73" s="56" t="s">
        <v>666</v>
      </c>
      <c r="H73" s="56" t="s">
        <v>3</v>
      </c>
      <c r="I73" s="56" t="s">
        <v>236</v>
      </c>
      <c r="J73" s="56" t="s">
        <v>53</v>
      </c>
      <c r="K73" s="56" t="s">
        <v>750</v>
      </c>
    </row>
    <row r="74" spans="1:11" x14ac:dyDescent="0.25">
      <c r="A74" s="145">
        <v>73</v>
      </c>
      <c r="B74" s="145" t="s">
        <v>278</v>
      </c>
      <c r="C74" s="145" t="s">
        <v>279</v>
      </c>
      <c r="D74" s="145" t="s">
        <v>66</v>
      </c>
      <c r="E74" s="145" t="s">
        <v>1</v>
      </c>
      <c r="F74" s="145" t="s">
        <v>280</v>
      </c>
      <c r="G74" s="145" t="s">
        <v>1019</v>
      </c>
      <c r="H74" s="145" t="s">
        <v>3</v>
      </c>
      <c r="I74" s="145" t="s">
        <v>281</v>
      </c>
      <c r="J74" s="145" t="s">
        <v>53</v>
      </c>
      <c r="K74" s="145" t="s">
        <v>756</v>
      </c>
    </row>
  </sheetData>
  <sortState ref="A2:K74">
    <sortCondition ref="A1"/>
  </sortState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5"/>
  <dimension ref="A1:L80"/>
  <sheetViews>
    <sheetView workbookViewId="0">
      <selection activeCell="O77" sqref="O77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customFormat="1" r="2" s="56" spans="1:11" x14ac:dyDescent="0.25">
      <c r="A2" s="56">
        <v>1</v>
      </c>
      <c r="B2" s="56" t="s">
        <v>803</v>
      </c>
      <c r="C2" s="56" t="s">
        <v>804</v>
      </c>
      <c r="D2" s="56" t="s">
        <v>17</v>
      </c>
      <c r="E2" s="56" t="s">
        <v>7</v>
      </c>
      <c r="F2" s="56" t="s">
        <v>1207</v>
      </c>
      <c r="G2" s="56" t="s">
        <v>960</v>
      </c>
      <c r="H2" s="56" t="s">
        <v>1013</v>
      </c>
      <c r="I2" s="56" t="s">
        <v>1208</v>
      </c>
      <c r="J2" s="56" t="s">
        <v>960</v>
      </c>
      <c r="K2" s="56" t="s">
        <v>1463</v>
      </c>
    </row>
    <row customFormat="1" r="3" s="56" spans="1:11" x14ac:dyDescent="0.25">
      <c r="A3" s="152">
        <v>2</v>
      </c>
      <c r="B3" s="152" t="s">
        <v>174</v>
      </c>
      <c r="C3" s="152" t="s">
        <v>175</v>
      </c>
      <c r="D3" s="152" t="s">
        <v>0</v>
      </c>
      <c r="E3" s="152" t="s">
        <v>1</v>
      </c>
      <c r="F3" s="152" t="s">
        <v>1232</v>
      </c>
      <c r="G3" s="152" t="s">
        <v>1257</v>
      </c>
      <c r="H3" s="152" t="s">
        <v>1013</v>
      </c>
      <c r="I3" s="152" t="s">
        <v>1234</v>
      </c>
      <c r="J3" s="152" t="s">
        <v>960</v>
      </c>
      <c r="K3" s="152" t="s">
        <v>1456</v>
      </c>
    </row>
    <row customFormat="1" r="4" s="56" spans="1:11" x14ac:dyDescent="0.25">
      <c r="A4" s="152">
        <v>3</v>
      </c>
      <c r="B4" s="152" t="s">
        <v>1457</v>
      </c>
      <c r="C4" s="152" t="s">
        <v>1458</v>
      </c>
      <c r="D4" s="152" t="s">
        <v>42</v>
      </c>
      <c r="E4" s="152" t="s">
        <v>43</v>
      </c>
      <c r="F4" s="152" t="s">
        <v>1459</v>
      </c>
      <c r="G4" s="152" t="s">
        <v>1136</v>
      </c>
      <c r="H4" s="152" t="s">
        <v>1013</v>
      </c>
      <c r="I4" s="152" t="s">
        <v>1460</v>
      </c>
      <c r="J4" s="152" t="s">
        <v>960</v>
      </c>
      <c r="K4" s="152" t="s">
        <v>1461</v>
      </c>
    </row>
    <row customFormat="1" r="5" s="56" spans="1:11" x14ac:dyDescent="0.25">
      <c r="A5" s="152">
        <v>4</v>
      </c>
      <c r="B5" s="152" t="s">
        <v>366</v>
      </c>
      <c r="C5" s="152" t="s">
        <v>367</v>
      </c>
      <c r="D5" s="152" t="s">
        <v>368</v>
      </c>
      <c r="E5" s="152" t="s">
        <v>43</v>
      </c>
      <c r="F5" s="152" t="s">
        <v>369</v>
      </c>
      <c r="G5" s="152" t="s">
        <v>1019</v>
      </c>
      <c r="H5" s="152" t="s">
        <v>294</v>
      </c>
      <c r="I5" s="152" t="s">
        <v>370</v>
      </c>
      <c r="J5" s="152" t="s">
        <v>289</v>
      </c>
      <c r="K5" s="152" t="s">
        <v>1240</v>
      </c>
    </row>
    <row r="6" spans="1:11" x14ac:dyDescent="0.25">
      <c r="A6" s="144">
        <v>5</v>
      </c>
      <c r="B6" s="144" t="s">
        <v>366</v>
      </c>
      <c r="C6" s="144" t="s">
        <v>367</v>
      </c>
      <c r="D6" s="144" t="s">
        <v>368</v>
      </c>
      <c r="E6" s="144" t="s">
        <v>43</v>
      </c>
      <c r="F6" s="144" t="s">
        <v>395</v>
      </c>
      <c r="G6" s="144" t="s">
        <v>1257</v>
      </c>
      <c r="H6" s="144" t="s">
        <v>5</v>
      </c>
      <c r="I6" s="144" t="s">
        <v>396</v>
      </c>
      <c r="J6" s="144" t="s">
        <v>6</v>
      </c>
      <c r="K6" s="144" t="s">
        <v>1241</v>
      </c>
    </row>
    <row r="7" spans="1:11" x14ac:dyDescent="0.25">
      <c r="A7" s="144">
        <v>6</v>
      </c>
      <c r="B7" s="144" t="s">
        <v>366</v>
      </c>
      <c r="C7" s="144" t="s">
        <v>367</v>
      </c>
      <c r="D7" s="144" t="s">
        <v>368</v>
      </c>
      <c r="E7" s="144" t="s">
        <v>43</v>
      </c>
      <c r="F7" s="144" t="s">
        <v>1100</v>
      </c>
      <c r="G7" s="144" t="s">
        <v>1257</v>
      </c>
      <c r="H7" s="144" t="s">
        <v>1013</v>
      </c>
      <c r="I7" s="144" t="s">
        <v>1101</v>
      </c>
      <c r="J7" s="144" t="s">
        <v>960</v>
      </c>
      <c r="K7" s="144" t="s">
        <v>1258</v>
      </c>
    </row>
    <row r="8" spans="1:11" x14ac:dyDescent="0.25">
      <c r="A8" s="144">
        <v>7</v>
      </c>
      <c r="B8" s="144" t="s">
        <v>1215</v>
      </c>
      <c r="C8" s="144" t="s">
        <v>1216</v>
      </c>
      <c r="D8" s="144" t="s">
        <v>0</v>
      </c>
      <c r="E8" s="144" t="s">
        <v>1</v>
      </c>
      <c r="F8" s="144" t="s">
        <v>1218</v>
      </c>
      <c r="G8" s="144" t="s">
        <v>1257</v>
      </c>
      <c r="H8" s="144" t="s">
        <v>1013</v>
      </c>
      <c r="I8" s="144" t="s">
        <v>1219</v>
      </c>
      <c r="J8" s="144" t="s">
        <v>960</v>
      </c>
      <c r="K8" s="144" t="s">
        <v>1242</v>
      </c>
    </row>
    <row r="9" spans="1:11" x14ac:dyDescent="0.25">
      <c r="A9" s="56">
        <v>8</v>
      </c>
      <c r="B9" s="56" t="s">
        <v>623</v>
      </c>
      <c r="C9" s="56" t="s">
        <v>624</v>
      </c>
      <c r="D9" s="56" t="s">
        <v>625</v>
      </c>
      <c r="E9" s="56" t="s">
        <v>48</v>
      </c>
      <c r="F9" s="56" t="s">
        <v>626</v>
      </c>
      <c r="G9" s="56" t="s">
        <v>666</v>
      </c>
      <c r="H9" s="56" t="s">
        <v>294</v>
      </c>
      <c r="I9" s="56" t="s">
        <v>627</v>
      </c>
      <c r="J9" s="56" t="s">
        <v>289</v>
      </c>
      <c r="K9" s="56" t="s">
        <v>1221</v>
      </c>
    </row>
    <row r="10" spans="1:11" x14ac:dyDescent="0.25">
      <c r="A10" s="144">
        <v>9</v>
      </c>
      <c r="B10" s="144" t="s">
        <v>1194</v>
      </c>
      <c r="C10" s="144" t="s">
        <v>1195</v>
      </c>
      <c r="D10" s="144" t="s">
        <v>1196</v>
      </c>
      <c r="E10" s="144" t="s">
        <v>28</v>
      </c>
      <c r="F10" s="144" t="s">
        <v>1197</v>
      </c>
      <c r="G10" s="144" t="s">
        <v>1257</v>
      </c>
      <c r="H10" s="144" t="s">
        <v>1013</v>
      </c>
      <c r="I10" s="144" t="s">
        <v>1198</v>
      </c>
      <c r="J10" s="144" t="s">
        <v>960</v>
      </c>
      <c r="K10" s="144" t="s">
        <v>1214</v>
      </c>
    </row>
    <row r="11" spans="1:11" x14ac:dyDescent="0.25">
      <c r="A11" s="144">
        <v>10</v>
      </c>
      <c r="B11" s="144" t="s">
        <v>117</v>
      </c>
      <c r="C11" s="144" t="s">
        <v>1210</v>
      </c>
      <c r="D11" s="144" t="s">
        <v>648</v>
      </c>
      <c r="E11" s="144" t="s">
        <v>1</v>
      </c>
      <c r="F11" s="144" t="s">
        <v>1211</v>
      </c>
      <c r="G11" s="144" t="s">
        <v>1019</v>
      </c>
      <c r="H11" s="144" t="s">
        <v>3</v>
      </c>
      <c r="I11" s="144" t="s">
        <v>1212</v>
      </c>
      <c r="J11" s="144" t="s">
        <v>53</v>
      </c>
      <c r="K11" s="144" t="s">
        <v>1213</v>
      </c>
    </row>
    <row r="12" spans="1:11" x14ac:dyDescent="0.25">
      <c r="A12" s="144">
        <v>11</v>
      </c>
      <c r="B12" s="144" t="s">
        <v>262</v>
      </c>
      <c r="C12" s="144" t="s">
        <v>399</v>
      </c>
      <c r="D12" s="144" t="s">
        <v>0</v>
      </c>
      <c r="E12" s="144" t="s">
        <v>1</v>
      </c>
      <c r="F12" s="144" t="s">
        <v>1103</v>
      </c>
      <c r="G12" s="144" t="s">
        <v>1136</v>
      </c>
      <c r="H12" s="144" t="s">
        <v>1013</v>
      </c>
      <c r="I12" s="144" t="s">
        <v>1104</v>
      </c>
      <c r="J12" s="144" t="s">
        <v>960</v>
      </c>
      <c r="K12" s="144" t="s">
        <v>1206</v>
      </c>
    </row>
    <row r="13" spans="1:11" x14ac:dyDescent="0.25">
      <c r="A13" s="144">
        <v>12</v>
      </c>
      <c r="B13" s="144" t="s">
        <v>116</v>
      </c>
      <c r="C13" s="144" t="s">
        <v>117</v>
      </c>
      <c r="D13" s="144" t="s">
        <v>648</v>
      </c>
      <c r="E13" s="144" t="s">
        <v>1</v>
      </c>
      <c r="F13" s="144" t="s">
        <v>118</v>
      </c>
      <c r="G13" s="144" t="s">
        <v>1019</v>
      </c>
      <c r="H13" s="144" t="s">
        <v>3</v>
      </c>
      <c r="I13" s="144" t="s">
        <v>119</v>
      </c>
      <c r="J13" s="144" t="s">
        <v>53</v>
      </c>
      <c r="K13" s="144" t="s">
        <v>1167</v>
      </c>
    </row>
    <row r="14" spans="1:11" x14ac:dyDescent="0.25">
      <c r="A14" s="144">
        <v>13</v>
      </c>
      <c r="B14" s="144" t="s">
        <v>196</v>
      </c>
      <c r="C14" s="144" t="s">
        <v>104</v>
      </c>
      <c r="D14" s="144" t="s">
        <v>197</v>
      </c>
      <c r="E14" s="144" t="s">
        <v>198</v>
      </c>
      <c r="F14" s="144" t="s">
        <v>1168</v>
      </c>
      <c r="G14" s="144" t="s">
        <v>1136</v>
      </c>
      <c r="H14" s="144" t="s">
        <v>1013</v>
      </c>
      <c r="I14" s="144" t="s">
        <v>1169</v>
      </c>
      <c r="J14" s="144" t="s">
        <v>960</v>
      </c>
      <c r="K14" s="144" t="s">
        <v>1170</v>
      </c>
    </row>
    <row r="15" spans="1:11" x14ac:dyDescent="0.25">
      <c r="A15" s="144">
        <v>14</v>
      </c>
      <c r="B15" s="144" t="s">
        <v>1176</v>
      </c>
      <c r="C15" s="144" t="s">
        <v>1177</v>
      </c>
      <c r="D15" s="144" t="s">
        <v>173</v>
      </c>
      <c r="E15" s="144" t="s">
        <v>43</v>
      </c>
      <c r="F15" s="144" t="s">
        <v>1178</v>
      </c>
      <c r="G15" s="144" t="s">
        <v>1136</v>
      </c>
      <c r="H15" s="144" t="s">
        <v>1013</v>
      </c>
      <c r="I15" s="144" t="s">
        <v>1179</v>
      </c>
      <c r="J15" s="144" t="s">
        <v>960</v>
      </c>
      <c r="K15" s="144" t="s">
        <v>1180</v>
      </c>
    </row>
    <row r="16" spans="1:11" x14ac:dyDescent="0.25">
      <c r="A16" s="144">
        <v>15</v>
      </c>
      <c r="B16" s="144" t="s">
        <v>1181</v>
      </c>
      <c r="C16" s="144" t="s">
        <v>1182</v>
      </c>
      <c r="D16" s="144" t="s">
        <v>1183</v>
      </c>
      <c r="E16" s="144" t="s">
        <v>48</v>
      </c>
      <c r="F16" s="144" t="s">
        <v>1184</v>
      </c>
      <c r="G16" s="144" t="s">
        <v>1136</v>
      </c>
      <c r="H16" s="144" t="s">
        <v>1013</v>
      </c>
      <c r="I16" s="144" t="s">
        <v>1185</v>
      </c>
      <c r="J16" s="144" t="s">
        <v>960</v>
      </c>
      <c r="K16" s="144" t="s">
        <v>1186</v>
      </c>
    </row>
    <row r="17" spans="1:11" x14ac:dyDescent="0.25">
      <c r="A17" s="144">
        <v>16</v>
      </c>
      <c r="B17" s="144" t="s">
        <v>1187</v>
      </c>
      <c r="C17" s="144" t="s">
        <v>1188</v>
      </c>
      <c r="D17" s="144" t="s">
        <v>1189</v>
      </c>
      <c r="E17" s="144" t="s">
        <v>43</v>
      </c>
      <c r="F17" s="144" t="s">
        <v>1190</v>
      </c>
      <c r="G17" s="144" t="s">
        <v>1136</v>
      </c>
      <c r="H17" s="144" t="s">
        <v>1013</v>
      </c>
      <c r="I17" s="144" t="s">
        <v>1191</v>
      </c>
      <c r="J17" s="144" t="s">
        <v>960</v>
      </c>
      <c r="K17" s="144" t="s">
        <v>1192</v>
      </c>
    </row>
    <row r="18" spans="1:11" x14ac:dyDescent="0.25">
      <c r="A18" s="144">
        <v>17</v>
      </c>
      <c r="B18" s="144" t="s">
        <v>262</v>
      </c>
      <c r="C18" s="144" t="s">
        <v>1141</v>
      </c>
      <c r="D18" s="144" t="s">
        <v>1142</v>
      </c>
      <c r="E18" s="144" t="s">
        <v>1</v>
      </c>
      <c r="F18" s="144" t="s">
        <v>1143</v>
      </c>
      <c r="G18" s="144" t="s">
        <v>1136</v>
      </c>
      <c r="H18" s="144" t="s">
        <v>1013</v>
      </c>
      <c r="I18" s="144" t="s">
        <v>1144</v>
      </c>
      <c r="J18" s="144" t="s">
        <v>960</v>
      </c>
      <c r="K18" s="144" t="s">
        <v>1145</v>
      </c>
    </row>
    <row r="19" spans="1:11" x14ac:dyDescent="0.25">
      <c r="A19" s="144">
        <v>18</v>
      </c>
      <c r="B19" s="144" t="s">
        <v>1146</v>
      </c>
      <c r="C19" s="144" t="s">
        <v>1147</v>
      </c>
      <c r="D19" s="144" t="s">
        <v>1142</v>
      </c>
      <c r="E19" s="144" t="s">
        <v>1</v>
      </c>
      <c r="F19" s="144" t="s">
        <v>1148</v>
      </c>
      <c r="G19" s="144" t="s">
        <v>1136</v>
      </c>
      <c r="H19" s="144" t="s">
        <v>1013</v>
      </c>
      <c r="I19" s="144" t="s">
        <v>1149</v>
      </c>
      <c r="J19" s="144" t="s">
        <v>960</v>
      </c>
      <c r="K19" s="144" t="s">
        <v>1150</v>
      </c>
    </row>
    <row r="20" spans="1:11" x14ac:dyDescent="0.25">
      <c r="A20" s="144">
        <v>19</v>
      </c>
      <c r="B20" s="144" t="s">
        <v>50</v>
      </c>
      <c r="C20" s="144" t="s">
        <v>51</v>
      </c>
      <c r="D20" s="144" t="s">
        <v>52</v>
      </c>
      <c r="E20" s="144" t="s">
        <v>43</v>
      </c>
      <c r="F20" s="144" t="s">
        <v>1085</v>
      </c>
      <c r="G20" s="144" t="s">
        <v>1136</v>
      </c>
      <c r="H20" s="144" t="s">
        <v>1013</v>
      </c>
      <c r="I20" s="144" t="s">
        <v>1086</v>
      </c>
      <c r="J20" s="144" t="s">
        <v>960</v>
      </c>
      <c r="K20" s="144" t="s">
        <v>1087</v>
      </c>
    </row>
    <row r="21" spans="1:11" x14ac:dyDescent="0.25">
      <c r="A21" s="144">
        <v>20</v>
      </c>
      <c r="B21" s="144" t="s">
        <v>196</v>
      </c>
      <c r="C21" s="144" t="s">
        <v>104</v>
      </c>
      <c r="D21" s="144" t="s">
        <v>197</v>
      </c>
      <c r="E21" s="144" t="s">
        <v>198</v>
      </c>
      <c r="F21" s="144" t="s">
        <v>1107</v>
      </c>
      <c r="G21" s="144" t="s">
        <v>1136</v>
      </c>
      <c r="H21" s="144" t="s">
        <v>1013</v>
      </c>
      <c r="I21" s="144" t="s">
        <v>1108</v>
      </c>
      <c r="J21" s="144" t="s">
        <v>960</v>
      </c>
      <c r="K21" s="144" t="s">
        <v>1109</v>
      </c>
    </row>
    <row r="22" spans="1:11" x14ac:dyDescent="0.25">
      <c r="A22" s="144">
        <v>21</v>
      </c>
      <c r="B22" s="144" t="s">
        <v>1110</v>
      </c>
      <c r="C22" s="144" t="s">
        <v>408</v>
      </c>
      <c r="D22" s="144" t="s">
        <v>1111</v>
      </c>
      <c r="E22" s="144" t="s">
        <v>912</v>
      </c>
      <c r="F22" s="144" t="s">
        <v>1112</v>
      </c>
      <c r="G22" s="144" t="s">
        <v>1136</v>
      </c>
      <c r="H22" s="144" t="s">
        <v>1013</v>
      </c>
      <c r="I22" s="144" t="s">
        <v>1113</v>
      </c>
      <c r="J22" s="144" t="s">
        <v>960</v>
      </c>
      <c r="K22" s="144" t="s">
        <v>1114</v>
      </c>
    </row>
    <row r="23" spans="1:11" x14ac:dyDescent="0.25">
      <c r="A23" s="144">
        <v>22</v>
      </c>
      <c r="B23" s="144" t="s">
        <v>1115</v>
      </c>
      <c r="C23" s="144" t="s">
        <v>1116</v>
      </c>
      <c r="D23" s="144" t="s">
        <v>1117</v>
      </c>
      <c r="E23" s="144" t="s">
        <v>1</v>
      </c>
      <c r="F23" s="144" t="s">
        <v>1118</v>
      </c>
      <c r="G23" s="144" t="s">
        <v>1136</v>
      </c>
      <c r="H23" s="144" t="s">
        <v>1013</v>
      </c>
      <c r="I23" s="144" t="s">
        <v>1119</v>
      </c>
      <c r="J23" s="144" t="s">
        <v>960</v>
      </c>
      <c r="K23" s="144" t="s">
        <v>1120</v>
      </c>
    </row>
    <row r="24" spans="1:11" x14ac:dyDescent="0.25">
      <c r="A24" s="144">
        <v>23</v>
      </c>
      <c r="B24" s="144" t="s">
        <v>50</v>
      </c>
      <c r="C24" s="144" t="s">
        <v>51</v>
      </c>
      <c r="D24" s="144" t="s">
        <v>52</v>
      </c>
      <c r="E24" s="144" t="s">
        <v>43</v>
      </c>
      <c r="F24" s="144" t="s">
        <v>246</v>
      </c>
      <c r="G24" s="144" t="s">
        <v>1019</v>
      </c>
      <c r="H24" s="144" t="s">
        <v>3</v>
      </c>
      <c r="I24" s="144" t="s">
        <v>247</v>
      </c>
      <c r="J24" s="144" t="s">
        <v>125</v>
      </c>
      <c r="K24" s="144" t="s">
        <v>1127</v>
      </c>
    </row>
    <row r="25" spans="1:11" x14ac:dyDescent="0.25">
      <c r="A25" s="144">
        <v>24</v>
      </c>
      <c r="B25" s="144" t="s">
        <v>1072</v>
      </c>
      <c r="C25" s="144" t="s">
        <v>1073</v>
      </c>
      <c r="D25" s="144" t="s">
        <v>122</v>
      </c>
      <c r="E25" s="144" t="s">
        <v>43</v>
      </c>
      <c r="F25" s="144" t="s">
        <v>221</v>
      </c>
      <c r="G25" s="144" t="s">
        <v>1131</v>
      </c>
      <c r="H25" s="144" t="s">
        <v>3</v>
      </c>
      <c r="I25" s="144" t="s">
        <v>222</v>
      </c>
      <c r="J25" s="144" t="s">
        <v>53</v>
      </c>
      <c r="K25" s="144" t="s">
        <v>1074</v>
      </c>
    </row>
    <row r="26" spans="1:11" x14ac:dyDescent="0.25">
      <c r="A26" s="144">
        <v>25</v>
      </c>
      <c r="B26" s="144" t="s">
        <v>262</v>
      </c>
      <c r="C26" s="144" t="s">
        <v>263</v>
      </c>
      <c r="D26" s="144" t="s">
        <v>264</v>
      </c>
      <c r="E26" s="144" t="s">
        <v>1</v>
      </c>
      <c r="F26" s="144" t="s">
        <v>265</v>
      </c>
      <c r="G26" s="144" t="s">
        <v>1019</v>
      </c>
      <c r="H26" s="144" t="s">
        <v>3</v>
      </c>
      <c r="I26" s="144" t="s">
        <v>266</v>
      </c>
      <c r="J26" s="144" t="s">
        <v>53</v>
      </c>
      <c r="K26" s="144" t="s">
        <v>1057</v>
      </c>
    </row>
    <row r="27" spans="1:11" x14ac:dyDescent="0.25">
      <c r="A27" s="144">
        <v>26</v>
      </c>
      <c r="B27" s="144" t="s">
        <v>71</v>
      </c>
      <c r="C27" s="144" t="s">
        <v>72</v>
      </c>
      <c r="D27" s="144" t="s">
        <v>73</v>
      </c>
      <c r="E27" s="144" t="s">
        <v>28</v>
      </c>
      <c r="F27" s="144" t="s">
        <v>74</v>
      </c>
      <c r="G27" s="144" t="s">
        <v>1019</v>
      </c>
      <c r="H27" s="144" t="s">
        <v>30</v>
      </c>
      <c r="I27" s="144" t="s">
        <v>75</v>
      </c>
      <c r="J27" s="144" t="s">
        <v>32</v>
      </c>
      <c r="K27" s="144" t="s">
        <v>1058</v>
      </c>
    </row>
    <row r="28" spans="1:11" x14ac:dyDescent="0.25">
      <c r="A28" s="144">
        <v>27</v>
      </c>
      <c r="B28" s="144" t="s">
        <v>273</v>
      </c>
      <c r="C28" s="144" t="s">
        <v>274</v>
      </c>
      <c r="D28" s="144" t="s">
        <v>0</v>
      </c>
      <c r="E28" s="144" t="s">
        <v>1</v>
      </c>
      <c r="F28" s="144" t="s">
        <v>275</v>
      </c>
      <c r="G28" s="144" t="s">
        <v>1019</v>
      </c>
      <c r="H28" s="144" t="s">
        <v>3</v>
      </c>
      <c r="I28" s="144" t="s">
        <v>276</v>
      </c>
      <c r="J28" s="144" t="s">
        <v>53</v>
      </c>
      <c r="K28" s="144" t="s">
        <v>1069</v>
      </c>
    </row>
    <row r="29" spans="1:11" x14ac:dyDescent="0.25">
      <c r="A29" s="144">
        <v>28</v>
      </c>
      <c r="B29" s="144" t="s">
        <v>102</v>
      </c>
      <c r="C29" s="144" t="s">
        <v>141</v>
      </c>
      <c r="D29" s="144" t="s">
        <v>42</v>
      </c>
      <c r="E29" s="144" t="s">
        <v>43</v>
      </c>
      <c r="F29" s="144" t="s">
        <v>142</v>
      </c>
      <c r="G29" s="144" t="s">
        <v>1019</v>
      </c>
      <c r="H29" s="144" t="s">
        <v>3</v>
      </c>
      <c r="I29" s="144" t="s">
        <v>143</v>
      </c>
      <c r="J29" s="144" t="s">
        <v>53</v>
      </c>
      <c r="K29" s="144" t="s">
        <v>1070</v>
      </c>
    </row>
    <row r="30" spans="1:11" x14ac:dyDescent="0.25">
      <c r="A30" s="144">
        <v>29</v>
      </c>
      <c r="B30" s="144" t="s">
        <v>766</v>
      </c>
      <c r="C30" s="144" t="s">
        <v>767</v>
      </c>
      <c r="D30" s="144" t="s">
        <v>577</v>
      </c>
      <c r="E30" s="144" t="s">
        <v>7</v>
      </c>
      <c r="F30" s="144" t="s">
        <v>1040</v>
      </c>
      <c r="G30" s="144" t="s">
        <v>1050</v>
      </c>
      <c r="H30" s="144" t="s">
        <v>781</v>
      </c>
      <c r="I30" s="144" t="s">
        <v>1042</v>
      </c>
      <c r="J30" s="144" t="s">
        <v>1043</v>
      </c>
      <c r="K30" s="144" t="s">
        <v>1044</v>
      </c>
    </row>
    <row r="31" spans="1:11" x14ac:dyDescent="0.25">
      <c r="A31" s="144">
        <v>30</v>
      </c>
      <c r="B31" s="144" t="s">
        <v>145</v>
      </c>
      <c r="C31" s="144" t="s">
        <v>97</v>
      </c>
      <c r="D31" s="144" t="s">
        <v>1046</v>
      </c>
      <c r="E31" s="144" t="s">
        <v>1</v>
      </c>
      <c r="F31" s="144" t="s">
        <v>147</v>
      </c>
      <c r="G31" s="144" t="s">
        <v>1019</v>
      </c>
      <c r="H31" s="144" t="s">
        <v>3</v>
      </c>
      <c r="I31" s="144" t="s">
        <v>148</v>
      </c>
      <c r="J31" s="144" t="s">
        <v>53</v>
      </c>
      <c r="K31" s="144" t="s">
        <v>1047</v>
      </c>
    </row>
    <row r="32" spans="1:11" x14ac:dyDescent="0.25">
      <c r="A32" s="144">
        <v>31</v>
      </c>
      <c r="B32" s="144" t="s">
        <v>803</v>
      </c>
      <c r="C32" s="144" t="s">
        <v>804</v>
      </c>
      <c r="D32" s="144" t="s">
        <v>17</v>
      </c>
      <c r="E32" s="144" t="s">
        <v>7</v>
      </c>
      <c r="F32" s="144" t="s">
        <v>805</v>
      </c>
      <c r="G32" s="144" t="s">
        <v>1136</v>
      </c>
      <c r="H32" s="144" t="s">
        <v>5</v>
      </c>
      <c r="I32" s="144" t="s">
        <v>806</v>
      </c>
      <c r="J32" s="144" t="s">
        <v>6</v>
      </c>
      <c r="K32" s="144" t="s">
        <v>996</v>
      </c>
    </row>
    <row r="33" spans="1:11" x14ac:dyDescent="0.25">
      <c r="A33" s="144">
        <v>32</v>
      </c>
      <c r="B33" s="144" t="s">
        <v>982</v>
      </c>
      <c r="C33" s="144" t="s">
        <v>292</v>
      </c>
      <c r="D33" s="144" t="s">
        <v>462</v>
      </c>
      <c r="E33" s="144" t="s">
        <v>1</v>
      </c>
      <c r="F33" s="144" t="s">
        <v>422</v>
      </c>
      <c r="G33" s="144" t="s">
        <v>1019</v>
      </c>
      <c r="H33" s="144" t="s">
        <v>3</v>
      </c>
      <c r="I33" s="144" t="s">
        <v>423</v>
      </c>
      <c r="J33" s="144" t="s">
        <v>2</v>
      </c>
      <c r="K33" s="144" t="s">
        <v>983</v>
      </c>
    </row>
    <row r="34" spans="1:11" x14ac:dyDescent="0.25">
      <c r="A34" s="144">
        <v>33</v>
      </c>
      <c r="B34" s="144" t="s">
        <v>64</v>
      </c>
      <c r="C34" s="144" t="s">
        <v>65</v>
      </c>
      <c r="D34" s="144" t="s">
        <v>66</v>
      </c>
      <c r="E34" s="144" t="s">
        <v>1</v>
      </c>
      <c r="F34" s="144" t="s">
        <v>67</v>
      </c>
      <c r="G34" s="144" t="s">
        <v>1019</v>
      </c>
      <c r="H34" s="144" t="s">
        <v>30</v>
      </c>
      <c r="I34" s="144" t="s">
        <v>68</v>
      </c>
      <c r="J34" s="144" t="s">
        <v>32</v>
      </c>
      <c r="K34" s="144" t="s">
        <v>959</v>
      </c>
    </row>
    <row r="35" spans="1:11" x14ac:dyDescent="0.25">
      <c r="A35" s="144">
        <v>34</v>
      </c>
      <c r="B35" s="144" t="s">
        <v>242</v>
      </c>
      <c r="C35" s="144" t="s">
        <v>243</v>
      </c>
      <c r="D35" s="144" t="s">
        <v>957</v>
      </c>
      <c r="E35" s="144" t="s">
        <v>43</v>
      </c>
      <c r="F35" s="144" t="s">
        <v>244</v>
      </c>
      <c r="G35" s="144" t="s">
        <v>1019</v>
      </c>
      <c r="H35" s="144" t="s">
        <v>3</v>
      </c>
      <c r="I35" s="144" t="s">
        <v>245</v>
      </c>
      <c r="J35" s="144" t="s">
        <v>125</v>
      </c>
      <c r="K35" s="144" t="s">
        <v>958</v>
      </c>
    </row>
    <row r="36" spans="1:11" x14ac:dyDescent="0.25">
      <c r="A36" s="144">
        <v>35</v>
      </c>
      <c r="B36" s="144" t="s">
        <v>322</v>
      </c>
      <c r="C36" s="144" t="s">
        <v>323</v>
      </c>
      <c r="D36" s="144" t="s">
        <v>66</v>
      </c>
      <c r="E36" s="144" t="s">
        <v>1</v>
      </c>
      <c r="F36" s="144" t="s">
        <v>324</v>
      </c>
      <c r="G36" s="144" t="s">
        <v>1019</v>
      </c>
      <c r="H36" s="144" t="s">
        <v>287</v>
      </c>
      <c r="I36" s="144" t="s">
        <v>325</v>
      </c>
      <c r="J36" s="144" t="s">
        <v>289</v>
      </c>
      <c r="K36" s="144" t="s">
        <v>956</v>
      </c>
    </row>
    <row r="37" spans="1:11" x14ac:dyDescent="0.25">
      <c r="A37" s="144">
        <v>36</v>
      </c>
      <c r="B37" s="144" t="s">
        <v>49</v>
      </c>
      <c r="C37" s="144" t="s">
        <v>97</v>
      </c>
      <c r="D37" s="144" t="s">
        <v>66</v>
      </c>
      <c r="E37" s="144" t="s">
        <v>1</v>
      </c>
      <c r="F37" s="144" t="s">
        <v>391</v>
      </c>
      <c r="G37" s="144" t="s">
        <v>1019</v>
      </c>
      <c r="H37" s="144" t="s">
        <v>294</v>
      </c>
      <c r="I37" s="144" t="s">
        <v>392</v>
      </c>
      <c r="J37" s="144" t="s">
        <v>289</v>
      </c>
      <c r="K37" s="144" t="s">
        <v>921</v>
      </c>
    </row>
    <row r="38" spans="1:11" x14ac:dyDescent="0.25">
      <c r="A38" s="144">
        <v>37</v>
      </c>
      <c r="B38" s="144" t="s">
        <v>361</v>
      </c>
      <c r="C38" s="144" t="s">
        <v>362</v>
      </c>
      <c r="D38" s="144" t="s">
        <v>0</v>
      </c>
      <c r="E38" s="144" t="s">
        <v>1</v>
      </c>
      <c r="F38" s="144" t="s">
        <v>886</v>
      </c>
      <c r="G38" s="144" t="s">
        <v>1019</v>
      </c>
      <c r="H38" s="144" t="s">
        <v>3</v>
      </c>
      <c r="I38" s="144" t="s">
        <v>861</v>
      </c>
      <c r="J38" s="144" t="s">
        <v>516</v>
      </c>
      <c r="K38" s="144" t="s">
        <v>896</v>
      </c>
    </row>
    <row r="39" spans="1:11" x14ac:dyDescent="0.25">
      <c r="A39" s="144">
        <v>38</v>
      </c>
      <c r="B39" s="144" t="s">
        <v>845</v>
      </c>
      <c r="C39" s="144" t="s">
        <v>846</v>
      </c>
      <c r="D39" s="144" t="s">
        <v>27</v>
      </c>
      <c r="E39" s="144" t="s">
        <v>28</v>
      </c>
      <c r="F39" s="144" t="s">
        <v>847</v>
      </c>
      <c r="G39" s="144" t="s">
        <v>1019</v>
      </c>
      <c r="H39" s="144" t="s">
        <v>294</v>
      </c>
      <c r="I39" s="144" t="s">
        <v>848</v>
      </c>
      <c r="J39" s="144" t="s">
        <v>289</v>
      </c>
      <c r="K39" s="144" t="s">
        <v>849</v>
      </c>
    </row>
    <row r="40" spans="1:11" x14ac:dyDescent="0.25">
      <c r="A40" s="144">
        <v>39</v>
      </c>
      <c r="B40" s="144" t="s">
        <v>651</v>
      </c>
      <c r="C40" s="144" t="s">
        <v>652</v>
      </c>
      <c r="D40" s="144" t="s">
        <v>653</v>
      </c>
      <c r="E40" s="144" t="s">
        <v>1</v>
      </c>
      <c r="F40" s="144" t="s">
        <v>654</v>
      </c>
      <c r="G40" s="144" t="s">
        <v>1019</v>
      </c>
      <c r="H40" s="144" t="s">
        <v>294</v>
      </c>
      <c r="I40" s="144" t="s">
        <v>655</v>
      </c>
      <c r="J40" s="144" t="s">
        <v>289</v>
      </c>
      <c r="K40" s="144" t="s">
        <v>656</v>
      </c>
    </row>
    <row r="41" spans="1:11" x14ac:dyDescent="0.25">
      <c r="A41" s="144">
        <v>40</v>
      </c>
      <c r="B41" s="144" t="s">
        <v>425</v>
      </c>
      <c r="C41" s="144" t="s">
        <v>426</v>
      </c>
      <c r="D41" s="144" t="s">
        <v>427</v>
      </c>
      <c r="E41" s="144" t="s">
        <v>28</v>
      </c>
      <c r="F41" s="144" t="s">
        <v>428</v>
      </c>
      <c r="G41" s="144" t="s">
        <v>1019</v>
      </c>
      <c r="H41" s="144" t="s">
        <v>287</v>
      </c>
      <c r="I41" s="144" t="s">
        <v>429</v>
      </c>
      <c r="J41" s="144" t="s">
        <v>289</v>
      </c>
      <c r="K41" s="144" t="s">
        <v>659</v>
      </c>
    </row>
    <row r="42" spans="1:11" x14ac:dyDescent="0.25">
      <c r="A42" s="144">
        <v>41</v>
      </c>
      <c r="B42" s="144" t="s">
        <v>608</v>
      </c>
      <c r="C42" s="144" t="s">
        <v>378</v>
      </c>
      <c r="D42" s="144" t="s">
        <v>27</v>
      </c>
      <c r="E42" s="144" t="s">
        <v>28</v>
      </c>
      <c r="F42" s="144" t="s">
        <v>609</v>
      </c>
      <c r="G42" s="144" t="s">
        <v>1019</v>
      </c>
      <c r="H42" s="144" t="s">
        <v>294</v>
      </c>
      <c r="I42" s="144" t="s">
        <v>610</v>
      </c>
      <c r="J42" s="144" t="s">
        <v>289</v>
      </c>
      <c r="K42" s="144" t="s">
        <v>663</v>
      </c>
    </row>
    <row r="43" spans="1:11" x14ac:dyDescent="0.25">
      <c r="A43" s="144">
        <v>42</v>
      </c>
      <c r="B43" s="144"/>
      <c r="C43" s="144"/>
      <c r="D43" s="144"/>
      <c r="E43" s="144"/>
      <c r="F43" s="144" t="s">
        <v>572</v>
      </c>
      <c r="G43" s="144" t="s">
        <v>1019</v>
      </c>
      <c r="H43" s="144" t="s">
        <v>287</v>
      </c>
      <c r="I43" s="144" t="s">
        <v>573</v>
      </c>
      <c r="J43" s="144" t="s">
        <v>289</v>
      </c>
      <c r="K43" s="144" t="s">
        <v>665</v>
      </c>
    </row>
    <row r="44" spans="1:11" x14ac:dyDescent="0.25">
      <c r="A44" s="144">
        <v>43</v>
      </c>
      <c r="B44" s="144" t="s">
        <v>590</v>
      </c>
      <c r="C44" s="144" t="s">
        <v>591</v>
      </c>
      <c r="D44" s="144" t="s">
        <v>592</v>
      </c>
      <c r="E44" s="144" t="s">
        <v>43</v>
      </c>
      <c r="F44" s="144" t="s">
        <v>593</v>
      </c>
      <c r="G44" s="144" t="s">
        <v>1131</v>
      </c>
      <c r="H44" s="144" t="s">
        <v>30</v>
      </c>
      <c r="I44" s="144" t="s">
        <v>594</v>
      </c>
      <c r="J44" s="144" t="s">
        <v>32</v>
      </c>
      <c r="K44" s="144" t="s">
        <v>669</v>
      </c>
    </row>
    <row r="45" spans="1:11" x14ac:dyDescent="0.25">
      <c r="A45" s="144">
        <v>44</v>
      </c>
      <c r="B45" s="144" t="s">
        <v>566</v>
      </c>
      <c r="C45" s="144" t="s">
        <v>556</v>
      </c>
      <c r="D45" s="144" t="s">
        <v>0</v>
      </c>
      <c r="E45" s="144" t="s">
        <v>1</v>
      </c>
      <c r="F45" s="144" t="s">
        <v>557</v>
      </c>
      <c r="G45" s="144" t="s">
        <v>1019</v>
      </c>
      <c r="H45" s="144" t="s">
        <v>287</v>
      </c>
      <c r="I45" s="144" t="s">
        <v>558</v>
      </c>
      <c r="J45" s="144" t="s">
        <v>289</v>
      </c>
      <c r="K45" s="144" t="s">
        <v>673</v>
      </c>
    </row>
    <row r="46" spans="1:11" x14ac:dyDescent="0.25">
      <c r="A46" s="144">
        <v>45</v>
      </c>
      <c r="B46" s="144"/>
      <c r="C46" s="144"/>
      <c r="D46" s="144"/>
      <c r="E46" s="144"/>
      <c r="F46" s="144" t="s">
        <v>540</v>
      </c>
      <c r="G46" s="144" t="s">
        <v>1019</v>
      </c>
      <c r="H46" s="144" t="s">
        <v>294</v>
      </c>
      <c r="I46" s="144" t="s">
        <v>541</v>
      </c>
      <c r="J46" s="144" t="s">
        <v>289</v>
      </c>
      <c r="K46" s="144" t="s">
        <v>677</v>
      </c>
    </row>
    <row r="47" spans="1:11" x14ac:dyDescent="0.25">
      <c r="A47" s="144">
        <v>46</v>
      </c>
      <c r="B47" s="144" t="s">
        <v>291</v>
      </c>
      <c r="C47" s="144" t="s">
        <v>292</v>
      </c>
      <c r="D47" s="144" t="s">
        <v>0</v>
      </c>
      <c r="E47" s="144" t="s">
        <v>1</v>
      </c>
      <c r="F47" s="144" t="s">
        <v>293</v>
      </c>
      <c r="G47" s="144" t="s">
        <v>1019</v>
      </c>
      <c r="H47" s="144" t="s">
        <v>294</v>
      </c>
      <c r="I47" s="144" t="s">
        <v>295</v>
      </c>
      <c r="J47" s="144" t="s">
        <v>289</v>
      </c>
      <c r="K47" s="144" t="s">
        <v>679</v>
      </c>
    </row>
    <row r="48" spans="1:11" x14ac:dyDescent="0.25">
      <c r="A48" s="144">
        <v>47</v>
      </c>
      <c r="B48" s="144" t="s">
        <v>311</v>
      </c>
      <c r="C48" s="144" t="s">
        <v>312</v>
      </c>
      <c r="D48" s="144" t="s">
        <v>313</v>
      </c>
      <c r="E48" s="144" t="s">
        <v>43</v>
      </c>
      <c r="F48" s="144" t="s">
        <v>314</v>
      </c>
      <c r="G48" s="144" t="s">
        <v>1019</v>
      </c>
      <c r="H48" s="144" t="s">
        <v>294</v>
      </c>
      <c r="I48" s="144" t="s">
        <v>315</v>
      </c>
      <c r="J48" s="144" t="s">
        <v>289</v>
      </c>
      <c r="K48" s="144" t="s">
        <v>683</v>
      </c>
    </row>
    <row r="49" spans="1:11" x14ac:dyDescent="0.25">
      <c r="A49" s="144">
        <v>48</v>
      </c>
      <c r="B49" s="144" t="s">
        <v>317</v>
      </c>
      <c r="C49" s="144" t="s">
        <v>279</v>
      </c>
      <c r="D49" s="144" t="s">
        <v>318</v>
      </c>
      <c r="E49" s="144" t="s">
        <v>28</v>
      </c>
      <c r="F49" s="144" t="s">
        <v>319</v>
      </c>
      <c r="G49" s="144" t="s">
        <v>1019</v>
      </c>
      <c r="H49" s="144" t="s">
        <v>287</v>
      </c>
      <c r="I49" s="144" t="s">
        <v>320</v>
      </c>
      <c r="J49" s="144" t="s">
        <v>289</v>
      </c>
      <c r="K49" s="144" t="s">
        <v>758</v>
      </c>
    </row>
    <row r="50" spans="1:11" x14ac:dyDescent="0.25">
      <c r="A50" s="144">
        <v>49</v>
      </c>
      <c r="B50" s="144" t="s">
        <v>15</v>
      </c>
      <c r="C50" s="144" t="s">
        <v>16</v>
      </c>
      <c r="D50" s="144" t="s">
        <v>17</v>
      </c>
      <c r="E50" s="144" t="s">
        <v>7</v>
      </c>
      <c r="F50" s="144" t="s">
        <v>18</v>
      </c>
      <c r="G50" s="144" t="s">
        <v>1136</v>
      </c>
      <c r="H50" s="144" t="s">
        <v>5</v>
      </c>
      <c r="I50" s="144" t="s">
        <v>19</v>
      </c>
      <c r="J50" s="144" t="s">
        <v>6</v>
      </c>
      <c r="K50" s="144" t="s">
        <v>685</v>
      </c>
    </row>
    <row r="51" spans="1:11" x14ac:dyDescent="0.25">
      <c r="A51" s="56">
        <v>50</v>
      </c>
      <c r="B51" s="56" t="s">
        <v>333</v>
      </c>
      <c r="C51" s="56" t="s">
        <v>334</v>
      </c>
      <c r="D51" s="56" t="s">
        <v>335</v>
      </c>
      <c r="E51" s="56" t="s">
        <v>48</v>
      </c>
      <c r="F51" s="56" t="s">
        <v>336</v>
      </c>
      <c r="G51" s="56" t="s">
        <v>666</v>
      </c>
      <c r="H51" s="56" t="s">
        <v>287</v>
      </c>
      <c r="I51" s="56" t="s">
        <v>337</v>
      </c>
      <c r="J51" s="56" t="s">
        <v>289</v>
      </c>
      <c r="K51" s="56" t="s">
        <v>686</v>
      </c>
    </row>
    <row customFormat="1" r="52" s="56" spans="1:11" x14ac:dyDescent="0.25">
      <c r="A52" s="152">
        <v>51</v>
      </c>
      <c r="B52" s="152" t="s">
        <v>355</v>
      </c>
      <c r="C52" s="152" t="s">
        <v>356</v>
      </c>
      <c r="D52" s="152" t="s">
        <v>0</v>
      </c>
      <c r="E52" s="152" t="s">
        <v>1</v>
      </c>
      <c r="F52" s="152" t="s">
        <v>357</v>
      </c>
      <c r="G52" s="152" t="s">
        <v>1019</v>
      </c>
      <c r="H52" s="152" t="s">
        <v>294</v>
      </c>
      <c r="I52" s="152" t="s">
        <v>358</v>
      </c>
      <c r="J52" s="152" t="s">
        <v>289</v>
      </c>
      <c r="K52" s="152" t="s">
        <v>690</v>
      </c>
    </row>
    <row customFormat="1" r="53" s="56" spans="1:11" x14ac:dyDescent="0.25">
      <c r="A53" s="152">
        <v>52</v>
      </c>
      <c r="B53" s="152" t="s">
        <v>238</v>
      </c>
      <c r="C53" s="152" t="s">
        <v>239</v>
      </c>
      <c r="D53" s="152" t="s">
        <v>0</v>
      </c>
      <c r="E53" s="152" t="s">
        <v>1</v>
      </c>
      <c r="F53" s="152" t="s">
        <v>240</v>
      </c>
      <c r="G53" s="152" t="s">
        <v>1019</v>
      </c>
      <c r="H53" s="152" t="s">
        <v>3</v>
      </c>
      <c r="I53" s="152" t="s">
        <v>241</v>
      </c>
      <c r="J53" s="152" t="s">
        <v>53</v>
      </c>
      <c r="K53" s="152" t="s">
        <v>691</v>
      </c>
    </row>
    <row r="54" spans="1:11" x14ac:dyDescent="0.25">
      <c r="A54" s="56">
        <v>53</v>
      </c>
      <c r="B54" s="56" t="s">
        <v>377</v>
      </c>
      <c r="C54" s="56" t="s">
        <v>378</v>
      </c>
      <c r="D54" s="56" t="s">
        <v>256</v>
      </c>
      <c r="E54" s="56" t="s">
        <v>1</v>
      </c>
      <c r="F54" s="56" t="s">
        <v>379</v>
      </c>
      <c r="G54" s="56" t="s">
        <v>666</v>
      </c>
      <c r="H54" s="56" t="s">
        <v>294</v>
      </c>
      <c r="I54" s="56" t="s">
        <v>380</v>
      </c>
      <c r="J54" s="56" t="s">
        <v>289</v>
      </c>
      <c r="K54" s="56" t="s">
        <v>695</v>
      </c>
    </row>
    <row r="55" spans="1:11" x14ac:dyDescent="0.25">
      <c r="A55" s="144">
        <v>54</v>
      </c>
      <c r="B55" s="144" t="s">
        <v>137</v>
      </c>
      <c r="C55" s="144" t="s">
        <v>138</v>
      </c>
      <c r="D55" s="144" t="s">
        <v>0</v>
      </c>
      <c r="E55" s="144" t="s">
        <v>1</v>
      </c>
      <c r="F55" s="144" t="s">
        <v>139</v>
      </c>
      <c r="G55" s="144" t="s">
        <v>1019</v>
      </c>
      <c r="H55" s="144" t="s">
        <v>3</v>
      </c>
      <c r="I55" s="144" t="s">
        <v>140</v>
      </c>
      <c r="J55" s="144" t="s">
        <v>53</v>
      </c>
      <c r="K55" s="144" t="s">
        <v>699</v>
      </c>
    </row>
    <row r="56" spans="1:11" x14ac:dyDescent="0.25">
      <c r="A56" s="144">
        <v>55</v>
      </c>
      <c r="B56" s="144" t="s">
        <v>262</v>
      </c>
      <c r="C56" s="144" t="s">
        <v>399</v>
      </c>
      <c r="D56" s="144" t="s">
        <v>0</v>
      </c>
      <c r="E56" s="144" t="s">
        <v>1</v>
      </c>
      <c r="F56" s="144" t="s">
        <v>400</v>
      </c>
      <c r="G56" s="144" t="s">
        <v>1019</v>
      </c>
      <c r="H56" s="144" t="s">
        <v>294</v>
      </c>
      <c r="I56" s="144" t="s">
        <v>401</v>
      </c>
      <c r="J56" s="144" t="s">
        <v>289</v>
      </c>
      <c r="K56" s="144" t="s">
        <v>700</v>
      </c>
    </row>
    <row r="57" spans="1:11" x14ac:dyDescent="0.25">
      <c r="A57" s="144">
        <v>56</v>
      </c>
      <c r="B57" s="144" t="s">
        <v>403</v>
      </c>
      <c r="C57" s="144" t="s">
        <v>60</v>
      </c>
      <c r="D57" s="144" t="s">
        <v>27</v>
      </c>
      <c r="E57" s="144" t="s">
        <v>28</v>
      </c>
      <c r="F57" s="144" t="s">
        <v>404</v>
      </c>
      <c r="G57" s="144" t="s">
        <v>1019</v>
      </c>
      <c r="H57" s="144" t="s">
        <v>287</v>
      </c>
      <c r="I57" s="144" t="s">
        <v>405</v>
      </c>
      <c r="J57" s="144" t="s">
        <v>289</v>
      </c>
      <c r="K57" s="144" t="s">
        <v>701</v>
      </c>
    </row>
    <row r="58" spans="1:11" x14ac:dyDescent="0.25">
      <c r="A58" s="144">
        <v>57</v>
      </c>
      <c r="B58" s="144" t="s">
        <v>431</v>
      </c>
      <c r="C58" s="144" t="s">
        <v>172</v>
      </c>
      <c r="D58" s="144" t="s">
        <v>432</v>
      </c>
      <c r="E58" s="144" t="s">
        <v>28</v>
      </c>
      <c r="F58" s="144" t="s">
        <v>433</v>
      </c>
      <c r="G58" s="144" t="s">
        <v>1019</v>
      </c>
      <c r="H58" s="144" t="s">
        <v>294</v>
      </c>
      <c r="I58" s="144" t="s">
        <v>434</v>
      </c>
      <c r="J58" s="144" t="s">
        <v>289</v>
      </c>
      <c r="K58" s="144" t="s">
        <v>704</v>
      </c>
    </row>
    <row r="59" spans="1:11" x14ac:dyDescent="0.25">
      <c r="A59" s="144">
        <v>58</v>
      </c>
      <c r="B59" s="144" t="s">
        <v>443</v>
      </c>
      <c r="C59" s="144" t="s">
        <v>444</v>
      </c>
      <c r="D59" s="144" t="s">
        <v>0</v>
      </c>
      <c r="E59" s="144" t="s">
        <v>1</v>
      </c>
      <c r="F59" s="144" t="s">
        <v>445</v>
      </c>
      <c r="G59" s="144" t="s">
        <v>1257</v>
      </c>
      <c r="H59" s="144" t="s">
        <v>5</v>
      </c>
      <c r="I59" s="144" t="s">
        <v>446</v>
      </c>
      <c r="J59" s="144" t="s">
        <v>6</v>
      </c>
      <c r="K59" s="144" t="s">
        <v>708</v>
      </c>
    </row>
    <row r="60" spans="1:11" x14ac:dyDescent="0.25">
      <c r="A60" s="144">
        <v>59</v>
      </c>
      <c r="B60" s="144" t="s">
        <v>460</v>
      </c>
      <c r="C60" s="144" t="s">
        <v>461</v>
      </c>
      <c r="D60" s="144" t="s">
        <v>462</v>
      </c>
      <c r="E60" s="144" t="s">
        <v>1</v>
      </c>
      <c r="F60" s="144" t="s">
        <v>463</v>
      </c>
      <c r="G60" s="144" t="s">
        <v>1019</v>
      </c>
      <c r="H60" s="144" t="s">
        <v>30</v>
      </c>
      <c r="I60" s="144" t="s">
        <v>464</v>
      </c>
      <c r="J60" s="144" t="s">
        <v>32</v>
      </c>
      <c r="K60" s="144" t="s">
        <v>711</v>
      </c>
    </row>
    <row r="61" spans="1:11" x14ac:dyDescent="0.25">
      <c r="A61" s="144">
        <v>60</v>
      </c>
      <c r="B61" s="144" t="s">
        <v>165</v>
      </c>
      <c r="C61" s="144" t="s">
        <v>166</v>
      </c>
      <c r="D61" s="144" t="s">
        <v>27</v>
      </c>
      <c r="E61" s="144" t="s">
        <v>28</v>
      </c>
      <c r="F61" s="144" t="s">
        <v>167</v>
      </c>
      <c r="G61" s="144" t="s">
        <v>1019</v>
      </c>
      <c r="H61" s="144" t="s">
        <v>30</v>
      </c>
      <c r="I61" s="144" t="s">
        <v>168</v>
      </c>
      <c r="J61" s="144" t="s">
        <v>32</v>
      </c>
      <c r="K61" s="144" t="s">
        <v>712</v>
      </c>
    </row>
    <row r="62" spans="1:11" x14ac:dyDescent="0.25">
      <c r="A62" s="144">
        <v>61</v>
      </c>
      <c r="B62" s="144" t="s">
        <v>25</v>
      </c>
      <c r="C62" s="144" t="s">
        <v>26</v>
      </c>
      <c r="D62" s="144" t="s">
        <v>27</v>
      </c>
      <c r="E62" s="144" t="s">
        <v>28</v>
      </c>
      <c r="F62" s="144" t="s">
        <v>29</v>
      </c>
      <c r="G62" s="144" t="s">
        <v>1019</v>
      </c>
      <c r="H62" s="144" t="s">
        <v>30</v>
      </c>
      <c r="I62" s="144" t="s">
        <v>31</v>
      </c>
      <c r="J62" s="144" t="s">
        <v>32</v>
      </c>
      <c r="K62" s="144" t="s">
        <v>714</v>
      </c>
    </row>
    <row r="63" spans="1:11" x14ac:dyDescent="0.25">
      <c r="A63" s="144">
        <v>62</v>
      </c>
      <c r="B63" s="144" t="s">
        <v>54</v>
      </c>
      <c r="C63" s="144" t="s">
        <v>55</v>
      </c>
      <c r="D63" s="144" t="s">
        <v>0</v>
      </c>
      <c r="E63" s="144" t="s">
        <v>1</v>
      </c>
      <c r="F63" s="144" t="s">
        <v>56</v>
      </c>
      <c r="G63" s="144" t="s">
        <v>1257</v>
      </c>
      <c r="H63" s="144" t="s">
        <v>5</v>
      </c>
      <c r="I63" s="144" t="s">
        <v>57</v>
      </c>
      <c r="J63" s="144" t="s">
        <v>6</v>
      </c>
      <c r="K63" s="144" t="s">
        <v>717</v>
      </c>
    </row>
    <row r="64" spans="1:11" x14ac:dyDescent="0.25">
      <c r="A64" s="144">
        <v>63</v>
      </c>
      <c r="B64" s="144" t="s">
        <v>467</v>
      </c>
      <c r="C64" s="144" t="s">
        <v>468</v>
      </c>
      <c r="D64" s="144" t="s">
        <v>0</v>
      </c>
      <c r="E64" s="144" t="s">
        <v>1</v>
      </c>
      <c r="F64" s="144" t="s">
        <v>469</v>
      </c>
      <c r="G64" s="144" t="s">
        <v>1257</v>
      </c>
      <c r="H64" s="144" t="s">
        <v>5</v>
      </c>
      <c r="I64" s="144" t="s">
        <v>470</v>
      </c>
      <c r="J64" s="144" t="s">
        <v>6</v>
      </c>
      <c r="K64" s="144" t="s">
        <v>720</v>
      </c>
    </row>
    <row r="65" spans="1:11" x14ac:dyDescent="0.25">
      <c r="A65" s="144">
        <v>64</v>
      </c>
      <c r="B65" s="144" t="s">
        <v>50</v>
      </c>
      <c r="C65" s="144" t="s">
        <v>51</v>
      </c>
      <c r="D65" s="144" t="s">
        <v>52</v>
      </c>
      <c r="E65" s="144" t="s">
        <v>43</v>
      </c>
      <c r="F65" s="144" t="s">
        <v>94</v>
      </c>
      <c r="G65" s="144" t="s">
        <v>1136</v>
      </c>
      <c r="H65" s="144" t="s">
        <v>5</v>
      </c>
      <c r="I65" s="144" t="s">
        <v>95</v>
      </c>
      <c r="J65" s="144" t="s">
        <v>6</v>
      </c>
      <c r="K65" s="144" t="s">
        <v>724</v>
      </c>
    </row>
    <row r="66" spans="1:11" x14ac:dyDescent="0.25">
      <c r="A66" s="144">
        <v>65</v>
      </c>
      <c r="B66" s="144" t="s">
        <v>110</v>
      </c>
      <c r="C66" s="144" t="s">
        <v>111</v>
      </c>
      <c r="D66" s="144" t="s">
        <v>112</v>
      </c>
      <c r="E66" s="144" t="s">
        <v>43</v>
      </c>
      <c r="F66" s="144" t="s">
        <v>113</v>
      </c>
      <c r="G66" s="144" t="s">
        <v>1019</v>
      </c>
      <c r="H66" s="144" t="s">
        <v>3</v>
      </c>
      <c r="I66" s="144" t="s">
        <v>114</v>
      </c>
      <c r="J66" s="144" t="s">
        <v>53</v>
      </c>
      <c r="K66" s="144" t="s">
        <v>727</v>
      </c>
    </row>
    <row r="67" spans="1:11" x14ac:dyDescent="0.25">
      <c r="A67" s="144">
        <v>66</v>
      </c>
      <c r="B67" s="144" t="s">
        <v>120</v>
      </c>
      <c r="C67" s="144" t="s">
        <v>121</v>
      </c>
      <c r="D67" s="144" t="s">
        <v>122</v>
      </c>
      <c r="E67" s="144" t="s">
        <v>43</v>
      </c>
      <c r="F67" s="144" t="s">
        <v>123</v>
      </c>
      <c r="G67" s="144" t="s">
        <v>1019</v>
      </c>
      <c r="H67" s="144" t="s">
        <v>3</v>
      </c>
      <c r="I67" s="144" t="s">
        <v>124</v>
      </c>
      <c r="J67" s="144" t="s">
        <v>125</v>
      </c>
      <c r="K67" s="144" t="s">
        <v>728</v>
      </c>
    </row>
    <row r="68" spans="1:11" x14ac:dyDescent="0.25">
      <c r="A68" s="144">
        <v>67</v>
      </c>
      <c r="B68" s="144" t="s">
        <v>797</v>
      </c>
      <c r="C68" s="144" t="s">
        <v>798</v>
      </c>
      <c r="D68" s="144" t="s">
        <v>799</v>
      </c>
      <c r="E68" s="144" t="s">
        <v>1</v>
      </c>
      <c r="F68" s="144" t="s">
        <v>800</v>
      </c>
      <c r="G68" s="144" t="s">
        <v>1257</v>
      </c>
      <c r="H68" s="144" t="s">
        <v>8</v>
      </c>
      <c r="I68" s="144" t="s">
        <v>801</v>
      </c>
      <c r="J68" s="144" t="s">
        <v>9</v>
      </c>
      <c r="K68" s="144" t="s">
        <v>802</v>
      </c>
    </row>
    <row r="69" spans="1:11" x14ac:dyDescent="0.25">
      <c r="A69" s="144">
        <v>68</v>
      </c>
      <c r="B69" s="144" t="s">
        <v>101</v>
      </c>
      <c r="C69" s="144" t="s">
        <v>102</v>
      </c>
      <c r="D69" s="144" t="s">
        <v>103</v>
      </c>
      <c r="E69" s="144" t="s">
        <v>43</v>
      </c>
      <c r="F69" s="144" t="s">
        <v>169</v>
      </c>
      <c r="G69" s="144" t="s">
        <v>1136</v>
      </c>
      <c r="H69" s="144" t="s">
        <v>8</v>
      </c>
      <c r="I69" s="144" t="s">
        <v>170</v>
      </c>
      <c r="J69" s="144" t="s">
        <v>9</v>
      </c>
      <c r="K69" s="144" t="s">
        <v>735</v>
      </c>
    </row>
    <row r="70" spans="1:11" x14ac:dyDescent="0.25">
      <c r="A70" s="56">
        <v>69</v>
      </c>
      <c r="B70" s="56" t="s">
        <v>882</v>
      </c>
      <c r="C70" s="56" t="s">
        <v>97</v>
      </c>
      <c r="D70" s="56" t="s">
        <v>173</v>
      </c>
      <c r="E70" s="56" t="s">
        <v>43</v>
      </c>
      <c r="F70" s="56" t="s">
        <v>883</v>
      </c>
      <c r="G70" s="56" t="s">
        <v>960</v>
      </c>
      <c r="H70" s="56" t="s">
        <v>8</v>
      </c>
      <c r="I70" s="56" t="s">
        <v>884</v>
      </c>
      <c r="J70" s="56" t="s">
        <v>9</v>
      </c>
      <c r="K70" s="56" t="s">
        <v>885</v>
      </c>
    </row>
    <row r="71" spans="1:11" x14ac:dyDescent="0.25">
      <c r="A71" s="144">
        <v>70</v>
      </c>
      <c r="B71" s="144" t="s">
        <v>174</v>
      </c>
      <c r="C71" s="144" t="s">
        <v>175</v>
      </c>
      <c r="D71" s="144" t="s">
        <v>0</v>
      </c>
      <c r="E71" s="144" t="s">
        <v>1</v>
      </c>
      <c r="F71" s="144" t="s">
        <v>176</v>
      </c>
      <c r="G71" s="144" t="s">
        <v>1257</v>
      </c>
      <c r="H71" s="144" t="s">
        <v>8</v>
      </c>
      <c r="I71" s="144" t="s">
        <v>177</v>
      </c>
      <c r="J71" s="144" t="s">
        <v>9</v>
      </c>
      <c r="K71" s="144" t="s">
        <v>736</v>
      </c>
    </row>
    <row r="72" spans="1:11" x14ac:dyDescent="0.25">
      <c r="A72" s="144">
        <v>71</v>
      </c>
      <c r="B72" s="144" t="s">
        <v>174</v>
      </c>
      <c r="C72" s="144" t="s">
        <v>175</v>
      </c>
      <c r="D72" s="144" t="s">
        <v>0</v>
      </c>
      <c r="E72" s="144" t="s">
        <v>1</v>
      </c>
      <c r="F72" s="144" t="s">
        <v>472</v>
      </c>
      <c r="G72" s="144" t="s">
        <v>1050</v>
      </c>
      <c r="H72" s="144" t="s">
        <v>473</v>
      </c>
      <c r="I72" s="144" t="s">
        <v>474</v>
      </c>
      <c r="J72" s="144" t="s">
        <v>475</v>
      </c>
      <c r="K72" s="144" t="s">
        <v>737</v>
      </c>
    </row>
    <row r="73" spans="1:11" x14ac:dyDescent="0.25">
      <c r="A73" s="144">
        <v>72</v>
      </c>
      <c r="B73" s="144" t="s">
        <v>179</v>
      </c>
      <c r="C73" s="144" t="s">
        <v>180</v>
      </c>
      <c r="D73" s="144" t="s">
        <v>181</v>
      </c>
      <c r="E73" s="144" t="s">
        <v>43</v>
      </c>
      <c r="F73" s="144" t="s">
        <v>182</v>
      </c>
      <c r="G73" s="144" t="s">
        <v>1136</v>
      </c>
      <c r="H73" s="144" t="s">
        <v>8</v>
      </c>
      <c r="I73" s="144" t="s">
        <v>183</v>
      </c>
      <c r="J73" s="144" t="s">
        <v>9</v>
      </c>
      <c r="K73" s="144" t="s">
        <v>738</v>
      </c>
    </row>
    <row r="74" spans="1:11" x14ac:dyDescent="0.25">
      <c r="A74" s="144">
        <v>73</v>
      </c>
      <c r="B74" s="144" t="s">
        <v>467</v>
      </c>
      <c r="C74" s="144" t="s">
        <v>468</v>
      </c>
      <c r="D74" s="144" t="s">
        <v>0</v>
      </c>
      <c r="E74" s="144" t="s">
        <v>1</v>
      </c>
      <c r="F74" s="144" t="s">
        <v>477</v>
      </c>
      <c r="G74" s="144" t="s">
        <v>1019</v>
      </c>
      <c r="H74" s="144" t="s">
        <v>30</v>
      </c>
      <c r="I74" s="144" t="s">
        <v>478</v>
      </c>
      <c r="J74" s="144" t="s">
        <v>32</v>
      </c>
      <c r="K74" s="144" t="s">
        <v>740</v>
      </c>
    </row>
    <row r="75" spans="1:11" x14ac:dyDescent="0.25">
      <c r="A75" s="144">
        <v>74</v>
      </c>
      <c r="B75" s="144" t="s">
        <v>54</v>
      </c>
      <c r="C75" s="144" t="s">
        <v>55</v>
      </c>
      <c r="D75" s="144" t="s">
        <v>0</v>
      </c>
      <c r="E75" s="144" t="s">
        <v>1</v>
      </c>
      <c r="F75" s="144" t="s">
        <v>480</v>
      </c>
      <c r="G75" s="144" t="s">
        <v>1050</v>
      </c>
      <c r="H75" s="144" t="s">
        <v>473</v>
      </c>
      <c r="I75" s="144" t="s">
        <v>481</v>
      </c>
      <c r="J75" s="144" t="s">
        <v>475</v>
      </c>
      <c r="K75" s="144" t="s">
        <v>744</v>
      </c>
    </row>
    <row r="76" spans="1:11" x14ac:dyDescent="0.25">
      <c r="A76" s="144">
        <v>75</v>
      </c>
      <c r="B76" s="144" t="s">
        <v>206</v>
      </c>
      <c r="C76" s="144" t="s">
        <v>207</v>
      </c>
      <c r="D76" s="144" t="s">
        <v>173</v>
      </c>
      <c r="E76" s="144" t="s">
        <v>43</v>
      </c>
      <c r="F76" s="144" t="s">
        <v>208</v>
      </c>
      <c r="G76" s="144" t="s">
        <v>1019</v>
      </c>
      <c r="H76" s="144" t="s">
        <v>3</v>
      </c>
      <c r="I76" s="144" t="s">
        <v>209</v>
      </c>
      <c r="J76" s="144" t="s">
        <v>53</v>
      </c>
      <c r="K76" s="144" t="s">
        <v>745</v>
      </c>
    </row>
    <row r="77" spans="1:11" x14ac:dyDescent="0.25">
      <c r="A77" s="144">
        <v>76</v>
      </c>
      <c r="B77" s="144" t="s">
        <v>224</v>
      </c>
      <c r="C77" s="144" t="s">
        <v>225</v>
      </c>
      <c r="D77" s="144" t="s">
        <v>0</v>
      </c>
      <c r="E77" s="144" t="s">
        <v>1</v>
      </c>
      <c r="F77" s="144" t="s">
        <v>226</v>
      </c>
      <c r="G77" s="144" t="s">
        <v>1019</v>
      </c>
      <c r="H77" s="144" t="s">
        <v>3</v>
      </c>
      <c r="I77" s="144" t="s">
        <v>227</v>
      </c>
      <c r="J77" s="144" t="s">
        <v>53</v>
      </c>
      <c r="K77" s="144" t="s">
        <v>748</v>
      </c>
    </row>
    <row r="78" spans="1:11" x14ac:dyDescent="0.25">
      <c r="A78" s="144">
        <v>77</v>
      </c>
      <c r="B78" s="144" t="s">
        <v>54</v>
      </c>
      <c r="C78" s="144" t="s">
        <v>55</v>
      </c>
      <c r="D78" s="144" t="s">
        <v>0</v>
      </c>
      <c r="E78" s="144" t="s">
        <v>1</v>
      </c>
      <c r="F78" s="144" t="s">
        <v>229</v>
      </c>
      <c r="G78" s="144" t="s">
        <v>1019</v>
      </c>
      <c r="H78" s="144" t="s">
        <v>3</v>
      </c>
      <c r="I78" s="144" t="s">
        <v>230</v>
      </c>
      <c r="J78" s="144" t="s">
        <v>53</v>
      </c>
      <c r="K78" s="144" t="s">
        <v>749</v>
      </c>
    </row>
    <row r="79" spans="1:11" x14ac:dyDescent="0.25">
      <c r="A79" s="56">
        <v>78</v>
      </c>
      <c r="B79" s="56" t="s">
        <v>232</v>
      </c>
      <c r="C79" s="56" t="s">
        <v>233</v>
      </c>
      <c r="D79" s="56" t="s">
        <v>234</v>
      </c>
      <c r="E79" s="56" t="s">
        <v>1</v>
      </c>
      <c r="F79" s="56" t="s">
        <v>235</v>
      </c>
      <c r="G79" s="56" t="s">
        <v>666</v>
      </c>
      <c r="H79" s="56" t="s">
        <v>3</v>
      </c>
      <c r="I79" s="56" t="s">
        <v>236</v>
      </c>
      <c r="J79" s="56" t="s">
        <v>53</v>
      </c>
      <c r="K79" s="56" t="s">
        <v>750</v>
      </c>
    </row>
    <row r="80" spans="1:11" x14ac:dyDescent="0.25">
      <c r="A80" s="144">
        <v>79</v>
      </c>
      <c r="B80" s="144" t="s">
        <v>278</v>
      </c>
      <c r="C80" s="144" t="s">
        <v>279</v>
      </c>
      <c r="D80" s="144" t="s">
        <v>66</v>
      </c>
      <c r="E80" s="144" t="s">
        <v>1</v>
      </c>
      <c r="F80" s="144" t="s">
        <v>280</v>
      </c>
      <c r="G80" s="144" t="s">
        <v>1019</v>
      </c>
      <c r="H80" s="144" t="s">
        <v>3</v>
      </c>
      <c r="I80" s="144" t="s">
        <v>281</v>
      </c>
      <c r="J80" s="144" t="s">
        <v>53</v>
      </c>
      <c r="K80" s="144" t="s">
        <v>756</v>
      </c>
    </row>
  </sheetData>
  <sortState ref="A2:K80">
    <sortCondition ref="A58"/>
  </sortState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6"/>
  <dimension ref="A1:L78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</v>
      </c>
      <c r="B2" s="143" t="s">
        <v>623</v>
      </c>
      <c r="C2" s="143" t="s">
        <v>624</v>
      </c>
      <c r="D2" s="143" t="s">
        <v>625</v>
      </c>
      <c r="E2" s="143" t="s">
        <v>48</v>
      </c>
      <c r="F2" s="143" t="s">
        <v>626</v>
      </c>
      <c r="G2" s="143" t="s">
        <v>666</v>
      </c>
      <c r="H2" s="143" t="s">
        <v>294</v>
      </c>
      <c r="I2" s="143" t="s">
        <v>627</v>
      </c>
      <c r="J2" s="143" t="s">
        <v>289</v>
      </c>
      <c r="K2" s="143" t="s">
        <v>1221</v>
      </c>
    </row>
    <row r="3" spans="1:11" x14ac:dyDescent="0.25">
      <c r="A3">
        <v>51</v>
      </c>
      <c r="B3" s="143" t="s">
        <v>377</v>
      </c>
      <c r="C3" s="143" t="s">
        <v>378</v>
      </c>
      <c r="D3" s="143" t="s">
        <v>256</v>
      </c>
      <c r="E3" s="143" t="s">
        <v>1</v>
      </c>
      <c r="F3" s="143" t="s">
        <v>379</v>
      </c>
      <c r="G3" s="143" t="s">
        <v>666</v>
      </c>
      <c r="H3" s="143" t="s">
        <v>294</v>
      </c>
      <c r="I3" s="143" t="s">
        <v>380</v>
      </c>
      <c r="J3" s="143" t="s">
        <v>289</v>
      </c>
      <c r="K3" s="143" t="s">
        <v>695</v>
      </c>
    </row>
    <row r="4" spans="1:11" x14ac:dyDescent="0.25">
      <c r="A4">
        <v>48</v>
      </c>
      <c r="B4" s="143" t="s">
        <v>333</v>
      </c>
      <c r="C4" s="143" t="s">
        <v>334</v>
      </c>
      <c r="D4" s="143" t="s">
        <v>335</v>
      </c>
      <c r="E4" s="143" t="s">
        <v>48</v>
      </c>
      <c r="F4" s="143" t="s">
        <v>336</v>
      </c>
      <c r="G4" s="143" t="s">
        <v>666</v>
      </c>
      <c r="H4" s="143" t="s">
        <v>287</v>
      </c>
      <c r="I4" s="143" t="s">
        <v>337</v>
      </c>
      <c r="J4" s="143" t="s">
        <v>289</v>
      </c>
      <c r="K4" s="143" t="s">
        <v>686</v>
      </c>
    </row>
    <row r="5" spans="1:11" x14ac:dyDescent="0.25">
      <c r="A5" s="143">
        <v>76</v>
      </c>
      <c r="B5" s="143" t="s">
        <v>232</v>
      </c>
      <c r="C5" s="143" t="s">
        <v>233</v>
      </c>
      <c r="D5" s="143" t="s">
        <v>234</v>
      </c>
      <c r="E5" s="143" t="s">
        <v>1</v>
      </c>
      <c r="F5" s="143" t="s">
        <v>235</v>
      </c>
      <c r="G5" s="143" t="s">
        <v>666</v>
      </c>
      <c r="H5" s="143" t="s">
        <v>3</v>
      </c>
      <c r="I5" s="143" t="s">
        <v>236</v>
      </c>
      <c r="J5" s="143" t="s">
        <v>53</v>
      </c>
      <c r="K5" s="143" t="s">
        <v>750</v>
      </c>
    </row>
    <row r="6" spans="1:11" x14ac:dyDescent="0.25">
      <c r="A6" s="143">
        <v>24</v>
      </c>
      <c r="B6" s="143" t="s">
        <v>71</v>
      </c>
      <c r="C6" s="143" t="s">
        <v>72</v>
      </c>
      <c r="D6" s="143" t="s">
        <v>73</v>
      </c>
      <c r="E6" s="143" t="s">
        <v>28</v>
      </c>
      <c r="F6" s="143" t="s">
        <v>74</v>
      </c>
      <c r="G6" s="143" t="s">
        <v>1019</v>
      </c>
      <c r="H6" s="143" t="s">
        <v>30</v>
      </c>
      <c r="I6" s="143" t="s">
        <v>75</v>
      </c>
      <c r="J6" s="143" t="s">
        <v>32</v>
      </c>
      <c r="K6" s="143" t="s">
        <v>1058</v>
      </c>
    </row>
    <row r="7" spans="1:11" x14ac:dyDescent="0.25">
      <c r="A7" s="143">
        <v>30</v>
      </c>
      <c r="B7" s="143" t="s">
        <v>64</v>
      </c>
      <c r="C7" s="143" t="s">
        <v>65</v>
      </c>
      <c r="D7" s="143" t="s">
        <v>66</v>
      </c>
      <c r="E7" s="143" t="s">
        <v>1</v>
      </c>
      <c r="F7" s="143" t="s">
        <v>67</v>
      </c>
      <c r="G7" s="143" t="s">
        <v>1019</v>
      </c>
      <c r="H7" s="143" t="s">
        <v>30</v>
      </c>
      <c r="I7" s="143" t="s">
        <v>68</v>
      </c>
      <c r="J7" s="143" t="s">
        <v>32</v>
      </c>
      <c r="K7" s="143" t="s">
        <v>959</v>
      </c>
    </row>
    <row r="8" spans="1:11" x14ac:dyDescent="0.25">
      <c r="A8" s="143">
        <v>57</v>
      </c>
      <c r="B8" s="143" t="s">
        <v>460</v>
      </c>
      <c r="C8" s="143" t="s">
        <v>461</v>
      </c>
      <c r="D8" s="143" t="s">
        <v>462</v>
      </c>
      <c r="E8" s="143" t="s">
        <v>1</v>
      </c>
      <c r="F8" s="143" t="s">
        <v>463</v>
      </c>
      <c r="G8" s="143" t="s">
        <v>1019</v>
      </c>
      <c r="H8" s="143" t="s">
        <v>30</v>
      </c>
      <c r="I8" s="143" t="s">
        <v>464</v>
      </c>
      <c r="J8" s="143" t="s">
        <v>32</v>
      </c>
      <c r="K8" s="143" t="s">
        <v>711</v>
      </c>
    </row>
    <row r="9" spans="1:11" x14ac:dyDescent="0.25">
      <c r="A9" s="143">
        <v>58</v>
      </c>
      <c r="B9" s="143" t="s">
        <v>165</v>
      </c>
      <c r="C9" s="143" t="s">
        <v>166</v>
      </c>
      <c r="D9" s="143" t="s">
        <v>27</v>
      </c>
      <c r="E9" s="143" t="s">
        <v>28</v>
      </c>
      <c r="F9" s="143" t="s">
        <v>167</v>
      </c>
      <c r="G9" s="143" t="s">
        <v>1019</v>
      </c>
      <c r="H9" s="143" t="s">
        <v>30</v>
      </c>
      <c r="I9" s="143" t="s">
        <v>168</v>
      </c>
      <c r="J9" s="143" t="s">
        <v>32</v>
      </c>
      <c r="K9" s="143" t="s">
        <v>712</v>
      </c>
    </row>
    <row r="10" spans="1:11" x14ac:dyDescent="0.25">
      <c r="A10" s="143">
        <v>59</v>
      </c>
      <c r="B10" s="143" t="s">
        <v>25</v>
      </c>
      <c r="C10" s="143" t="s">
        <v>26</v>
      </c>
      <c r="D10" s="143" t="s">
        <v>27</v>
      </c>
      <c r="E10" s="143" t="s">
        <v>28</v>
      </c>
      <c r="F10" s="143" t="s">
        <v>29</v>
      </c>
      <c r="G10" s="143" t="s">
        <v>1019</v>
      </c>
      <c r="H10" s="143" t="s">
        <v>30</v>
      </c>
      <c r="I10" s="143" t="s">
        <v>31</v>
      </c>
      <c r="J10" s="143" t="s">
        <v>32</v>
      </c>
      <c r="K10" s="143" t="s">
        <v>714</v>
      </c>
    </row>
    <row r="11" spans="1:11" x14ac:dyDescent="0.25">
      <c r="A11" s="143">
        <v>71</v>
      </c>
      <c r="B11" s="143" t="s">
        <v>467</v>
      </c>
      <c r="C11" s="143" t="s">
        <v>468</v>
      </c>
      <c r="D11" s="143" t="s">
        <v>0</v>
      </c>
      <c r="E11" s="143" t="s">
        <v>1</v>
      </c>
      <c r="F11" s="143" t="s">
        <v>477</v>
      </c>
      <c r="G11" s="143" t="s">
        <v>1019</v>
      </c>
      <c r="H11" s="143" t="s">
        <v>30</v>
      </c>
      <c r="I11" s="143" t="s">
        <v>478</v>
      </c>
      <c r="J11" s="143" t="s">
        <v>32</v>
      </c>
      <c r="K11" s="143" t="s">
        <v>740</v>
      </c>
    </row>
    <row r="12" spans="1:11" x14ac:dyDescent="0.25">
      <c r="A12" s="143">
        <v>3</v>
      </c>
      <c r="B12" s="143" t="s">
        <v>366</v>
      </c>
      <c r="C12" s="143" t="s">
        <v>367</v>
      </c>
      <c r="D12" s="143" t="s">
        <v>368</v>
      </c>
      <c r="E12" s="143" t="s">
        <v>43</v>
      </c>
      <c r="F12" s="143" t="s">
        <v>369</v>
      </c>
      <c r="G12" s="143" t="s">
        <v>1019</v>
      </c>
      <c r="H12" s="143" t="s">
        <v>294</v>
      </c>
      <c r="I12" s="143" t="s">
        <v>370</v>
      </c>
      <c r="J12" s="143" t="s">
        <v>289</v>
      </c>
      <c r="K12" s="143" t="s">
        <v>1240</v>
      </c>
    </row>
    <row r="13" spans="1:11" x14ac:dyDescent="0.25">
      <c r="A13" s="143">
        <v>33</v>
      </c>
      <c r="B13" s="143" t="s">
        <v>49</v>
      </c>
      <c r="C13" s="143" t="s">
        <v>97</v>
      </c>
      <c r="D13" s="143" t="s">
        <v>66</v>
      </c>
      <c r="E13" s="143" t="s">
        <v>1</v>
      </c>
      <c r="F13" s="143" t="s">
        <v>391</v>
      </c>
      <c r="G13" s="143" t="s">
        <v>1019</v>
      </c>
      <c r="H13" s="143" t="s">
        <v>294</v>
      </c>
      <c r="I13" s="143" t="s">
        <v>392</v>
      </c>
      <c r="J13" s="143" t="s">
        <v>289</v>
      </c>
      <c r="K13" s="143" t="s">
        <v>921</v>
      </c>
    </row>
    <row r="14" spans="1:11" x14ac:dyDescent="0.25">
      <c r="A14" s="143">
        <v>35</v>
      </c>
      <c r="B14" s="143" t="s">
        <v>845</v>
      </c>
      <c r="C14" s="143" t="s">
        <v>846</v>
      </c>
      <c r="D14" s="143" t="s">
        <v>27</v>
      </c>
      <c r="E14" s="143" t="s">
        <v>28</v>
      </c>
      <c r="F14" s="143" t="s">
        <v>847</v>
      </c>
      <c r="G14" s="143" t="s">
        <v>1019</v>
      </c>
      <c r="H14" s="143" t="s">
        <v>294</v>
      </c>
      <c r="I14" s="143" t="s">
        <v>848</v>
      </c>
      <c r="J14" s="143" t="s">
        <v>289</v>
      </c>
      <c r="K14" s="143" t="s">
        <v>849</v>
      </c>
    </row>
    <row r="15" spans="1:11" x14ac:dyDescent="0.25">
      <c r="A15" s="143">
        <v>36</v>
      </c>
      <c r="B15" s="143" t="s">
        <v>651</v>
      </c>
      <c r="C15" s="143" t="s">
        <v>652</v>
      </c>
      <c r="D15" s="143" t="s">
        <v>653</v>
      </c>
      <c r="E15" s="143" t="s">
        <v>1</v>
      </c>
      <c r="F15" s="143" t="s">
        <v>654</v>
      </c>
      <c r="G15" s="143" t="s">
        <v>1019</v>
      </c>
      <c r="H15" s="143" t="s">
        <v>294</v>
      </c>
      <c r="I15" s="143" t="s">
        <v>655</v>
      </c>
      <c r="J15" s="143" t="s">
        <v>289</v>
      </c>
      <c r="K15" s="143" t="s">
        <v>656</v>
      </c>
    </row>
    <row r="16" spans="1:11" x14ac:dyDescent="0.25">
      <c r="A16" s="143">
        <v>38</v>
      </c>
      <c r="B16" s="143" t="s">
        <v>608</v>
      </c>
      <c r="C16" s="143" t="s">
        <v>378</v>
      </c>
      <c r="D16" s="143" t="s">
        <v>27</v>
      </c>
      <c r="E16" s="143" t="s">
        <v>28</v>
      </c>
      <c r="F16" s="143" t="s">
        <v>609</v>
      </c>
      <c r="G16" s="143" t="s">
        <v>1019</v>
      </c>
      <c r="H16" s="143" t="s">
        <v>294</v>
      </c>
      <c r="I16" s="143" t="s">
        <v>610</v>
      </c>
      <c r="J16" s="143" t="s">
        <v>289</v>
      </c>
      <c r="K16" s="143" t="s">
        <v>663</v>
      </c>
    </row>
    <row r="17" spans="1:11" x14ac:dyDescent="0.25">
      <c r="A17" s="143">
        <v>42</v>
      </c>
      <c r="B17" s="143"/>
      <c r="C17" s="143"/>
      <c r="D17" s="143"/>
      <c r="E17" s="143"/>
      <c r="F17" s="143" t="s">
        <v>540</v>
      </c>
      <c r="G17" s="143" t="s">
        <v>1019</v>
      </c>
      <c r="H17" s="143" t="s">
        <v>294</v>
      </c>
      <c r="I17" s="143" t="s">
        <v>541</v>
      </c>
      <c r="J17" s="143" t="s">
        <v>289</v>
      </c>
      <c r="K17" s="143" t="s">
        <v>677</v>
      </c>
    </row>
    <row r="18" spans="1:11" x14ac:dyDescent="0.25">
      <c r="A18" s="143">
        <v>43</v>
      </c>
      <c r="B18" s="143" t="s">
        <v>291</v>
      </c>
      <c r="C18" s="143" t="s">
        <v>292</v>
      </c>
      <c r="D18" s="143" t="s">
        <v>0</v>
      </c>
      <c r="E18" s="143" t="s">
        <v>1</v>
      </c>
      <c r="F18" s="143" t="s">
        <v>293</v>
      </c>
      <c r="G18" s="143" t="s">
        <v>1019</v>
      </c>
      <c r="H18" s="143" t="s">
        <v>294</v>
      </c>
      <c r="I18" s="143" t="s">
        <v>295</v>
      </c>
      <c r="J18" s="143" t="s">
        <v>289</v>
      </c>
      <c r="K18" s="143" t="s">
        <v>679</v>
      </c>
    </row>
    <row r="19" spans="1:11" x14ac:dyDescent="0.25">
      <c r="A19" s="143">
        <v>44</v>
      </c>
      <c r="B19" s="143" t="s">
        <v>297</v>
      </c>
      <c r="C19" s="143" t="s">
        <v>255</v>
      </c>
      <c r="D19" s="143" t="s">
        <v>0</v>
      </c>
      <c r="E19" s="143" t="s">
        <v>1</v>
      </c>
      <c r="F19" s="143" t="s">
        <v>298</v>
      </c>
      <c r="G19" s="143" t="s">
        <v>1019</v>
      </c>
      <c r="H19" s="143" t="s">
        <v>294</v>
      </c>
      <c r="I19" s="143" t="s">
        <v>299</v>
      </c>
      <c r="J19" s="143" t="s">
        <v>289</v>
      </c>
      <c r="K19" s="143" t="s">
        <v>680</v>
      </c>
    </row>
    <row r="20" spans="1:11" x14ac:dyDescent="0.25">
      <c r="A20" s="143">
        <v>45</v>
      </c>
      <c r="B20" s="143" t="s">
        <v>311</v>
      </c>
      <c r="C20" s="143" t="s">
        <v>312</v>
      </c>
      <c r="D20" s="143" t="s">
        <v>313</v>
      </c>
      <c r="E20" s="143" t="s">
        <v>43</v>
      </c>
      <c r="F20" s="143" t="s">
        <v>314</v>
      </c>
      <c r="G20" s="143" t="s">
        <v>1019</v>
      </c>
      <c r="H20" s="143" t="s">
        <v>294</v>
      </c>
      <c r="I20" s="143" t="s">
        <v>315</v>
      </c>
      <c r="J20" s="143" t="s">
        <v>289</v>
      </c>
      <c r="K20" s="143" t="s">
        <v>683</v>
      </c>
    </row>
    <row r="21" spans="1:11" x14ac:dyDescent="0.25">
      <c r="A21" s="143">
        <v>49</v>
      </c>
      <c r="B21" s="143" t="s">
        <v>355</v>
      </c>
      <c r="C21" s="143" t="s">
        <v>356</v>
      </c>
      <c r="D21" s="143" t="s">
        <v>0</v>
      </c>
      <c r="E21" s="143" t="s">
        <v>1</v>
      </c>
      <c r="F21" s="143" t="s">
        <v>357</v>
      </c>
      <c r="G21" s="143" t="s">
        <v>1019</v>
      </c>
      <c r="H21" s="143" t="s">
        <v>294</v>
      </c>
      <c r="I21" s="143" t="s">
        <v>358</v>
      </c>
      <c r="J21" s="143" t="s">
        <v>289</v>
      </c>
      <c r="K21" s="143" t="s">
        <v>690</v>
      </c>
    </row>
    <row r="22" spans="1:11" x14ac:dyDescent="0.25">
      <c r="A22" s="143">
        <v>53</v>
      </c>
      <c r="B22" s="143" t="s">
        <v>262</v>
      </c>
      <c r="C22" s="143" t="s">
        <v>399</v>
      </c>
      <c r="D22" s="143" t="s">
        <v>0</v>
      </c>
      <c r="E22" s="143" t="s">
        <v>1</v>
      </c>
      <c r="F22" s="143" t="s">
        <v>400</v>
      </c>
      <c r="G22" s="143" t="s">
        <v>1019</v>
      </c>
      <c r="H22" s="143" t="s">
        <v>294</v>
      </c>
      <c r="I22" s="143" t="s">
        <v>401</v>
      </c>
      <c r="J22" s="143" t="s">
        <v>289</v>
      </c>
      <c r="K22" s="143" t="s">
        <v>700</v>
      </c>
    </row>
    <row r="23" spans="1:11" x14ac:dyDescent="0.25">
      <c r="A23" s="143">
        <v>55</v>
      </c>
      <c r="B23" s="143" t="s">
        <v>431</v>
      </c>
      <c r="C23" s="143" t="s">
        <v>172</v>
      </c>
      <c r="D23" s="143" t="s">
        <v>432</v>
      </c>
      <c r="E23" s="143" t="s">
        <v>28</v>
      </c>
      <c r="F23" s="143" t="s">
        <v>433</v>
      </c>
      <c r="G23" s="143" t="s">
        <v>1019</v>
      </c>
      <c r="H23" s="143" t="s">
        <v>294</v>
      </c>
      <c r="I23" s="143" t="s">
        <v>434</v>
      </c>
      <c r="J23" s="143" t="s">
        <v>289</v>
      </c>
      <c r="K23" s="143" t="s">
        <v>704</v>
      </c>
    </row>
    <row r="24" spans="1:11" x14ac:dyDescent="0.25">
      <c r="A24" s="143">
        <v>32</v>
      </c>
      <c r="B24" s="143" t="s">
        <v>322</v>
      </c>
      <c r="C24" s="143" t="s">
        <v>323</v>
      </c>
      <c r="D24" s="143" t="s">
        <v>66</v>
      </c>
      <c r="E24" s="143" t="s">
        <v>1</v>
      </c>
      <c r="F24" s="143" t="s">
        <v>324</v>
      </c>
      <c r="G24" s="143" t="s">
        <v>1019</v>
      </c>
      <c r="H24" s="143" t="s">
        <v>287</v>
      </c>
      <c r="I24" s="143" t="s">
        <v>325</v>
      </c>
      <c r="J24" s="143" t="s">
        <v>289</v>
      </c>
      <c r="K24" s="143" t="s">
        <v>956</v>
      </c>
    </row>
    <row r="25" spans="1:11" x14ac:dyDescent="0.25">
      <c r="A25" s="143">
        <v>37</v>
      </c>
      <c r="B25" s="143" t="s">
        <v>425</v>
      </c>
      <c r="C25" s="143" t="s">
        <v>426</v>
      </c>
      <c r="D25" s="143" t="s">
        <v>427</v>
      </c>
      <c r="E25" s="143" t="s">
        <v>28</v>
      </c>
      <c r="F25" s="143" t="s">
        <v>428</v>
      </c>
      <c r="G25" s="143" t="s">
        <v>1019</v>
      </c>
      <c r="H25" s="143" t="s">
        <v>287</v>
      </c>
      <c r="I25" s="143" t="s">
        <v>429</v>
      </c>
      <c r="J25" s="143" t="s">
        <v>289</v>
      </c>
      <c r="K25" s="143" t="s">
        <v>659</v>
      </c>
    </row>
    <row r="26" spans="1:11" x14ac:dyDescent="0.25">
      <c r="A26" s="143">
        <v>39</v>
      </c>
      <c r="B26" s="143"/>
      <c r="C26" s="143"/>
      <c r="D26" s="143"/>
      <c r="E26" s="143"/>
      <c r="F26" s="143" t="s">
        <v>572</v>
      </c>
      <c r="G26" s="143" t="s">
        <v>1019</v>
      </c>
      <c r="H26" s="143" t="s">
        <v>287</v>
      </c>
      <c r="I26" s="143" t="s">
        <v>573</v>
      </c>
      <c r="J26" s="143" t="s">
        <v>289</v>
      </c>
      <c r="K26" s="143" t="s">
        <v>665</v>
      </c>
    </row>
    <row r="27" spans="1:11" x14ac:dyDescent="0.25">
      <c r="A27" s="143">
        <v>41</v>
      </c>
      <c r="B27" s="143" t="s">
        <v>566</v>
      </c>
      <c r="C27" s="143" t="s">
        <v>556</v>
      </c>
      <c r="D27" s="143" t="s">
        <v>0</v>
      </c>
      <c r="E27" s="143" t="s">
        <v>1</v>
      </c>
      <c r="F27" s="143" t="s">
        <v>557</v>
      </c>
      <c r="G27" s="143" t="s">
        <v>1019</v>
      </c>
      <c r="H27" s="143" t="s">
        <v>287</v>
      </c>
      <c r="I27" s="143" t="s">
        <v>558</v>
      </c>
      <c r="J27" s="143" t="s">
        <v>289</v>
      </c>
      <c r="K27" s="143" t="s">
        <v>673</v>
      </c>
    </row>
    <row r="28" spans="1:11" x14ac:dyDescent="0.25">
      <c r="A28" s="143">
        <v>46</v>
      </c>
      <c r="B28" s="143" t="s">
        <v>317</v>
      </c>
      <c r="C28" s="143" t="s">
        <v>279</v>
      </c>
      <c r="D28" s="143" t="s">
        <v>318</v>
      </c>
      <c r="E28" s="143" t="s">
        <v>28</v>
      </c>
      <c r="F28" s="143" t="s">
        <v>319</v>
      </c>
      <c r="G28" s="143" t="s">
        <v>1019</v>
      </c>
      <c r="H28" s="143" t="s">
        <v>287</v>
      </c>
      <c r="I28" s="143" t="s">
        <v>320</v>
      </c>
      <c r="J28" s="143" t="s">
        <v>289</v>
      </c>
      <c r="K28" s="143" t="s">
        <v>758</v>
      </c>
    </row>
    <row r="29" spans="1:11" x14ac:dyDescent="0.25">
      <c r="A29" s="143">
        <v>54</v>
      </c>
      <c r="B29" s="143" t="s">
        <v>403</v>
      </c>
      <c r="C29" s="143" t="s">
        <v>60</v>
      </c>
      <c r="D29" s="143" t="s">
        <v>27</v>
      </c>
      <c r="E29" s="143" t="s">
        <v>28</v>
      </c>
      <c r="F29" s="143" t="s">
        <v>404</v>
      </c>
      <c r="G29" s="143" t="s">
        <v>1019</v>
      </c>
      <c r="H29" s="143" t="s">
        <v>287</v>
      </c>
      <c r="I29" s="143" t="s">
        <v>405</v>
      </c>
      <c r="J29" s="143" t="s">
        <v>289</v>
      </c>
      <c r="K29" s="143" t="s">
        <v>701</v>
      </c>
    </row>
    <row r="30" spans="1:11" x14ac:dyDescent="0.25">
      <c r="A30" s="143">
        <v>9</v>
      </c>
      <c r="B30" s="143" t="s">
        <v>117</v>
      </c>
      <c r="C30" s="143" t="s">
        <v>1210</v>
      </c>
      <c r="D30" s="143" t="s">
        <v>648</v>
      </c>
      <c r="E30" s="143" t="s">
        <v>1</v>
      </c>
      <c r="F30" s="143" t="s">
        <v>1211</v>
      </c>
      <c r="G30" s="143" t="s">
        <v>1019</v>
      </c>
      <c r="H30" s="143" t="s">
        <v>3</v>
      </c>
      <c r="I30" s="143" t="s">
        <v>1212</v>
      </c>
      <c r="J30" s="143" t="s">
        <v>53</v>
      </c>
      <c r="K30" s="143" t="s">
        <v>1213</v>
      </c>
    </row>
    <row r="31" spans="1:11" x14ac:dyDescent="0.25">
      <c r="A31" s="143">
        <v>10</v>
      </c>
      <c r="B31" s="143" t="s">
        <v>116</v>
      </c>
      <c r="C31" s="143" t="s">
        <v>117</v>
      </c>
      <c r="D31" s="143" t="s">
        <v>648</v>
      </c>
      <c r="E31" s="143" t="s">
        <v>1</v>
      </c>
      <c r="F31" s="143" t="s">
        <v>118</v>
      </c>
      <c r="G31" s="143" t="s">
        <v>1019</v>
      </c>
      <c r="H31" s="143" t="s">
        <v>3</v>
      </c>
      <c r="I31" s="143" t="s">
        <v>119</v>
      </c>
      <c r="J31" s="143" t="s">
        <v>53</v>
      </c>
      <c r="K31" s="143" t="s">
        <v>1167</v>
      </c>
    </row>
    <row r="32" spans="1:11" x14ac:dyDescent="0.25">
      <c r="A32" s="143">
        <v>21</v>
      </c>
      <c r="B32" s="143" t="s">
        <v>50</v>
      </c>
      <c r="C32" s="143" t="s">
        <v>51</v>
      </c>
      <c r="D32" s="143" t="s">
        <v>52</v>
      </c>
      <c r="E32" s="143" t="s">
        <v>43</v>
      </c>
      <c r="F32" s="143" t="s">
        <v>246</v>
      </c>
      <c r="G32" s="143" t="s">
        <v>1019</v>
      </c>
      <c r="H32" s="143" t="s">
        <v>3</v>
      </c>
      <c r="I32" s="143" t="s">
        <v>247</v>
      </c>
      <c r="J32" s="143" t="s">
        <v>125</v>
      </c>
      <c r="K32" s="143" t="s">
        <v>1127</v>
      </c>
    </row>
    <row r="33" spans="1:11" x14ac:dyDescent="0.25">
      <c r="A33" s="143">
        <v>23</v>
      </c>
      <c r="B33" s="143" t="s">
        <v>262</v>
      </c>
      <c r="C33" s="143" t="s">
        <v>263</v>
      </c>
      <c r="D33" s="143" t="s">
        <v>264</v>
      </c>
      <c r="E33" s="143" t="s">
        <v>1</v>
      </c>
      <c r="F33" s="143" t="s">
        <v>265</v>
      </c>
      <c r="G33" s="143" t="s">
        <v>1019</v>
      </c>
      <c r="H33" s="143" t="s">
        <v>3</v>
      </c>
      <c r="I33" s="143" t="s">
        <v>266</v>
      </c>
      <c r="J33" s="143" t="s">
        <v>53</v>
      </c>
      <c r="K33" s="143" t="s">
        <v>1057</v>
      </c>
    </row>
    <row r="34" spans="1:11" x14ac:dyDescent="0.25">
      <c r="A34" s="143">
        <v>25</v>
      </c>
      <c r="B34" s="143" t="s">
        <v>273</v>
      </c>
      <c r="C34" s="143" t="s">
        <v>274</v>
      </c>
      <c r="D34" s="143" t="s">
        <v>0</v>
      </c>
      <c r="E34" s="143" t="s">
        <v>1</v>
      </c>
      <c r="F34" s="143" t="s">
        <v>275</v>
      </c>
      <c r="G34" s="143" t="s">
        <v>1019</v>
      </c>
      <c r="H34" s="143" t="s">
        <v>3</v>
      </c>
      <c r="I34" s="143" t="s">
        <v>276</v>
      </c>
      <c r="J34" s="143" t="s">
        <v>53</v>
      </c>
      <c r="K34" s="143" t="s">
        <v>1069</v>
      </c>
    </row>
    <row r="35" spans="1:11" x14ac:dyDescent="0.25">
      <c r="A35" s="143">
        <v>26</v>
      </c>
      <c r="B35" s="143" t="s">
        <v>102</v>
      </c>
      <c r="C35" s="143" t="s">
        <v>141</v>
      </c>
      <c r="D35" s="143" t="s">
        <v>42</v>
      </c>
      <c r="E35" s="143" t="s">
        <v>43</v>
      </c>
      <c r="F35" s="143" t="s">
        <v>142</v>
      </c>
      <c r="G35" s="143" t="s">
        <v>1019</v>
      </c>
      <c r="H35" s="143" t="s">
        <v>3</v>
      </c>
      <c r="I35" s="143" t="s">
        <v>143</v>
      </c>
      <c r="J35" s="143" t="s">
        <v>53</v>
      </c>
      <c r="K35" s="143" t="s">
        <v>1070</v>
      </c>
    </row>
    <row r="36" spans="1:11" x14ac:dyDescent="0.25">
      <c r="A36" s="143">
        <v>27</v>
      </c>
      <c r="B36" s="143" t="s">
        <v>145</v>
      </c>
      <c r="C36" s="143" t="s">
        <v>97</v>
      </c>
      <c r="D36" s="143" t="s">
        <v>1046</v>
      </c>
      <c r="E36" s="143" t="s">
        <v>1</v>
      </c>
      <c r="F36" s="143" t="s">
        <v>147</v>
      </c>
      <c r="G36" s="143" t="s">
        <v>1019</v>
      </c>
      <c r="H36" s="143" t="s">
        <v>3</v>
      </c>
      <c r="I36" s="143" t="s">
        <v>148</v>
      </c>
      <c r="J36" s="143" t="s">
        <v>53</v>
      </c>
      <c r="K36" s="143" t="s">
        <v>1047</v>
      </c>
    </row>
    <row r="37" spans="1:11" x14ac:dyDescent="0.25">
      <c r="A37" s="143">
        <v>29</v>
      </c>
      <c r="B37" s="143" t="s">
        <v>982</v>
      </c>
      <c r="C37" s="143" t="s">
        <v>292</v>
      </c>
      <c r="D37" s="143" t="s">
        <v>462</v>
      </c>
      <c r="E37" s="143" t="s">
        <v>1</v>
      </c>
      <c r="F37" s="143" t="s">
        <v>422</v>
      </c>
      <c r="G37" s="143" t="s">
        <v>1019</v>
      </c>
      <c r="H37" s="143" t="s">
        <v>3</v>
      </c>
      <c r="I37" s="143" t="s">
        <v>423</v>
      </c>
      <c r="J37" s="143" t="s">
        <v>2</v>
      </c>
      <c r="K37" s="143" t="s">
        <v>983</v>
      </c>
    </row>
    <row r="38" spans="1:11" x14ac:dyDescent="0.25">
      <c r="A38" s="143">
        <v>31</v>
      </c>
      <c r="B38" s="143" t="s">
        <v>242</v>
      </c>
      <c r="C38" s="143" t="s">
        <v>243</v>
      </c>
      <c r="D38" s="143" t="s">
        <v>957</v>
      </c>
      <c r="E38" s="143" t="s">
        <v>43</v>
      </c>
      <c r="F38" s="143" t="s">
        <v>244</v>
      </c>
      <c r="G38" s="143" t="s">
        <v>1019</v>
      </c>
      <c r="H38" s="143" t="s">
        <v>3</v>
      </c>
      <c r="I38" s="143" t="s">
        <v>245</v>
      </c>
      <c r="J38" s="143" t="s">
        <v>125</v>
      </c>
      <c r="K38" s="143" t="s">
        <v>958</v>
      </c>
    </row>
    <row r="39" spans="1:11" x14ac:dyDescent="0.25">
      <c r="A39" s="143">
        <v>34</v>
      </c>
      <c r="B39" s="143" t="s">
        <v>361</v>
      </c>
      <c r="C39" s="143" t="s">
        <v>362</v>
      </c>
      <c r="D39" s="143" t="s">
        <v>0</v>
      </c>
      <c r="E39" s="143" t="s">
        <v>1</v>
      </c>
      <c r="F39" s="143" t="s">
        <v>886</v>
      </c>
      <c r="G39" s="143" t="s">
        <v>1019</v>
      </c>
      <c r="H39" s="143" t="s">
        <v>3</v>
      </c>
      <c r="I39" s="143" t="s">
        <v>861</v>
      </c>
      <c r="J39" s="143" t="s">
        <v>516</v>
      </c>
      <c r="K39" s="143" t="s">
        <v>896</v>
      </c>
    </row>
    <row r="40" spans="1:11" x14ac:dyDescent="0.25">
      <c r="A40" s="143">
        <v>50</v>
      </c>
      <c r="B40" s="143" t="s">
        <v>238</v>
      </c>
      <c r="C40" s="143" t="s">
        <v>239</v>
      </c>
      <c r="D40" s="143" t="s">
        <v>0</v>
      </c>
      <c r="E40" s="143" t="s">
        <v>1</v>
      </c>
      <c r="F40" s="143" t="s">
        <v>240</v>
      </c>
      <c r="G40" s="143" t="s">
        <v>1019</v>
      </c>
      <c r="H40" s="143" t="s">
        <v>3</v>
      </c>
      <c r="I40" s="143" t="s">
        <v>241</v>
      </c>
      <c r="J40" s="143" t="s">
        <v>53</v>
      </c>
      <c r="K40" s="143" t="s">
        <v>691</v>
      </c>
    </row>
    <row r="41" spans="1:11" x14ac:dyDescent="0.25">
      <c r="A41" s="143">
        <v>52</v>
      </c>
      <c r="B41" s="143" t="s">
        <v>137</v>
      </c>
      <c r="C41" s="143" t="s">
        <v>138</v>
      </c>
      <c r="D41" s="143" t="s">
        <v>0</v>
      </c>
      <c r="E41" s="143" t="s">
        <v>1</v>
      </c>
      <c r="F41" s="143" t="s">
        <v>139</v>
      </c>
      <c r="G41" s="143" t="s">
        <v>1019</v>
      </c>
      <c r="H41" s="143" t="s">
        <v>3</v>
      </c>
      <c r="I41" s="143" t="s">
        <v>140</v>
      </c>
      <c r="J41" s="143" t="s">
        <v>53</v>
      </c>
      <c r="K41" s="143" t="s">
        <v>699</v>
      </c>
    </row>
    <row r="42" spans="1:11" x14ac:dyDescent="0.25">
      <c r="A42" s="143">
        <v>63</v>
      </c>
      <c r="B42" s="143" t="s">
        <v>110</v>
      </c>
      <c r="C42" s="143" t="s">
        <v>111</v>
      </c>
      <c r="D42" s="143" t="s">
        <v>112</v>
      </c>
      <c r="E42" s="143" t="s">
        <v>43</v>
      </c>
      <c r="F42" s="143" t="s">
        <v>113</v>
      </c>
      <c r="G42" s="143" t="s">
        <v>1019</v>
      </c>
      <c r="H42" s="143" t="s">
        <v>3</v>
      </c>
      <c r="I42" s="143" t="s">
        <v>114</v>
      </c>
      <c r="J42" s="143" t="s">
        <v>53</v>
      </c>
      <c r="K42" s="143" t="s">
        <v>727</v>
      </c>
    </row>
    <row r="43" spans="1:11" x14ac:dyDescent="0.25">
      <c r="A43" s="143">
        <v>64</v>
      </c>
      <c r="B43" s="143" t="s">
        <v>120</v>
      </c>
      <c r="C43" s="143" t="s">
        <v>121</v>
      </c>
      <c r="D43" s="143" t="s">
        <v>122</v>
      </c>
      <c r="E43" s="143" t="s">
        <v>43</v>
      </c>
      <c r="F43" s="143" t="s">
        <v>123</v>
      </c>
      <c r="G43" s="143" t="s">
        <v>1019</v>
      </c>
      <c r="H43" s="143" t="s">
        <v>3</v>
      </c>
      <c r="I43" s="143" t="s">
        <v>124</v>
      </c>
      <c r="J43" s="143" t="s">
        <v>125</v>
      </c>
      <c r="K43" s="143" t="s">
        <v>728</v>
      </c>
    </row>
    <row r="44" spans="1:11" x14ac:dyDescent="0.25">
      <c r="A44" s="143">
        <v>73</v>
      </c>
      <c r="B44" s="143" t="s">
        <v>206</v>
      </c>
      <c r="C44" s="143" t="s">
        <v>207</v>
      </c>
      <c r="D44" s="143" t="s">
        <v>173</v>
      </c>
      <c r="E44" s="143" t="s">
        <v>43</v>
      </c>
      <c r="F44" s="143" t="s">
        <v>208</v>
      </c>
      <c r="G44" s="143" t="s">
        <v>1019</v>
      </c>
      <c r="H44" s="143" t="s">
        <v>3</v>
      </c>
      <c r="I44" s="143" t="s">
        <v>209</v>
      </c>
      <c r="J44" s="143" t="s">
        <v>53</v>
      </c>
      <c r="K44" s="143" t="s">
        <v>745</v>
      </c>
    </row>
    <row r="45" spans="1:11" x14ac:dyDescent="0.25">
      <c r="A45" s="143">
        <v>74</v>
      </c>
      <c r="B45" s="143" t="s">
        <v>224</v>
      </c>
      <c r="C45" s="143" t="s">
        <v>225</v>
      </c>
      <c r="D45" s="143" t="s">
        <v>0</v>
      </c>
      <c r="E45" s="143" t="s">
        <v>1</v>
      </c>
      <c r="F45" s="143" t="s">
        <v>226</v>
      </c>
      <c r="G45" s="143" t="s">
        <v>1019</v>
      </c>
      <c r="H45" s="143" t="s">
        <v>3</v>
      </c>
      <c r="I45" s="143" t="s">
        <v>227</v>
      </c>
      <c r="J45" s="143" t="s">
        <v>53</v>
      </c>
      <c r="K45" s="143" t="s">
        <v>748</v>
      </c>
    </row>
    <row r="46" spans="1:11" x14ac:dyDescent="0.25">
      <c r="A46" s="143">
        <v>75</v>
      </c>
      <c r="B46" s="143" t="s">
        <v>54</v>
      </c>
      <c r="C46" s="143" t="s">
        <v>55</v>
      </c>
      <c r="D46" s="143" t="s">
        <v>0</v>
      </c>
      <c r="E46" s="143" t="s">
        <v>1</v>
      </c>
      <c r="F46" s="143" t="s">
        <v>229</v>
      </c>
      <c r="G46" s="143" t="s">
        <v>1019</v>
      </c>
      <c r="H46" s="143" t="s">
        <v>3</v>
      </c>
      <c r="I46" s="143" t="s">
        <v>230</v>
      </c>
      <c r="J46" s="143" t="s">
        <v>53</v>
      </c>
      <c r="K46" s="143" t="s">
        <v>749</v>
      </c>
    </row>
    <row r="47" spans="1:11" x14ac:dyDescent="0.25">
      <c r="A47" s="143">
        <v>77</v>
      </c>
      <c r="B47" s="143" t="s">
        <v>278</v>
      </c>
      <c r="C47" s="143" t="s">
        <v>279</v>
      </c>
      <c r="D47" s="143" t="s">
        <v>66</v>
      </c>
      <c r="E47" s="143" t="s">
        <v>1</v>
      </c>
      <c r="F47" s="143" t="s">
        <v>280</v>
      </c>
      <c r="G47" s="143" t="s">
        <v>1019</v>
      </c>
      <c r="H47" s="143" t="s">
        <v>3</v>
      </c>
      <c r="I47" s="143" t="s">
        <v>281</v>
      </c>
      <c r="J47" s="143" t="s">
        <v>53</v>
      </c>
      <c r="K47" s="143" t="s">
        <v>756</v>
      </c>
    </row>
    <row r="48" spans="1:11" x14ac:dyDescent="0.25">
      <c r="A48" s="143">
        <v>40</v>
      </c>
      <c r="B48" s="143" t="s">
        <v>590</v>
      </c>
      <c r="C48" s="143" t="s">
        <v>591</v>
      </c>
      <c r="D48" s="143" t="s">
        <v>592</v>
      </c>
      <c r="E48" s="143" t="s">
        <v>43</v>
      </c>
      <c r="F48" s="143" t="s">
        <v>593</v>
      </c>
      <c r="G48" s="143" t="s">
        <v>1131</v>
      </c>
      <c r="H48" s="143" t="s">
        <v>30</v>
      </c>
      <c r="I48" s="143" t="s">
        <v>594</v>
      </c>
      <c r="J48" s="143" t="s">
        <v>32</v>
      </c>
      <c r="K48" s="143" t="s">
        <v>669</v>
      </c>
    </row>
    <row r="49" spans="1:11" x14ac:dyDescent="0.25">
      <c r="A49" s="143">
        <v>22</v>
      </c>
      <c r="B49" s="143" t="s">
        <v>1072</v>
      </c>
      <c r="C49" s="143" t="s">
        <v>1073</v>
      </c>
      <c r="D49" s="143" t="s">
        <v>122</v>
      </c>
      <c r="E49" s="143" t="s">
        <v>43</v>
      </c>
      <c r="F49" s="143" t="s">
        <v>221</v>
      </c>
      <c r="G49" s="143" t="s">
        <v>1131</v>
      </c>
      <c r="H49" s="143" t="s">
        <v>3</v>
      </c>
      <c r="I49" s="143" t="s">
        <v>222</v>
      </c>
      <c r="J49" s="143" t="s">
        <v>53</v>
      </c>
      <c r="K49" s="143" t="s">
        <v>1074</v>
      </c>
    </row>
    <row r="50" spans="1:11" x14ac:dyDescent="0.25">
      <c r="A50" s="143">
        <v>69</v>
      </c>
      <c r="B50" s="143" t="s">
        <v>174</v>
      </c>
      <c r="C50" s="143" t="s">
        <v>175</v>
      </c>
      <c r="D50" s="143" t="s">
        <v>0</v>
      </c>
      <c r="E50" s="143" t="s">
        <v>1</v>
      </c>
      <c r="F50" s="143" t="s">
        <v>472</v>
      </c>
      <c r="G50" s="143" t="s">
        <v>1050</v>
      </c>
      <c r="H50" s="143" t="s">
        <v>473</v>
      </c>
      <c r="I50" s="143" t="s">
        <v>474</v>
      </c>
      <c r="J50" s="143" t="s">
        <v>475</v>
      </c>
      <c r="K50" s="143" t="s">
        <v>737</v>
      </c>
    </row>
    <row r="51" spans="1:11" x14ac:dyDescent="0.25">
      <c r="A51" s="143">
        <v>72</v>
      </c>
      <c r="B51" s="143" t="s">
        <v>54</v>
      </c>
      <c r="C51" s="143" t="s">
        <v>55</v>
      </c>
      <c r="D51" s="143" t="s">
        <v>0</v>
      </c>
      <c r="E51" s="143" t="s">
        <v>1</v>
      </c>
      <c r="F51" s="143" t="s">
        <v>480</v>
      </c>
      <c r="G51" s="143" t="s">
        <v>1050</v>
      </c>
      <c r="H51" s="143" t="s">
        <v>473</v>
      </c>
      <c r="I51" s="143" t="s">
        <v>481</v>
      </c>
      <c r="J51" s="143" t="s">
        <v>475</v>
      </c>
      <c r="K51" s="143" t="s">
        <v>744</v>
      </c>
    </row>
    <row customFormat="1" r="52" s="56" spans="1:11" x14ac:dyDescent="0.25">
      <c r="A52" s="56">
        <v>67</v>
      </c>
      <c r="B52" s="56" t="s">
        <v>882</v>
      </c>
      <c r="C52" s="56" t="s">
        <v>97</v>
      </c>
      <c r="D52" s="56" t="s">
        <v>173</v>
      </c>
      <c r="E52" s="56" t="s">
        <v>43</v>
      </c>
      <c r="F52" s="56" t="s">
        <v>883</v>
      </c>
      <c r="G52" s="56" t="s">
        <v>960</v>
      </c>
      <c r="H52" s="56" t="s">
        <v>8</v>
      </c>
      <c r="I52" s="56" t="s">
        <v>884</v>
      </c>
      <c r="J52" s="56" t="s">
        <v>9</v>
      </c>
      <c r="K52" s="56" t="s">
        <v>885</v>
      </c>
    </row>
    <row r="53" spans="1:11" x14ac:dyDescent="0.25">
      <c r="A53" s="143">
        <v>2</v>
      </c>
      <c r="B53" s="143" t="s">
        <v>1457</v>
      </c>
      <c r="C53" s="143" t="s">
        <v>1458</v>
      </c>
      <c r="D53" s="143" t="s">
        <v>42</v>
      </c>
      <c r="E53" s="143" t="s">
        <v>43</v>
      </c>
      <c r="F53" s="143" t="s">
        <v>1459</v>
      </c>
      <c r="G53" s="143" t="s">
        <v>1136</v>
      </c>
      <c r="H53" s="143" t="s">
        <v>1013</v>
      </c>
      <c r="I53" s="143" t="s">
        <v>1460</v>
      </c>
      <c r="J53" s="143" t="s">
        <v>960</v>
      </c>
      <c r="K53" s="143" t="s">
        <v>1461</v>
      </c>
    </row>
    <row r="54" spans="1:11" x14ac:dyDescent="0.25">
      <c r="A54" s="143">
        <v>11</v>
      </c>
      <c r="B54" s="143" t="s">
        <v>196</v>
      </c>
      <c r="C54" s="143" t="s">
        <v>104</v>
      </c>
      <c r="D54" s="143" t="s">
        <v>197</v>
      </c>
      <c r="E54" s="143" t="s">
        <v>198</v>
      </c>
      <c r="F54" s="143" t="s">
        <v>1168</v>
      </c>
      <c r="G54" s="143" t="s">
        <v>1136</v>
      </c>
      <c r="H54" s="143" t="s">
        <v>1013</v>
      </c>
      <c r="I54" s="143" t="s">
        <v>1169</v>
      </c>
      <c r="J54" s="143" t="s">
        <v>960</v>
      </c>
      <c r="K54" s="143" t="s">
        <v>1170</v>
      </c>
    </row>
    <row r="55" spans="1:11" x14ac:dyDescent="0.25">
      <c r="A55" s="143">
        <v>12</v>
      </c>
      <c r="B55" s="143" t="s">
        <v>1181</v>
      </c>
      <c r="C55" s="143" t="s">
        <v>1182</v>
      </c>
      <c r="D55" s="143" t="s">
        <v>1183</v>
      </c>
      <c r="E55" s="143" t="s">
        <v>48</v>
      </c>
      <c r="F55" s="143" t="s">
        <v>1184</v>
      </c>
      <c r="G55" s="143" t="s">
        <v>1136</v>
      </c>
      <c r="H55" s="143" t="s">
        <v>1013</v>
      </c>
      <c r="I55" s="143" t="s">
        <v>1185</v>
      </c>
      <c r="J55" s="143" t="s">
        <v>960</v>
      </c>
      <c r="K55" s="143" t="s">
        <v>1186</v>
      </c>
    </row>
    <row r="56" spans="1:11" x14ac:dyDescent="0.25">
      <c r="A56" s="143">
        <v>13</v>
      </c>
      <c r="B56" s="143" t="s">
        <v>1187</v>
      </c>
      <c r="C56" s="143" t="s">
        <v>1188</v>
      </c>
      <c r="D56" s="143" t="s">
        <v>1189</v>
      </c>
      <c r="E56" s="143" t="s">
        <v>43</v>
      </c>
      <c r="F56" s="143" t="s">
        <v>1190</v>
      </c>
      <c r="G56" s="143" t="s">
        <v>1136</v>
      </c>
      <c r="H56" s="143" t="s">
        <v>1013</v>
      </c>
      <c r="I56" s="143" t="s">
        <v>1191</v>
      </c>
      <c r="J56" s="143" t="s">
        <v>960</v>
      </c>
      <c r="K56" s="143" t="s">
        <v>1192</v>
      </c>
    </row>
    <row r="57" spans="1:11" x14ac:dyDescent="0.25">
      <c r="A57" s="143">
        <v>14</v>
      </c>
      <c r="B57" s="143" t="s">
        <v>262</v>
      </c>
      <c r="C57" s="143" t="s">
        <v>1141</v>
      </c>
      <c r="D57" s="143" t="s">
        <v>1142</v>
      </c>
      <c r="E57" s="143" t="s">
        <v>1</v>
      </c>
      <c r="F57" s="143" t="s">
        <v>1143</v>
      </c>
      <c r="G57" s="143" t="s">
        <v>1136</v>
      </c>
      <c r="H57" s="143" t="s">
        <v>1013</v>
      </c>
      <c r="I57" s="143" t="s">
        <v>1144</v>
      </c>
      <c r="J57" s="143" t="s">
        <v>960</v>
      </c>
      <c r="K57" s="143" t="s">
        <v>1145</v>
      </c>
    </row>
    <row r="58" spans="1:11" x14ac:dyDescent="0.25">
      <c r="A58" s="143">
        <v>15</v>
      </c>
      <c r="B58" s="143" t="s">
        <v>1146</v>
      </c>
      <c r="C58" s="143" t="s">
        <v>1147</v>
      </c>
      <c r="D58" s="143" t="s">
        <v>1142</v>
      </c>
      <c r="E58" s="143" t="s">
        <v>1</v>
      </c>
      <c r="F58" s="143" t="s">
        <v>1148</v>
      </c>
      <c r="G58" s="143" t="s">
        <v>1136</v>
      </c>
      <c r="H58" s="143" t="s">
        <v>1013</v>
      </c>
      <c r="I58" s="143" t="s">
        <v>1149</v>
      </c>
      <c r="J58" s="143" t="s">
        <v>960</v>
      </c>
      <c r="K58" s="143" t="s">
        <v>1150</v>
      </c>
    </row>
    <row r="59" spans="1:11" x14ac:dyDescent="0.25">
      <c r="A59" s="143">
        <v>16</v>
      </c>
      <c r="B59" s="143" t="s">
        <v>50</v>
      </c>
      <c r="C59" s="143" t="s">
        <v>51</v>
      </c>
      <c r="D59" s="143" t="s">
        <v>52</v>
      </c>
      <c r="E59" s="143" t="s">
        <v>43</v>
      </c>
      <c r="F59" s="143" t="s">
        <v>1085</v>
      </c>
      <c r="G59" s="143" t="s">
        <v>1136</v>
      </c>
      <c r="H59" s="143" t="s">
        <v>1013</v>
      </c>
      <c r="I59" s="143" t="s">
        <v>1086</v>
      </c>
      <c r="J59" s="143" t="s">
        <v>960</v>
      </c>
      <c r="K59" s="143" t="s">
        <v>1087</v>
      </c>
    </row>
    <row r="60" spans="1:11" x14ac:dyDescent="0.25">
      <c r="A60" s="143">
        <v>17</v>
      </c>
      <c r="B60" s="143" t="s">
        <v>196</v>
      </c>
      <c r="C60" s="143" t="s">
        <v>104</v>
      </c>
      <c r="D60" s="143" t="s">
        <v>197</v>
      </c>
      <c r="E60" s="143" t="s">
        <v>198</v>
      </c>
      <c r="F60" s="143" t="s">
        <v>1107</v>
      </c>
      <c r="G60" s="143" t="s">
        <v>1136</v>
      </c>
      <c r="H60" s="143" t="s">
        <v>1013</v>
      </c>
      <c r="I60" s="143" t="s">
        <v>1108</v>
      </c>
      <c r="J60" s="143" t="s">
        <v>960</v>
      </c>
      <c r="K60" s="143" t="s">
        <v>1109</v>
      </c>
    </row>
    <row r="61" spans="1:11" x14ac:dyDescent="0.25">
      <c r="A61" s="143">
        <v>18</v>
      </c>
      <c r="B61" s="143" t="s">
        <v>1110</v>
      </c>
      <c r="C61" s="143" t="s">
        <v>408</v>
      </c>
      <c r="D61" s="143" t="s">
        <v>1111</v>
      </c>
      <c r="E61" s="143" t="s">
        <v>912</v>
      </c>
      <c r="F61" s="143" t="s">
        <v>1112</v>
      </c>
      <c r="G61" s="143" t="s">
        <v>1136</v>
      </c>
      <c r="H61" s="143" t="s">
        <v>1013</v>
      </c>
      <c r="I61" s="143" t="s">
        <v>1113</v>
      </c>
      <c r="J61" s="143" t="s">
        <v>960</v>
      </c>
      <c r="K61" s="143" t="s">
        <v>1114</v>
      </c>
    </row>
    <row r="62" spans="1:11" x14ac:dyDescent="0.25">
      <c r="A62" s="143">
        <v>19</v>
      </c>
      <c r="B62" s="143" t="s">
        <v>1115</v>
      </c>
      <c r="C62" s="143" t="s">
        <v>1116</v>
      </c>
      <c r="D62" s="143" t="s">
        <v>1117</v>
      </c>
      <c r="E62" s="143" t="s">
        <v>1</v>
      </c>
      <c r="F62" s="143" t="s">
        <v>1118</v>
      </c>
      <c r="G62" s="143" t="s">
        <v>1136</v>
      </c>
      <c r="H62" s="143" t="s">
        <v>1013</v>
      </c>
      <c r="I62" s="143" t="s">
        <v>1119</v>
      </c>
      <c r="J62" s="143" t="s">
        <v>960</v>
      </c>
      <c r="K62" s="143" t="s">
        <v>1120</v>
      </c>
    </row>
    <row r="63" spans="1:11" x14ac:dyDescent="0.25">
      <c r="A63" s="143">
        <v>20</v>
      </c>
      <c r="B63" s="143" t="s">
        <v>803</v>
      </c>
      <c r="C63" s="143" t="s">
        <v>804</v>
      </c>
      <c r="D63" s="143" t="s">
        <v>17</v>
      </c>
      <c r="E63" s="143" t="s">
        <v>7</v>
      </c>
      <c r="F63" s="143" t="s">
        <v>1121</v>
      </c>
      <c r="G63" s="143" t="s">
        <v>1136</v>
      </c>
      <c r="H63" s="143" t="s">
        <v>1013</v>
      </c>
      <c r="I63" s="143" t="s">
        <v>1122</v>
      </c>
      <c r="J63" s="143" t="s">
        <v>960</v>
      </c>
      <c r="K63" s="143" t="s">
        <v>1123</v>
      </c>
    </row>
    <row r="64" spans="1:11" x14ac:dyDescent="0.25">
      <c r="A64" s="143">
        <v>28</v>
      </c>
      <c r="B64" s="143" t="s">
        <v>803</v>
      </c>
      <c r="C64" s="143" t="s">
        <v>804</v>
      </c>
      <c r="D64" s="143" t="s">
        <v>17</v>
      </c>
      <c r="E64" s="143" t="s">
        <v>7</v>
      </c>
      <c r="F64" s="143" t="s">
        <v>805</v>
      </c>
      <c r="G64" s="143" t="s">
        <v>1136</v>
      </c>
      <c r="H64" s="143" t="s">
        <v>5</v>
      </c>
      <c r="I64" s="143" t="s">
        <v>806</v>
      </c>
      <c r="J64" s="143" t="s">
        <v>6</v>
      </c>
      <c r="K64" s="143" t="s">
        <v>996</v>
      </c>
    </row>
    <row r="65" spans="1:11" x14ac:dyDescent="0.25">
      <c r="A65" s="143">
        <v>47</v>
      </c>
      <c r="B65" s="143" t="s">
        <v>15</v>
      </c>
      <c r="C65" s="143" t="s">
        <v>16</v>
      </c>
      <c r="D65" s="143" t="s">
        <v>17</v>
      </c>
      <c r="E65" s="143" t="s">
        <v>7</v>
      </c>
      <c r="F65" s="143" t="s">
        <v>18</v>
      </c>
      <c r="G65" s="143" t="s">
        <v>1136</v>
      </c>
      <c r="H65" s="143" t="s">
        <v>5</v>
      </c>
      <c r="I65" s="143" t="s">
        <v>19</v>
      </c>
      <c r="J65" s="143" t="s">
        <v>6</v>
      </c>
      <c r="K65" s="143" t="s">
        <v>685</v>
      </c>
    </row>
    <row r="66" spans="1:11" x14ac:dyDescent="0.25">
      <c r="A66" s="143">
        <v>62</v>
      </c>
      <c r="B66" s="143" t="s">
        <v>50</v>
      </c>
      <c r="C66" s="143" t="s">
        <v>51</v>
      </c>
      <c r="D66" s="143" t="s">
        <v>52</v>
      </c>
      <c r="E66" s="143" t="s">
        <v>43</v>
      </c>
      <c r="F66" s="143" t="s">
        <v>94</v>
      </c>
      <c r="G66" s="143" t="s">
        <v>1136</v>
      </c>
      <c r="H66" s="143" t="s">
        <v>5</v>
      </c>
      <c r="I66" s="143" t="s">
        <v>95</v>
      </c>
      <c r="J66" s="143" t="s">
        <v>6</v>
      </c>
      <c r="K66" s="143" t="s">
        <v>724</v>
      </c>
    </row>
    <row r="67" spans="1:11" x14ac:dyDescent="0.25">
      <c r="A67" s="143">
        <v>66</v>
      </c>
      <c r="B67" s="143" t="s">
        <v>101</v>
      </c>
      <c r="C67" s="143" t="s">
        <v>102</v>
      </c>
      <c r="D67" s="143" t="s">
        <v>103</v>
      </c>
      <c r="E67" s="143" t="s">
        <v>43</v>
      </c>
      <c r="F67" s="143" t="s">
        <v>169</v>
      </c>
      <c r="G67" s="143" t="s">
        <v>1136</v>
      </c>
      <c r="H67" s="143" t="s">
        <v>8</v>
      </c>
      <c r="I67" s="143" t="s">
        <v>170</v>
      </c>
      <c r="J67" s="143" t="s">
        <v>9</v>
      </c>
      <c r="K67" s="143" t="s">
        <v>735</v>
      </c>
    </row>
    <row r="68" spans="1:11" x14ac:dyDescent="0.25">
      <c r="A68" s="143">
        <v>70</v>
      </c>
      <c r="B68" s="143" t="s">
        <v>179</v>
      </c>
      <c r="C68" s="143" t="s">
        <v>180</v>
      </c>
      <c r="D68" s="143" t="s">
        <v>181</v>
      </c>
      <c r="E68" s="143" t="s">
        <v>43</v>
      </c>
      <c r="F68" s="143" t="s">
        <v>182</v>
      </c>
      <c r="G68" s="143" t="s">
        <v>1136</v>
      </c>
      <c r="H68" s="143" t="s">
        <v>8</v>
      </c>
      <c r="I68" s="143" t="s">
        <v>183</v>
      </c>
      <c r="J68" s="143" t="s">
        <v>9</v>
      </c>
      <c r="K68" s="143" t="s">
        <v>738</v>
      </c>
    </row>
    <row r="69" spans="1:11" x14ac:dyDescent="0.25">
      <c r="A69" s="143">
        <v>1</v>
      </c>
      <c r="B69" s="143" t="s">
        <v>174</v>
      </c>
      <c r="C69" s="143" t="s">
        <v>175</v>
      </c>
      <c r="D69" s="143" t="s">
        <v>0</v>
      </c>
      <c r="E69" s="143" t="s">
        <v>1</v>
      </c>
      <c r="F69" s="143" t="s">
        <v>1232</v>
      </c>
      <c r="G69" s="143" t="s">
        <v>1257</v>
      </c>
      <c r="H69" s="143" t="s">
        <v>1013</v>
      </c>
      <c r="I69" s="143" t="s">
        <v>1234</v>
      </c>
      <c r="J69" s="143" t="s">
        <v>960</v>
      </c>
      <c r="K69" s="143" t="s">
        <v>1456</v>
      </c>
    </row>
    <row r="70" spans="1:11" x14ac:dyDescent="0.25">
      <c r="A70" s="143">
        <v>5</v>
      </c>
      <c r="B70" s="143" t="s">
        <v>366</v>
      </c>
      <c r="C70" s="143" t="s">
        <v>367</v>
      </c>
      <c r="D70" s="143" t="s">
        <v>368</v>
      </c>
      <c r="E70" s="143" t="s">
        <v>43</v>
      </c>
      <c r="F70" s="143" t="s">
        <v>1100</v>
      </c>
      <c r="G70" s="143" t="s">
        <v>1257</v>
      </c>
      <c r="H70" s="143" t="s">
        <v>1013</v>
      </c>
      <c r="I70" s="143" t="s">
        <v>1101</v>
      </c>
      <c r="J70" s="143" t="s">
        <v>960</v>
      </c>
      <c r="K70" s="143" t="s">
        <v>1258</v>
      </c>
    </row>
    <row r="71" spans="1:11" x14ac:dyDescent="0.25">
      <c r="A71" s="143">
        <v>6</v>
      </c>
      <c r="B71" s="143" t="s">
        <v>1215</v>
      </c>
      <c r="C71" s="143" t="s">
        <v>1216</v>
      </c>
      <c r="D71" s="143" t="s">
        <v>0</v>
      </c>
      <c r="E71" s="143" t="s">
        <v>1</v>
      </c>
      <c r="F71" s="143" t="s">
        <v>1218</v>
      </c>
      <c r="G71" s="143" t="s">
        <v>1257</v>
      </c>
      <c r="H71" s="143" t="s">
        <v>1013</v>
      </c>
      <c r="I71" s="143" t="s">
        <v>1219</v>
      </c>
      <c r="J71" s="143" t="s">
        <v>960</v>
      </c>
      <c r="K71" s="143" t="s">
        <v>1242</v>
      </c>
    </row>
    <row r="72" spans="1:11" x14ac:dyDescent="0.25">
      <c r="A72" s="143">
        <v>8</v>
      </c>
      <c r="B72" s="143" t="s">
        <v>1194</v>
      </c>
      <c r="C72" s="143" t="s">
        <v>1195</v>
      </c>
      <c r="D72" s="143" t="s">
        <v>1196</v>
      </c>
      <c r="E72" s="143" t="s">
        <v>28</v>
      </c>
      <c r="F72" s="143" t="s">
        <v>1197</v>
      </c>
      <c r="G72" s="143" t="s">
        <v>1257</v>
      </c>
      <c r="H72" s="143" t="s">
        <v>1013</v>
      </c>
      <c r="I72" s="143" t="s">
        <v>1198</v>
      </c>
      <c r="J72" s="143" t="s">
        <v>960</v>
      </c>
      <c r="K72" s="143" t="s">
        <v>1214</v>
      </c>
    </row>
    <row r="73" spans="1:11" x14ac:dyDescent="0.25">
      <c r="A73" s="143">
        <v>4</v>
      </c>
      <c r="B73" s="143" t="s">
        <v>366</v>
      </c>
      <c r="C73" s="143" t="s">
        <v>367</v>
      </c>
      <c r="D73" s="143" t="s">
        <v>368</v>
      </c>
      <c r="E73" s="143" t="s">
        <v>43</v>
      </c>
      <c r="F73" s="143" t="s">
        <v>395</v>
      </c>
      <c r="G73" s="143" t="s">
        <v>1257</v>
      </c>
      <c r="H73" s="143" t="s">
        <v>5</v>
      </c>
      <c r="I73" s="143" t="s">
        <v>396</v>
      </c>
      <c r="J73" s="143" t="s">
        <v>6</v>
      </c>
      <c r="K73" s="143" t="s">
        <v>1241</v>
      </c>
    </row>
    <row r="74" spans="1:11" x14ac:dyDescent="0.25">
      <c r="A74" s="143">
        <v>56</v>
      </c>
      <c r="B74" s="143" t="s">
        <v>443</v>
      </c>
      <c r="C74" s="143" t="s">
        <v>444</v>
      </c>
      <c r="D74" s="143" t="s">
        <v>0</v>
      </c>
      <c r="E74" s="143" t="s">
        <v>1</v>
      </c>
      <c r="F74" s="143" t="s">
        <v>445</v>
      </c>
      <c r="G74" s="143" t="s">
        <v>1257</v>
      </c>
      <c r="H74" s="143" t="s">
        <v>5</v>
      </c>
      <c r="I74" s="143" t="s">
        <v>446</v>
      </c>
      <c r="J74" s="143" t="s">
        <v>6</v>
      </c>
      <c r="K74" s="143" t="s">
        <v>708</v>
      </c>
    </row>
    <row r="75" spans="1:11" x14ac:dyDescent="0.25">
      <c r="A75" s="143">
        <v>60</v>
      </c>
      <c r="B75" s="143" t="s">
        <v>54</v>
      </c>
      <c r="C75" s="143" t="s">
        <v>55</v>
      </c>
      <c r="D75" s="143" t="s">
        <v>0</v>
      </c>
      <c r="E75" s="143" t="s">
        <v>1</v>
      </c>
      <c r="F75" s="143" t="s">
        <v>56</v>
      </c>
      <c r="G75" s="143" t="s">
        <v>1257</v>
      </c>
      <c r="H75" s="143" t="s">
        <v>5</v>
      </c>
      <c r="I75" s="143" t="s">
        <v>57</v>
      </c>
      <c r="J75" s="143" t="s">
        <v>6</v>
      </c>
      <c r="K75" s="143" t="s">
        <v>717</v>
      </c>
    </row>
    <row r="76" spans="1:11" x14ac:dyDescent="0.25">
      <c r="A76" s="143">
        <v>61</v>
      </c>
      <c r="B76" s="143" t="s">
        <v>467</v>
      </c>
      <c r="C76" s="143" t="s">
        <v>468</v>
      </c>
      <c r="D76" s="143" t="s">
        <v>0</v>
      </c>
      <c r="E76" s="143" t="s">
        <v>1</v>
      </c>
      <c r="F76" s="143" t="s">
        <v>469</v>
      </c>
      <c r="G76" s="143" t="s">
        <v>1257</v>
      </c>
      <c r="H76" s="143" t="s">
        <v>5</v>
      </c>
      <c r="I76" s="143" t="s">
        <v>470</v>
      </c>
      <c r="J76" s="143" t="s">
        <v>6</v>
      </c>
      <c r="K76" s="143" t="s">
        <v>720</v>
      </c>
    </row>
    <row r="77" spans="1:11" x14ac:dyDescent="0.25">
      <c r="A77" s="143">
        <v>65</v>
      </c>
      <c r="B77" s="143" t="s">
        <v>797</v>
      </c>
      <c r="C77" s="143" t="s">
        <v>798</v>
      </c>
      <c r="D77" s="143" t="s">
        <v>799</v>
      </c>
      <c r="E77" s="143" t="s">
        <v>1</v>
      </c>
      <c r="F77" s="143" t="s">
        <v>800</v>
      </c>
      <c r="G77" s="143" t="s">
        <v>1257</v>
      </c>
      <c r="H77" s="143" t="s">
        <v>8</v>
      </c>
      <c r="I77" s="143" t="s">
        <v>801</v>
      </c>
      <c r="J77" s="143" t="s">
        <v>9</v>
      </c>
      <c r="K77" s="143" t="s">
        <v>802</v>
      </c>
    </row>
    <row r="78" spans="1:11" x14ac:dyDescent="0.25">
      <c r="A78" s="143">
        <v>68</v>
      </c>
      <c r="B78" s="143" t="s">
        <v>174</v>
      </c>
      <c r="C78" s="143" t="s">
        <v>175</v>
      </c>
      <c r="D78" s="143" t="s">
        <v>0</v>
      </c>
      <c r="E78" s="143" t="s">
        <v>1</v>
      </c>
      <c r="F78" s="143" t="s">
        <v>176</v>
      </c>
      <c r="G78" s="143" t="s">
        <v>1257</v>
      </c>
      <c r="H78" s="143" t="s">
        <v>8</v>
      </c>
      <c r="I78" s="143" t="s">
        <v>177</v>
      </c>
      <c r="J78" s="143" t="s">
        <v>9</v>
      </c>
      <c r="K78" s="143" t="s">
        <v>736</v>
      </c>
    </row>
  </sheetData>
  <sortState ref="A2:K78">
    <sortCondition ref="G2:G78"/>
    <sortCondition ref="H2:H78"/>
  </sortState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7"/>
  <dimension ref="A1:L82"/>
  <sheetViews>
    <sheetView workbookViewId="0">
      <selection activeCell="I17" sqref="I17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</v>
      </c>
      <c r="B2" s="139" t="s">
        <v>623</v>
      </c>
      <c r="C2" s="139" t="s">
        <v>624</v>
      </c>
      <c r="D2" s="139" t="s">
        <v>625</v>
      </c>
      <c r="E2" s="139" t="s">
        <v>48</v>
      </c>
      <c r="F2" s="139" t="s">
        <v>626</v>
      </c>
      <c r="G2" s="139" t="s">
        <v>666</v>
      </c>
      <c r="H2" s="139" t="s">
        <v>294</v>
      </c>
      <c r="I2" s="139" t="s">
        <v>627</v>
      </c>
      <c r="J2" s="139" t="s">
        <v>289</v>
      </c>
      <c r="K2" s="139" t="s">
        <v>1221</v>
      </c>
    </row>
    <row r="3" spans="1:11" x14ac:dyDescent="0.25">
      <c r="A3">
        <v>55</v>
      </c>
      <c r="B3" s="139" t="s">
        <v>377</v>
      </c>
      <c r="C3" s="139" t="s">
        <v>378</v>
      </c>
      <c r="D3" s="139" t="s">
        <v>256</v>
      </c>
      <c r="E3" s="139" t="s">
        <v>1</v>
      </c>
      <c r="F3" s="139" t="s">
        <v>379</v>
      </c>
      <c r="G3" s="139" t="s">
        <v>666</v>
      </c>
      <c r="H3" s="139" t="s">
        <v>294</v>
      </c>
      <c r="I3" s="139" t="s">
        <v>380</v>
      </c>
      <c r="J3" s="139" t="s">
        <v>289</v>
      </c>
      <c r="K3" s="139" t="s">
        <v>695</v>
      </c>
    </row>
    <row r="4" spans="1:11" x14ac:dyDescent="0.25">
      <c r="A4" s="139">
        <v>52</v>
      </c>
      <c r="B4" s="139" t="s">
        <v>333</v>
      </c>
      <c r="C4" s="139" t="s">
        <v>334</v>
      </c>
      <c r="D4" s="139" t="s">
        <v>335</v>
      </c>
      <c r="E4" s="139" t="s">
        <v>48</v>
      </c>
      <c r="F4" s="139" t="s">
        <v>336</v>
      </c>
      <c r="G4" s="139" t="s">
        <v>666</v>
      </c>
      <c r="H4" s="139" t="s">
        <v>287</v>
      </c>
      <c r="I4" s="139" t="s">
        <v>337</v>
      </c>
      <c r="J4" s="139" t="s">
        <v>289</v>
      </c>
      <c r="K4" s="139" t="s">
        <v>686</v>
      </c>
    </row>
    <row r="5" spans="1:11" x14ac:dyDescent="0.25">
      <c r="A5" s="139">
        <v>36</v>
      </c>
      <c r="B5" s="139" t="s">
        <v>567</v>
      </c>
      <c r="C5" s="139" t="s">
        <v>561</v>
      </c>
      <c r="D5" s="139" t="s">
        <v>0</v>
      </c>
      <c r="E5" s="139" t="s">
        <v>1</v>
      </c>
      <c r="F5" s="139" t="s">
        <v>61</v>
      </c>
      <c r="G5" s="139" t="s">
        <v>666</v>
      </c>
      <c r="H5" s="139" t="s">
        <v>3</v>
      </c>
      <c r="I5" s="139" t="s">
        <v>62</v>
      </c>
      <c r="J5" s="139" t="s">
        <v>53</v>
      </c>
      <c r="K5" s="139" t="s">
        <v>919</v>
      </c>
    </row>
    <row r="6" spans="1:11" x14ac:dyDescent="0.25">
      <c r="A6" s="139">
        <v>80</v>
      </c>
      <c r="B6" s="139" t="s">
        <v>232</v>
      </c>
      <c r="C6" s="139" t="s">
        <v>233</v>
      </c>
      <c r="D6" s="139" t="s">
        <v>234</v>
      </c>
      <c r="E6" s="139" t="s">
        <v>1</v>
      </c>
      <c r="F6" s="139" t="s">
        <v>235</v>
      </c>
      <c r="G6" s="139" t="s">
        <v>666</v>
      </c>
      <c r="H6" s="139" t="s">
        <v>3</v>
      </c>
      <c r="I6" s="139" t="s">
        <v>236</v>
      </c>
      <c r="J6" s="139" t="s">
        <v>53</v>
      </c>
      <c r="K6" s="139" t="s">
        <v>750</v>
      </c>
    </row>
    <row r="7" spans="1:11" x14ac:dyDescent="0.25">
      <c r="A7" s="139">
        <v>26</v>
      </c>
      <c r="B7" s="139" t="s">
        <v>71</v>
      </c>
      <c r="C7" s="139" t="s">
        <v>72</v>
      </c>
      <c r="D7" s="139" t="s">
        <v>73</v>
      </c>
      <c r="E7" s="139" t="s">
        <v>28</v>
      </c>
      <c r="F7" s="139" t="s">
        <v>74</v>
      </c>
      <c r="G7" s="139" t="s">
        <v>1019</v>
      </c>
      <c r="H7" s="139" t="s">
        <v>30</v>
      </c>
      <c r="I7" s="139" t="s">
        <v>75</v>
      </c>
      <c r="J7" s="139" t="s">
        <v>32</v>
      </c>
      <c r="K7" s="139" t="s">
        <v>1058</v>
      </c>
    </row>
    <row r="8" spans="1:11" x14ac:dyDescent="0.25">
      <c r="A8" s="139">
        <v>33</v>
      </c>
      <c r="B8" s="139" t="s">
        <v>64</v>
      </c>
      <c r="C8" s="139" t="s">
        <v>65</v>
      </c>
      <c r="D8" s="139" t="s">
        <v>66</v>
      </c>
      <c r="E8" s="139" t="s">
        <v>1</v>
      </c>
      <c r="F8" s="139" t="s">
        <v>67</v>
      </c>
      <c r="G8" s="139" t="s">
        <v>1019</v>
      </c>
      <c r="H8" s="139" t="s">
        <v>30</v>
      </c>
      <c r="I8" s="139" t="s">
        <v>68</v>
      </c>
      <c r="J8" s="139" t="s">
        <v>32</v>
      </c>
      <c r="K8" s="139" t="s">
        <v>959</v>
      </c>
    </row>
    <row r="9" spans="1:11" x14ac:dyDescent="0.25">
      <c r="A9" s="139">
        <v>61</v>
      </c>
      <c r="B9" s="139" t="s">
        <v>460</v>
      </c>
      <c r="C9" s="139" t="s">
        <v>461</v>
      </c>
      <c r="D9" s="139" t="s">
        <v>462</v>
      </c>
      <c r="E9" s="139" t="s">
        <v>1</v>
      </c>
      <c r="F9" s="139" t="s">
        <v>463</v>
      </c>
      <c r="G9" s="139" t="s">
        <v>1019</v>
      </c>
      <c r="H9" s="139" t="s">
        <v>30</v>
      </c>
      <c r="I9" s="139" t="s">
        <v>464</v>
      </c>
      <c r="J9" s="139" t="s">
        <v>32</v>
      </c>
      <c r="K9" s="139" t="s">
        <v>711</v>
      </c>
    </row>
    <row r="10" spans="1:11" x14ac:dyDescent="0.25">
      <c r="A10" s="139">
        <v>62</v>
      </c>
      <c r="B10" s="139" t="s">
        <v>165</v>
      </c>
      <c r="C10" s="139" t="s">
        <v>166</v>
      </c>
      <c r="D10" s="139" t="s">
        <v>27</v>
      </c>
      <c r="E10" s="139" t="s">
        <v>28</v>
      </c>
      <c r="F10" s="139" t="s">
        <v>167</v>
      </c>
      <c r="G10" s="139" t="s">
        <v>1019</v>
      </c>
      <c r="H10" s="139" t="s">
        <v>30</v>
      </c>
      <c r="I10" s="139" t="s">
        <v>168</v>
      </c>
      <c r="J10" s="139" t="s">
        <v>32</v>
      </c>
      <c r="K10" s="139" t="s">
        <v>712</v>
      </c>
    </row>
    <row r="11" spans="1:11" x14ac:dyDescent="0.25">
      <c r="A11" s="139">
        <v>63</v>
      </c>
      <c r="B11" s="139" t="s">
        <v>25</v>
      </c>
      <c r="C11" s="139" t="s">
        <v>26</v>
      </c>
      <c r="D11" s="139" t="s">
        <v>27</v>
      </c>
      <c r="E11" s="139" t="s">
        <v>28</v>
      </c>
      <c r="F11" s="139" t="s">
        <v>29</v>
      </c>
      <c r="G11" s="139" t="s">
        <v>1019</v>
      </c>
      <c r="H11" s="139" t="s">
        <v>30</v>
      </c>
      <c r="I11" s="139" t="s">
        <v>31</v>
      </c>
      <c r="J11" s="139" t="s">
        <v>32</v>
      </c>
      <c r="K11" s="139" t="s">
        <v>714</v>
      </c>
    </row>
    <row r="12" spans="1:11" x14ac:dyDescent="0.25">
      <c r="A12" s="139">
        <v>75</v>
      </c>
      <c r="B12" s="139" t="s">
        <v>467</v>
      </c>
      <c r="C12" s="139" t="s">
        <v>468</v>
      </c>
      <c r="D12" s="139" t="s">
        <v>0</v>
      </c>
      <c r="E12" s="139" t="s">
        <v>1</v>
      </c>
      <c r="F12" s="139" t="s">
        <v>477</v>
      </c>
      <c r="G12" s="139" t="s">
        <v>1019</v>
      </c>
      <c r="H12" s="139" t="s">
        <v>30</v>
      </c>
      <c r="I12" s="139" t="s">
        <v>478</v>
      </c>
      <c r="J12" s="139" t="s">
        <v>32</v>
      </c>
      <c r="K12" s="139" t="s">
        <v>740</v>
      </c>
    </row>
    <row r="13" spans="1:11" x14ac:dyDescent="0.25">
      <c r="A13" s="139">
        <v>3</v>
      </c>
      <c r="B13" s="139" t="s">
        <v>366</v>
      </c>
      <c r="C13" s="139" t="s">
        <v>367</v>
      </c>
      <c r="D13" s="139" t="s">
        <v>368</v>
      </c>
      <c r="E13" s="139" t="s">
        <v>43</v>
      </c>
      <c r="F13" s="139" t="s">
        <v>369</v>
      </c>
      <c r="G13" s="139" t="s">
        <v>1019</v>
      </c>
      <c r="H13" s="139" t="s">
        <v>294</v>
      </c>
      <c r="I13" s="139" t="s">
        <v>370</v>
      </c>
      <c r="J13" s="139" t="s">
        <v>289</v>
      </c>
      <c r="K13" s="139" t="s">
        <v>1240</v>
      </c>
    </row>
    <row r="14" spans="1:11" x14ac:dyDescent="0.25">
      <c r="A14" s="139">
        <v>37</v>
      </c>
      <c r="B14" s="139" t="s">
        <v>49</v>
      </c>
      <c r="C14" s="139" t="s">
        <v>97</v>
      </c>
      <c r="D14" s="139" t="s">
        <v>66</v>
      </c>
      <c r="E14" s="139" t="s">
        <v>1</v>
      </c>
      <c r="F14" s="139" t="s">
        <v>391</v>
      </c>
      <c r="G14" s="139" t="s">
        <v>1019</v>
      </c>
      <c r="H14" s="139" t="s">
        <v>294</v>
      </c>
      <c r="I14" s="139" t="s">
        <v>392</v>
      </c>
      <c r="J14" s="139" t="s">
        <v>289</v>
      </c>
      <c r="K14" s="139" t="s">
        <v>921</v>
      </c>
    </row>
    <row r="15" spans="1:11" x14ac:dyDescent="0.25">
      <c r="A15" s="139">
        <v>39</v>
      </c>
      <c r="B15" s="139" t="s">
        <v>845</v>
      </c>
      <c r="C15" s="139" t="s">
        <v>846</v>
      </c>
      <c r="D15" s="139" t="s">
        <v>27</v>
      </c>
      <c r="E15" s="139" t="s">
        <v>28</v>
      </c>
      <c r="F15" s="139" t="s">
        <v>847</v>
      </c>
      <c r="G15" s="139" t="s">
        <v>1019</v>
      </c>
      <c r="H15" s="139" t="s">
        <v>294</v>
      </c>
      <c r="I15" s="139" t="s">
        <v>848</v>
      </c>
      <c r="J15" s="139" t="s">
        <v>289</v>
      </c>
      <c r="K15" s="139" t="s">
        <v>849</v>
      </c>
    </row>
    <row r="16" spans="1:11" x14ac:dyDescent="0.25">
      <c r="A16" s="139">
        <v>40</v>
      </c>
      <c r="B16" s="139" t="s">
        <v>651</v>
      </c>
      <c r="C16" s="139" t="s">
        <v>652</v>
      </c>
      <c r="D16" s="139" t="s">
        <v>653</v>
      </c>
      <c r="E16" s="139" t="s">
        <v>1</v>
      </c>
      <c r="F16" s="139" t="s">
        <v>654</v>
      </c>
      <c r="G16" s="139" t="s">
        <v>1019</v>
      </c>
      <c r="H16" s="139" t="s">
        <v>294</v>
      </c>
      <c r="I16" s="139" t="s">
        <v>655</v>
      </c>
      <c r="J16" s="139" t="s">
        <v>289</v>
      </c>
      <c r="K16" s="139" t="s">
        <v>656</v>
      </c>
    </row>
    <row r="17" spans="1:11" x14ac:dyDescent="0.25">
      <c r="A17" s="139">
        <v>42</v>
      </c>
      <c r="B17" s="139" t="s">
        <v>608</v>
      </c>
      <c r="C17" s="139" t="s">
        <v>378</v>
      </c>
      <c r="D17" s="139" t="s">
        <v>27</v>
      </c>
      <c r="E17" s="139" t="s">
        <v>28</v>
      </c>
      <c r="F17" s="139" t="s">
        <v>609</v>
      </c>
      <c r="G17" s="139" t="s">
        <v>1019</v>
      </c>
      <c r="H17" s="139" t="s">
        <v>294</v>
      </c>
      <c r="I17" s="139" t="s">
        <v>610</v>
      </c>
      <c r="J17" s="139" t="s">
        <v>289</v>
      </c>
      <c r="K17" s="139" t="s">
        <v>663</v>
      </c>
    </row>
    <row r="18" spans="1:11" x14ac:dyDescent="0.25">
      <c r="A18" s="139">
        <v>46</v>
      </c>
      <c r="B18" s="139"/>
      <c r="C18" s="139"/>
      <c r="D18" s="139"/>
      <c r="E18" s="139"/>
      <c r="F18" s="139" t="s">
        <v>540</v>
      </c>
      <c r="G18" s="139" t="s">
        <v>1019</v>
      </c>
      <c r="H18" s="139" t="s">
        <v>294</v>
      </c>
      <c r="I18" s="139" t="s">
        <v>541</v>
      </c>
      <c r="J18" s="139" t="s">
        <v>289</v>
      </c>
      <c r="K18" s="139" t="s">
        <v>677</v>
      </c>
    </row>
    <row r="19" spans="1:11" x14ac:dyDescent="0.25">
      <c r="A19" s="139">
        <v>47</v>
      </c>
      <c r="B19" s="139" t="s">
        <v>291</v>
      </c>
      <c r="C19" s="139" t="s">
        <v>292</v>
      </c>
      <c r="D19" s="139" t="s">
        <v>0</v>
      </c>
      <c r="E19" s="139" t="s">
        <v>1</v>
      </c>
      <c r="F19" s="139" t="s">
        <v>293</v>
      </c>
      <c r="G19" s="139" t="s">
        <v>1019</v>
      </c>
      <c r="H19" s="139" t="s">
        <v>294</v>
      </c>
      <c r="I19" s="139" t="s">
        <v>295</v>
      </c>
      <c r="J19" s="139" t="s">
        <v>289</v>
      </c>
      <c r="K19" s="139" t="s">
        <v>679</v>
      </c>
    </row>
    <row r="20" spans="1:11" x14ac:dyDescent="0.25">
      <c r="A20" s="139">
        <v>48</v>
      </c>
      <c r="B20" s="139" t="s">
        <v>297</v>
      </c>
      <c r="C20" s="139" t="s">
        <v>255</v>
      </c>
      <c r="D20" s="139" t="s">
        <v>0</v>
      </c>
      <c r="E20" s="139" t="s">
        <v>1</v>
      </c>
      <c r="F20" s="139" t="s">
        <v>298</v>
      </c>
      <c r="G20" s="139" t="s">
        <v>1019</v>
      </c>
      <c r="H20" s="139" t="s">
        <v>294</v>
      </c>
      <c r="I20" s="139" t="s">
        <v>299</v>
      </c>
      <c r="J20" s="139" t="s">
        <v>289</v>
      </c>
      <c r="K20" s="139" t="s">
        <v>680</v>
      </c>
    </row>
    <row r="21" spans="1:11" x14ac:dyDescent="0.25">
      <c r="A21" s="139">
        <v>49</v>
      </c>
      <c r="B21" s="139" t="s">
        <v>311</v>
      </c>
      <c r="C21" s="139" t="s">
        <v>312</v>
      </c>
      <c r="D21" s="139" t="s">
        <v>313</v>
      </c>
      <c r="E21" s="139" t="s">
        <v>43</v>
      </c>
      <c r="F21" s="139" t="s">
        <v>314</v>
      </c>
      <c r="G21" s="139" t="s">
        <v>1019</v>
      </c>
      <c r="H21" s="139" t="s">
        <v>294</v>
      </c>
      <c r="I21" s="139" t="s">
        <v>315</v>
      </c>
      <c r="J21" s="139" t="s">
        <v>289</v>
      </c>
      <c r="K21" s="139" t="s">
        <v>683</v>
      </c>
    </row>
    <row r="22" spans="1:11" x14ac:dyDescent="0.25">
      <c r="A22" s="139">
        <v>53</v>
      </c>
      <c r="B22" s="139" t="s">
        <v>355</v>
      </c>
      <c r="C22" s="139" t="s">
        <v>356</v>
      </c>
      <c r="D22" s="139" t="s">
        <v>0</v>
      </c>
      <c r="E22" s="139" t="s">
        <v>1</v>
      </c>
      <c r="F22" s="139" t="s">
        <v>357</v>
      </c>
      <c r="G22" s="139" t="s">
        <v>1019</v>
      </c>
      <c r="H22" s="139" t="s">
        <v>294</v>
      </c>
      <c r="I22" s="139" t="s">
        <v>358</v>
      </c>
      <c r="J22" s="139" t="s">
        <v>289</v>
      </c>
      <c r="K22" s="139" t="s">
        <v>690</v>
      </c>
    </row>
    <row r="23" spans="1:11" x14ac:dyDescent="0.25">
      <c r="A23" s="139">
        <v>57</v>
      </c>
      <c r="B23" s="139" t="s">
        <v>262</v>
      </c>
      <c r="C23" s="139" t="s">
        <v>399</v>
      </c>
      <c r="D23" s="139" t="s">
        <v>0</v>
      </c>
      <c r="E23" s="139" t="s">
        <v>1</v>
      </c>
      <c r="F23" s="139" t="s">
        <v>400</v>
      </c>
      <c r="G23" s="139" t="s">
        <v>1019</v>
      </c>
      <c r="H23" s="139" t="s">
        <v>294</v>
      </c>
      <c r="I23" s="139" t="s">
        <v>401</v>
      </c>
      <c r="J23" s="139" t="s">
        <v>289</v>
      </c>
      <c r="K23" s="139" t="s">
        <v>700</v>
      </c>
    </row>
    <row r="24" spans="1:11" x14ac:dyDescent="0.25">
      <c r="A24" s="139">
        <v>59</v>
      </c>
      <c r="B24" s="139" t="s">
        <v>431</v>
      </c>
      <c r="C24" s="139" t="s">
        <v>172</v>
      </c>
      <c r="D24" s="139" t="s">
        <v>432</v>
      </c>
      <c r="E24" s="139" t="s">
        <v>28</v>
      </c>
      <c r="F24" s="139" t="s">
        <v>433</v>
      </c>
      <c r="G24" s="139" t="s">
        <v>1019</v>
      </c>
      <c r="H24" s="139" t="s">
        <v>294</v>
      </c>
      <c r="I24" s="139" t="s">
        <v>434</v>
      </c>
      <c r="J24" s="139" t="s">
        <v>289</v>
      </c>
      <c r="K24" s="139" t="s">
        <v>704</v>
      </c>
    </row>
    <row r="25" spans="1:11" x14ac:dyDescent="0.25">
      <c r="A25" s="139">
        <v>35</v>
      </c>
      <c r="B25" s="139" t="s">
        <v>322</v>
      </c>
      <c r="C25" s="139" t="s">
        <v>323</v>
      </c>
      <c r="D25" s="139" t="s">
        <v>66</v>
      </c>
      <c r="E25" s="139" t="s">
        <v>1</v>
      </c>
      <c r="F25" s="139" t="s">
        <v>324</v>
      </c>
      <c r="G25" s="139" t="s">
        <v>1019</v>
      </c>
      <c r="H25" s="139" t="s">
        <v>287</v>
      </c>
      <c r="I25" s="139" t="s">
        <v>325</v>
      </c>
      <c r="J25" s="139" t="s">
        <v>289</v>
      </c>
      <c r="K25" s="139" t="s">
        <v>956</v>
      </c>
    </row>
    <row r="26" spans="1:11" x14ac:dyDescent="0.25">
      <c r="A26" s="139">
        <v>41</v>
      </c>
      <c r="B26" s="139" t="s">
        <v>425</v>
      </c>
      <c r="C26" s="139" t="s">
        <v>426</v>
      </c>
      <c r="D26" s="139" t="s">
        <v>427</v>
      </c>
      <c r="E26" s="139" t="s">
        <v>28</v>
      </c>
      <c r="F26" s="139" t="s">
        <v>428</v>
      </c>
      <c r="G26" s="139" t="s">
        <v>1019</v>
      </c>
      <c r="H26" s="139" t="s">
        <v>287</v>
      </c>
      <c r="I26" s="139" t="s">
        <v>429</v>
      </c>
      <c r="J26" s="139" t="s">
        <v>289</v>
      </c>
      <c r="K26" s="139" t="s">
        <v>659</v>
      </c>
    </row>
    <row r="27" spans="1:11" x14ac:dyDescent="0.25">
      <c r="A27" s="139">
        <v>43</v>
      </c>
      <c r="B27" s="139"/>
      <c r="C27" s="139"/>
      <c r="D27" s="139"/>
      <c r="E27" s="139"/>
      <c r="F27" s="139" t="s">
        <v>572</v>
      </c>
      <c r="G27" s="139" t="s">
        <v>1019</v>
      </c>
      <c r="H27" s="139" t="s">
        <v>287</v>
      </c>
      <c r="I27" s="139" t="s">
        <v>573</v>
      </c>
      <c r="J27" s="139" t="s">
        <v>289</v>
      </c>
      <c r="K27" s="139" t="s">
        <v>665</v>
      </c>
    </row>
    <row r="28" spans="1:11" x14ac:dyDescent="0.25">
      <c r="A28" s="139">
        <v>45</v>
      </c>
      <c r="B28" s="139" t="s">
        <v>566</v>
      </c>
      <c r="C28" s="139" t="s">
        <v>556</v>
      </c>
      <c r="D28" s="139" t="s">
        <v>0</v>
      </c>
      <c r="E28" s="139" t="s">
        <v>1</v>
      </c>
      <c r="F28" s="139" t="s">
        <v>557</v>
      </c>
      <c r="G28" s="139" t="s">
        <v>1019</v>
      </c>
      <c r="H28" s="139" t="s">
        <v>287</v>
      </c>
      <c r="I28" s="139" t="s">
        <v>558</v>
      </c>
      <c r="J28" s="139" t="s">
        <v>289</v>
      </c>
      <c r="K28" s="139" t="s">
        <v>673</v>
      </c>
    </row>
    <row r="29" spans="1:11" x14ac:dyDescent="0.25">
      <c r="A29" s="139">
        <v>50</v>
      </c>
      <c r="B29" s="139" t="s">
        <v>317</v>
      </c>
      <c r="C29" s="139" t="s">
        <v>279</v>
      </c>
      <c r="D29" s="139" t="s">
        <v>318</v>
      </c>
      <c r="E29" s="139" t="s">
        <v>28</v>
      </c>
      <c r="F29" s="139" t="s">
        <v>319</v>
      </c>
      <c r="G29" s="139" t="s">
        <v>1019</v>
      </c>
      <c r="H29" s="139" t="s">
        <v>287</v>
      </c>
      <c r="I29" s="139" t="s">
        <v>320</v>
      </c>
      <c r="J29" s="139" t="s">
        <v>289</v>
      </c>
      <c r="K29" s="139" t="s">
        <v>758</v>
      </c>
    </row>
    <row r="30" spans="1:11" x14ac:dyDescent="0.25">
      <c r="A30" s="139">
        <v>58</v>
      </c>
      <c r="B30" s="139" t="s">
        <v>403</v>
      </c>
      <c r="C30" s="139" t="s">
        <v>60</v>
      </c>
      <c r="D30" s="139" t="s">
        <v>27</v>
      </c>
      <c r="E30" s="139" t="s">
        <v>28</v>
      </c>
      <c r="F30" s="139" t="s">
        <v>404</v>
      </c>
      <c r="G30" s="139" t="s">
        <v>1019</v>
      </c>
      <c r="H30" s="139" t="s">
        <v>287</v>
      </c>
      <c r="I30" s="139" t="s">
        <v>405</v>
      </c>
      <c r="J30" s="139" t="s">
        <v>289</v>
      </c>
      <c r="K30" s="139" t="s">
        <v>701</v>
      </c>
    </row>
    <row r="31" spans="1:11" x14ac:dyDescent="0.25">
      <c r="A31" s="139">
        <v>9</v>
      </c>
      <c r="B31" s="139" t="s">
        <v>117</v>
      </c>
      <c r="C31" s="139" t="s">
        <v>1210</v>
      </c>
      <c r="D31" s="139" t="s">
        <v>648</v>
      </c>
      <c r="E31" s="139" t="s">
        <v>1</v>
      </c>
      <c r="F31" s="139" t="s">
        <v>1211</v>
      </c>
      <c r="G31" s="139" t="s">
        <v>1019</v>
      </c>
      <c r="H31" s="139" t="s">
        <v>3</v>
      </c>
      <c r="I31" s="139" t="s">
        <v>1212</v>
      </c>
      <c r="J31" s="139" t="s">
        <v>53</v>
      </c>
      <c r="K31" s="139" t="s">
        <v>1213</v>
      </c>
    </row>
    <row r="32" spans="1:11" x14ac:dyDescent="0.25">
      <c r="A32" s="139">
        <v>11</v>
      </c>
      <c r="B32" s="139" t="s">
        <v>116</v>
      </c>
      <c r="C32" s="139" t="s">
        <v>117</v>
      </c>
      <c r="D32" s="139" t="s">
        <v>648</v>
      </c>
      <c r="E32" s="139" t="s">
        <v>1</v>
      </c>
      <c r="F32" s="139" t="s">
        <v>118</v>
      </c>
      <c r="G32" s="139" t="s">
        <v>1019</v>
      </c>
      <c r="H32" s="139" t="s">
        <v>3</v>
      </c>
      <c r="I32" s="139" t="s">
        <v>119</v>
      </c>
      <c r="J32" s="139" t="s">
        <v>53</v>
      </c>
      <c r="K32" s="139" t="s">
        <v>1167</v>
      </c>
    </row>
    <row r="33" spans="1:11" x14ac:dyDescent="0.25">
      <c r="A33" s="139">
        <v>23</v>
      </c>
      <c r="B33" s="139" t="s">
        <v>50</v>
      </c>
      <c r="C33" s="139" t="s">
        <v>51</v>
      </c>
      <c r="D33" s="139" t="s">
        <v>52</v>
      </c>
      <c r="E33" s="139" t="s">
        <v>43</v>
      </c>
      <c r="F33" s="139" t="s">
        <v>246</v>
      </c>
      <c r="G33" s="139" t="s">
        <v>1019</v>
      </c>
      <c r="H33" s="139" t="s">
        <v>3</v>
      </c>
      <c r="I33" s="139" t="s">
        <v>247</v>
      </c>
      <c r="J33" s="139" t="s">
        <v>125</v>
      </c>
      <c r="K33" s="139" t="s">
        <v>1127</v>
      </c>
    </row>
    <row r="34" spans="1:11" x14ac:dyDescent="0.25">
      <c r="A34" s="139">
        <v>25</v>
      </c>
      <c r="B34" s="139" t="s">
        <v>262</v>
      </c>
      <c r="C34" s="139" t="s">
        <v>263</v>
      </c>
      <c r="D34" s="139" t="s">
        <v>264</v>
      </c>
      <c r="E34" s="139" t="s">
        <v>1</v>
      </c>
      <c r="F34" s="139" t="s">
        <v>265</v>
      </c>
      <c r="G34" s="139" t="s">
        <v>1019</v>
      </c>
      <c r="H34" s="139" t="s">
        <v>3</v>
      </c>
      <c r="I34" s="139" t="s">
        <v>266</v>
      </c>
      <c r="J34" s="139" t="s">
        <v>53</v>
      </c>
      <c r="K34" s="139" t="s">
        <v>1057</v>
      </c>
    </row>
    <row r="35" spans="1:11" x14ac:dyDescent="0.25">
      <c r="A35" s="139">
        <v>27</v>
      </c>
      <c r="B35" s="139" t="s">
        <v>273</v>
      </c>
      <c r="C35" s="139" t="s">
        <v>274</v>
      </c>
      <c r="D35" s="139" t="s">
        <v>0</v>
      </c>
      <c r="E35" s="139" t="s">
        <v>1</v>
      </c>
      <c r="F35" s="139" t="s">
        <v>275</v>
      </c>
      <c r="G35" s="139" t="s">
        <v>1019</v>
      </c>
      <c r="H35" s="139" t="s">
        <v>3</v>
      </c>
      <c r="I35" s="139" t="s">
        <v>276</v>
      </c>
      <c r="J35" s="139" t="s">
        <v>53</v>
      </c>
      <c r="K35" s="139" t="s">
        <v>1069</v>
      </c>
    </row>
    <row r="36" spans="1:11" x14ac:dyDescent="0.25">
      <c r="A36" s="139">
        <v>28</v>
      </c>
      <c r="B36" s="139" t="s">
        <v>102</v>
      </c>
      <c r="C36" s="139" t="s">
        <v>141</v>
      </c>
      <c r="D36" s="139" t="s">
        <v>42</v>
      </c>
      <c r="E36" s="139" t="s">
        <v>43</v>
      </c>
      <c r="F36" s="139" t="s">
        <v>142</v>
      </c>
      <c r="G36" s="139" t="s">
        <v>1019</v>
      </c>
      <c r="H36" s="139" t="s">
        <v>3</v>
      </c>
      <c r="I36" s="139" t="s">
        <v>143</v>
      </c>
      <c r="J36" s="139" t="s">
        <v>53</v>
      </c>
      <c r="K36" s="139" t="s">
        <v>1070</v>
      </c>
    </row>
    <row r="37" spans="1:11" x14ac:dyDescent="0.25">
      <c r="A37" s="139">
        <v>30</v>
      </c>
      <c r="B37" s="139" t="s">
        <v>145</v>
      </c>
      <c r="C37" s="139" t="s">
        <v>97</v>
      </c>
      <c r="D37" s="139" t="s">
        <v>1046</v>
      </c>
      <c r="E37" s="139" t="s">
        <v>1</v>
      </c>
      <c r="F37" s="139" t="s">
        <v>147</v>
      </c>
      <c r="G37" s="139" t="s">
        <v>1019</v>
      </c>
      <c r="H37" s="139" t="s">
        <v>3</v>
      </c>
      <c r="I37" s="139" t="s">
        <v>148</v>
      </c>
      <c r="J37" s="139" t="s">
        <v>53</v>
      </c>
      <c r="K37" s="139" t="s">
        <v>1047</v>
      </c>
    </row>
    <row r="38" spans="1:11" x14ac:dyDescent="0.25">
      <c r="A38" s="139">
        <v>32</v>
      </c>
      <c r="B38" s="139" t="s">
        <v>982</v>
      </c>
      <c r="C38" s="139" t="s">
        <v>292</v>
      </c>
      <c r="D38" s="139" t="s">
        <v>462</v>
      </c>
      <c r="E38" s="139" t="s">
        <v>1</v>
      </c>
      <c r="F38" s="139" t="s">
        <v>422</v>
      </c>
      <c r="G38" s="139" t="s">
        <v>1019</v>
      </c>
      <c r="H38" s="139" t="s">
        <v>3</v>
      </c>
      <c r="I38" s="139" t="s">
        <v>423</v>
      </c>
      <c r="J38" s="139" t="s">
        <v>2</v>
      </c>
      <c r="K38" s="139" t="s">
        <v>983</v>
      </c>
    </row>
    <row r="39" spans="1:11" x14ac:dyDescent="0.25">
      <c r="A39" s="139">
        <v>34</v>
      </c>
      <c r="B39" s="139" t="s">
        <v>242</v>
      </c>
      <c r="C39" s="139" t="s">
        <v>243</v>
      </c>
      <c r="D39" s="139" t="s">
        <v>957</v>
      </c>
      <c r="E39" s="139" t="s">
        <v>43</v>
      </c>
      <c r="F39" s="139" t="s">
        <v>244</v>
      </c>
      <c r="G39" s="139" t="s">
        <v>1019</v>
      </c>
      <c r="H39" s="139" t="s">
        <v>3</v>
      </c>
      <c r="I39" s="139" t="s">
        <v>245</v>
      </c>
      <c r="J39" s="139" t="s">
        <v>125</v>
      </c>
      <c r="K39" s="139" t="s">
        <v>958</v>
      </c>
    </row>
    <row r="40" spans="1:11" x14ac:dyDescent="0.25">
      <c r="A40" s="139">
        <v>38</v>
      </c>
      <c r="B40" s="139" t="s">
        <v>361</v>
      </c>
      <c r="C40" s="139" t="s">
        <v>362</v>
      </c>
      <c r="D40" s="139" t="s">
        <v>0</v>
      </c>
      <c r="E40" s="139" t="s">
        <v>1</v>
      </c>
      <c r="F40" s="139" t="s">
        <v>886</v>
      </c>
      <c r="G40" s="139" t="s">
        <v>1019</v>
      </c>
      <c r="H40" s="139" t="s">
        <v>3</v>
      </c>
      <c r="I40" s="139" t="s">
        <v>861</v>
      </c>
      <c r="J40" s="139" t="s">
        <v>516</v>
      </c>
      <c r="K40" s="139" t="s">
        <v>896</v>
      </c>
    </row>
    <row r="41" spans="1:11" x14ac:dyDescent="0.25">
      <c r="A41" s="139">
        <v>54</v>
      </c>
      <c r="B41" s="139" t="s">
        <v>238</v>
      </c>
      <c r="C41" s="139" t="s">
        <v>239</v>
      </c>
      <c r="D41" s="139" t="s">
        <v>0</v>
      </c>
      <c r="E41" s="139" t="s">
        <v>1</v>
      </c>
      <c r="F41" s="139" t="s">
        <v>240</v>
      </c>
      <c r="G41" s="139" t="s">
        <v>1019</v>
      </c>
      <c r="H41" s="139" t="s">
        <v>3</v>
      </c>
      <c r="I41" s="139" t="s">
        <v>241</v>
      </c>
      <c r="J41" s="139" t="s">
        <v>53</v>
      </c>
      <c r="K41" s="139" t="s">
        <v>691</v>
      </c>
    </row>
    <row r="42" spans="1:11" x14ac:dyDescent="0.25">
      <c r="A42" s="139">
        <v>56</v>
      </c>
      <c r="B42" s="139" t="s">
        <v>137</v>
      </c>
      <c r="C42" s="139" t="s">
        <v>138</v>
      </c>
      <c r="D42" s="139" t="s">
        <v>0</v>
      </c>
      <c r="E42" s="139" t="s">
        <v>1</v>
      </c>
      <c r="F42" s="139" t="s">
        <v>139</v>
      </c>
      <c r="G42" s="139" t="s">
        <v>1019</v>
      </c>
      <c r="H42" s="139" t="s">
        <v>3</v>
      </c>
      <c r="I42" s="139" t="s">
        <v>140</v>
      </c>
      <c r="J42" s="139" t="s">
        <v>53</v>
      </c>
      <c r="K42" s="139" t="s">
        <v>699</v>
      </c>
    </row>
    <row r="43" spans="1:11" x14ac:dyDescent="0.25">
      <c r="A43" s="139">
        <v>67</v>
      </c>
      <c r="B43" s="139" t="s">
        <v>110</v>
      </c>
      <c r="C43" s="139" t="s">
        <v>111</v>
      </c>
      <c r="D43" s="139" t="s">
        <v>112</v>
      </c>
      <c r="E43" s="139" t="s">
        <v>43</v>
      </c>
      <c r="F43" s="139" t="s">
        <v>113</v>
      </c>
      <c r="G43" s="139" t="s">
        <v>1019</v>
      </c>
      <c r="H43" s="139" t="s">
        <v>3</v>
      </c>
      <c r="I43" s="139" t="s">
        <v>114</v>
      </c>
      <c r="J43" s="139" t="s">
        <v>53</v>
      </c>
      <c r="K43" s="139" t="s">
        <v>727</v>
      </c>
    </row>
    <row r="44" spans="1:11" x14ac:dyDescent="0.25">
      <c r="A44" s="139">
        <v>68</v>
      </c>
      <c r="B44" s="139" t="s">
        <v>120</v>
      </c>
      <c r="C44" s="139" t="s">
        <v>121</v>
      </c>
      <c r="D44" s="139" t="s">
        <v>122</v>
      </c>
      <c r="E44" s="139" t="s">
        <v>43</v>
      </c>
      <c r="F44" s="139" t="s">
        <v>123</v>
      </c>
      <c r="G44" s="139" t="s">
        <v>1019</v>
      </c>
      <c r="H44" s="139" t="s">
        <v>3</v>
      </c>
      <c r="I44" s="139" t="s">
        <v>124</v>
      </c>
      <c r="J44" s="139" t="s">
        <v>125</v>
      </c>
      <c r="K44" s="139" t="s">
        <v>728</v>
      </c>
    </row>
    <row r="45" spans="1:11" x14ac:dyDescent="0.25">
      <c r="A45" s="139">
        <v>77</v>
      </c>
      <c r="B45" s="139" t="s">
        <v>206</v>
      </c>
      <c r="C45" s="139" t="s">
        <v>207</v>
      </c>
      <c r="D45" s="139" t="s">
        <v>173</v>
      </c>
      <c r="E45" s="139" t="s">
        <v>43</v>
      </c>
      <c r="F45" s="139" t="s">
        <v>208</v>
      </c>
      <c r="G45" s="139" t="s">
        <v>1019</v>
      </c>
      <c r="H45" s="139" t="s">
        <v>3</v>
      </c>
      <c r="I45" s="139" t="s">
        <v>209</v>
      </c>
      <c r="J45" s="139" t="s">
        <v>53</v>
      </c>
      <c r="K45" s="139" t="s">
        <v>745</v>
      </c>
    </row>
    <row r="46" spans="1:11" x14ac:dyDescent="0.25">
      <c r="A46" s="139">
        <v>78</v>
      </c>
      <c r="B46" s="139" t="s">
        <v>224</v>
      </c>
      <c r="C46" s="139" t="s">
        <v>225</v>
      </c>
      <c r="D46" s="139" t="s">
        <v>0</v>
      </c>
      <c r="E46" s="139" t="s">
        <v>1</v>
      </c>
      <c r="F46" s="139" t="s">
        <v>226</v>
      </c>
      <c r="G46" s="139" t="s">
        <v>1019</v>
      </c>
      <c r="H46" s="139" t="s">
        <v>3</v>
      </c>
      <c r="I46" s="139" t="s">
        <v>227</v>
      </c>
      <c r="J46" s="139" t="s">
        <v>53</v>
      </c>
      <c r="K46" s="139" t="s">
        <v>748</v>
      </c>
    </row>
    <row r="47" spans="1:11" x14ac:dyDescent="0.25">
      <c r="A47" s="139">
        <v>79</v>
      </c>
      <c r="B47" s="139" t="s">
        <v>54</v>
      </c>
      <c r="C47" s="139" t="s">
        <v>55</v>
      </c>
      <c r="D47" s="139" t="s">
        <v>0</v>
      </c>
      <c r="E47" s="139" t="s">
        <v>1</v>
      </c>
      <c r="F47" s="139" t="s">
        <v>229</v>
      </c>
      <c r="G47" s="139" t="s">
        <v>1019</v>
      </c>
      <c r="H47" s="139" t="s">
        <v>3</v>
      </c>
      <c r="I47" s="139" t="s">
        <v>230</v>
      </c>
      <c r="J47" s="139" t="s">
        <v>53</v>
      </c>
      <c r="K47" s="139" t="s">
        <v>749</v>
      </c>
    </row>
    <row r="48" spans="1:11" x14ac:dyDescent="0.25">
      <c r="A48" s="139">
        <v>81</v>
      </c>
      <c r="B48" s="139" t="s">
        <v>278</v>
      </c>
      <c r="C48" s="139" t="s">
        <v>279</v>
      </c>
      <c r="D48" s="139" t="s">
        <v>66</v>
      </c>
      <c r="E48" s="139" t="s">
        <v>1</v>
      </c>
      <c r="F48" s="139" t="s">
        <v>280</v>
      </c>
      <c r="G48" s="139" t="s">
        <v>1019</v>
      </c>
      <c r="H48" s="139" t="s">
        <v>3</v>
      </c>
      <c r="I48" s="139" t="s">
        <v>281</v>
      </c>
      <c r="J48" s="139" t="s">
        <v>53</v>
      </c>
      <c r="K48" s="139" t="s">
        <v>756</v>
      </c>
    </row>
    <row r="49" spans="1:11" x14ac:dyDescent="0.25">
      <c r="A49" s="139">
        <v>44</v>
      </c>
      <c r="B49" s="139" t="s">
        <v>590</v>
      </c>
      <c r="C49" s="139" t="s">
        <v>591</v>
      </c>
      <c r="D49" s="139" t="s">
        <v>592</v>
      </c>
      <c r="E49" s="139" t="s">
        <v>43</v>
      </c>
      <c r="F49" s="139" t="s">
        <v>593</v>
      </c>
      <c r="G49" s="139" t="s">
        <v>1131</v>
      </c>
      <c r="H49" s="139" t="s">
        <v>30</v>
      </c>
      <c r="I49" s="139" t="s">
        <v>594</v>
      </c>
      <c r="J49" s="139" t="s">
        <v>32</v>
      </c>
      <c r="K49" s="139" t="s">
        <v>669</v>
      </c>
    </row>
    <row r="50" spans="1:11" x14ac:dyDescent="0.25">
      <c r="A50" s="139">
        <v>24</v>
      </c>
      <c r="B50" s="139" t="s">
        <v>1072</v>
      </c>
      <c r="C50" s="139" t="s">
        <v>1073</v>
      </c>
      <c r="D50" s="139" t="s">
        <v>122</v>
      </c>
      <c r="E50" s="139" t="s">
        <v>43</v>
      </c>
      <c r="F50" s="139" t="s">
        <v>221</v>
      </c>
      <c r="G50" s="139" t="s">
        <v>1131</v>
      </c>
      <c r="H50" s="139" t="s">
        <v>3</v>
      </c>
      <c r="I50" s="139" t="s">
        <v>222</v>
      </c>
      <c r="J50" s="139" t="s">
        <v>53</v>
      </c>
      <c r="K50" s="139" t="s">
        <v>1074</v>
      </c>
    </row>
    <row r="51" spans="1:11" x14ac:dyDescent="0.25">
      <c r="A51" s="139">
        <v>29</v>
      </c>
      <c r="B51" s="139" t="s">
        <v>766</v>
      </c>
      <c r="C51" s="139" t="s">
        <v>767</v>
      </c>
      <c r="D51" s="139" t="s">
        <v>577</v>
      </c>
      <c r="E51" s="139" t="s">
        <v>7</v>
      </c>
      <c r="F51" s="139" t="s">
        <v>1040</v>
      </c>
      <c r="G51" s="139" t="s">
        <v>1050</v>
      </c>
      <c r="H51" s="139" t="s">
        <v>781</v>
      </c>
      <c r="I51" s="139" t="s">
        <v>1042</v>
      </c>
      <c r="J51" s="139" t="s">
        <v>1043</v>
      </c>
      <c r="K51" s="139" t="s">
        <v>1044</v>
      </c>
    </row>
    <row r="52" spans="1:11" x14ac:dyDescent="0.25">
      <c r="A52" s="139">
        <v>73</v>
      </c>
      <c r="B52" s="139" t="s">
        <v>174</v>
      </c>
      <c r="C52" s="139" t="s">
        <v>175</v>
      </c>
      <c r="D52" s="139" t="s">
        <v>0</v>
      </c>
      <c r="E52" s="139" t="s">
        <v>1</v>
      </c>
      <c r="F52" s="139" t="s">
        <v>472</v>
      </c>
      <c r="G52" s="139" t="s">
        <v>1050</v>
      </c>
      <c r="H52" s="139" t="s">
        <v>473</v>
      </c>
      <c r="I52" s="139" t="s">
        <v>474</v>
      </c>
      <c r="J52" s="139" t="s">
        <v>475</v>
      </c>
      <c r="K52" s="139" t="s">
        <v>737</v>
      </c>
    </row>
    <row r="53" spans="1:11" x14ac:dyDescent="0.25">
      <c r="A53" s="139">
        <v>76</v>
      </c>
      <c r="B53" s="139" t="s">
        <v>54</v>
      </c>
      <c r="C53" s="139" t="s">
        <v>55</v>
      </c>
      <c r="D53" s="139" t="s">
        <v>0</v>
      </c>
      <c r="E53" s="139" t="s">
        <v>1</v>
      </c>
      <c r="F53" s="139" t="s">
        <v>480</v>
      </c>
      <c r="G53" s="139" t="s">
        <v>1050</v>
      </c>
      <c r="H53" s="139" t="s">
        <v>473</v>
      </c>
      <c r="I53" s="139" t="s">
        <v>481</v>
      </c>
      <c r="J53" s="139" t="s">
        <v>475</v>
      </c>
      <c r="K53" s="139" t="s">
        <v>744</v>
      </c>
    </row>
    <row customFormat="1" r="54" s="56" spans="1:11" x14ac:dyDescent="0.25">
      <c r="A54" s="56">
        <v>71</v>
      </c>
      <c r="B54" s="56" t="s">
        <v>882</v>
      </c>
      <c r="C54" s="56" t="s">
        <v>97</v>
      </c>
      <c r="D54" s="56" t="s">
        <v>173</v>
      </c>
      <c r="E54" s="56" t="s">
        <v>43</v>
      </c>
      <c r="F54" s="56" t="s">
        <v>883</v>
      </c>
      <c r="G54" s="56" t="s">
        <v>960</v>
      </c>
      <c r="H54" s="56" t="s">
        <v>8</v>
      </c>
      <c r="I54" s="56" t="s">
        <v>884</v>
      </c>
      <c r="J54" s="56" t="s">
        <v>9</v>
      </c>
      <c r="K54" s="56" t="s">
        <v>885</v>
      </c>
    </row>
    <row r="55" spans="1:11" x14ac:dyDescent="0.25">
      <c r="A55" s="139">
        <v>2</v>
      </c>
      <c r="B55" s="139" t="s">
        <v>1457</v>
      </c>
      <c r="C55" s="139" t="s">
        <v>1458</v>
      </c>
      <c r="D55" s="139" t="s">
        <v>42</v>
      </c>
      <c r="E55" s="139" t="s">
        <v>43</v>
      </c>
      <c r="F55" s="139" t="s">
        <v>1459</v>
      </c>
      <c r="G55" s="139" t="s">
        <v>1136</v>
      </c>
      <c r="H55" s="139" t="s">
        <v>1013</v>
      </c>
      <c r="I55" s="139" t="s">
        <v>1460</v>
      </c>
      <c r="J55" s="139" t="s">
        <v>960</v>
      </c>
      <c r="K55" s="139" t="s">
        <v>1461</v>
      </c>
    </row>
    <row r="56" spans="1:11" x14ac:dyDescent="0.25">
      <c r="A56" s="139">
        <v>10</v>
      </c>
      <c r="B56" s="139" t="s">
        <v>262</v>
      </c>
      <c r="C56" s="139" t="s">
        <v>399</v>
      </c>
      <c r="D56" s="139" t="s">
        <v>0</v>
      </c>
      <c r="E56" s="139" t="s">
        <v>1</v>
      </c>
      <c r="F56" s="139" t="s">
        <v>1103</v>
      </c>
      <c r="G56" s="139" t="s">
        <v>1136</v>
      </c>
      <c r="H56" s="139" t="s">
        <v>1013</v>
      </c>
      <c r="I56" s="139" t="s">
        <v>1104</v>
      </c>
      <c r="J56" s="139" t="s">
        <v>960</v>
      </c>
      <c r="K56" s="139" t="s">
        <v>1206</v>
      </c>
    </row>
    <row r="57" spans="1:11" x14ac:dyDescent="0.25">
      <c r="A57" s="139">
        <v>12</v>
      </c>
      <c r="B57" s="139" t="s">
        <v>196</v>
      </c>
      <c r="C57" s="139" t="s">
        <v>104</v>
      </c>
      <c r="D57" s="139" t="s">
        <v>197</v>
      </c>
      <c r="E57" s="139" t="s">
        <v>198</v>
      </c>
      <c r="F57" s="139" t="s">
        <v>1168</v>
      </c>
      <c r="G57" s="139" t="s">
        <v>1136</v>
      </c>
      <c r="H57" s="139" t="s">
        <v>1013</v>
      </c>
      <c r="I57" s="139" t="s">
        <v>1169</v>
      </c>
      <c r="J57" s="139" t="s">
        <v>960</v>
      </c>
      <c r="K57" s="139" t="s">
        <v>1170</v>
      </c>
    </row>
    <row r="58" spans="1:11" x14ac:dyDescent="0.25">
      <c r="A58" s="139">
        <v>13</v>
      </c>
      <c r="B58" s="139" t="s">
        <v>1181</v>
      </c>
      <c r="C58" s="139" t="s">
        <v>1182</v>
      </c>
      <c r="D58" s="139" t="s">
        <v>1183</v>
      </c>
      <c r="E58" s="139" t="s">
        <v>48</v>
      </c>
      <c r="F58" s="139" t="s">
        <v>1184</v>
      </c>
      <c r="G58" s="139" t="s">
        <v>1136</v>
      </c>
      <c r="H58" s="139" t="s">
        <v>1013</v>
      </c>
      <c r="I58" s="139" t="s">
        <v>1185</v>
      </c>
      <c r="J58" s="139" t="s">
        <v>960</v>
      </c>
      <c r="K58" s="139" t="s">
        <v>1186</v>
      </c>
    </row>
    <row r="59" spans="1:11" x14ac:dyDescent="0.25">
      <c r="A59" s="139">
        <v>14</v>
      </c>
      <c r="B59" s="139" t="s">
        <v>1187</v>
      </c>
      <c r="C59" s="139" t="s">
        <v>1188</v>
      </c>
      <c r="D59" s="139" t="s">
        <v>1189</v>
      </c>
      <c r="E59" s="139" t="s">
        <v>43</v>
      </c>
      <c r="F59" s="139" t="s">
        <v>1190</v>
      </c>
      <c r="G59" s="139" t="s">
        <v>1136</v>
      </c>
      <c r="H59" s="139" t="s">
        <v>1013</v>
      </c>
      <c r="I59" s="139" t="s">
        <v>1191</v>
      </c>
      <c r="J59" s="139" t="s">
        <v>960</v>
      </c>
      <c r="K59" s="139" t="s">
        <v>1192</v>
      </c>
    </row>
    <row r="60" spans="1:11" x14ac:dyDescent="0.25">
      <c r="A60" s="139">
        <v>15</v>
      </c>
      <c r="B60" s="139" t="s">
        <v>64</v>
      </c>
      <c r="C60" s="139" t="s">
        <v>65</v>
      </c>
      <c r="D60" s="139" t="s">
        <v>66</v>
      </c>
      <c r="E60" s="139" t="s">
        <v>1</v>
      </c>
      <c r="F60" s="139" t="s">
        <v>1133</v>
      </c>
      <c r="G60" s="139" t="s">
        <v>1136</v>
      </c>
      <c r="H60" s="139" t="s">
        <v>1013</v>
      </c>
      <c r="I60" s="139" t="s">
        <v>1134</v>
      </c>
      <c r="J60" s="139" t="s">
        <v>960</v>
      </c>
      <c r="K60" s="139" t="s">
        <v>1135</v>
      </c>
    </row>
    <row r="61" spans="1:11" x14ac:dyDescent="0.25">
      <c r="A61" s="139">
        <v>16</v>
      </c>
      <c r="B61" s="139" t="s">
        <v>262</v>
      </c>
      <c r="C61" s="139" t="s">
        <v>1141</v>
      </c>
      <c r="D61" s="139" t="s">
        <v>1142</v>
      </c>
      <c r="E61" s="139" t="s">
        <v>1</v>
      </c>
      <c r="F61" s="139" t="s">
        <v>1143</v>
      </c>
      <c r="G61" s="139" t="s">
        <v>1136</v>
      </c>
      <c r="H61" s="139" t="s">
        <v>1013</v>
      </c>
      <c r="I61" s="139" t="s">
        <v>1144</v>
      </c>
      <c r="J61" s="139" t="s">
        <v>960</v>
      </c>
      <c r="K61" s="139" t="s">
        <v>1145</v>
      </c>
    </row>
    <row r="62" spans="1:11" x14ac:dyDescent="0.25">
      <c r="A62" s="139">
        <v>17</v>
      </c>
      <c r="B62" s="139" t="s">
        <v>1146</v>
      </c>
      <c r="C62" s="139" t="s">
        <v>1147</v>
      </c>
      <c r="D62" s="139" t="s">
        <v>1142</v>
      </c>
      <c r="E62" s="139" t="s">
        <v>1</v>
      </c>
      <c r="F62" s="139" t="s">
        <v>1148</v>
      </c>
      <c r="G62" s="139" t="s">
        <v>1136</v>
      </c>
      <c r="H62" s="139" t="s">
        <v>1013</v>
      </c>
      <c r="I62" s="139" t="s">
        <v>1149</v>
      </c>
      <c r="J62" s="139" t="s">
        <v>960</v>
      </c>
      <c r="K62" s="139" t="s">
        <v>1150</v>
      </c>
    </row>
    <row r="63" spans="1:11" x14ac:dyDescent="0.25">
      <c r="A63" s="139">
        <v>18</v>
      </c>
      <c r="B63" s="139" t="s">
        <v>50</v>
      </c>
      <c r="C63" s="139" t="s">
        <v>51</v>
      </c>
      <c r="D63" s="139" t="s">
        <v>52</v>
      </c>
      <c r="E63" s="139" t="s">
        <v>43</v>
      </c>
      <c r="F63" s="139" t="s">
        <v>1085</v>
      </c>
      <c r="G63" s="139" t="s">
        <v>1136</v>
      </c>
      <c r="H63" s="139" t="s">
        <v>1013</v>
      </c>
      <c r="I63" s="139" t="s">
        <v>1086</v>
      </c>
      <c r="J63" s="139" t="s">
        <v>960</v>
      </c>
      <c r="K63" s="139" t="s">
        <v>1087</v>
      </c>
    </row>
    <row r="64" spans="1:11" x14ac:dyDescent="0.25">
      <c r="A64" s="139">
        <v>19</v>
      </c>
      <c r="B64" s="139" t="s">
        <v>196</v>
      </c>
      <c r="C64" s="139" t="s">
        <v>104</v>
      </c>
      <c r="D64" s="139" t="s">
        <v>197</v>
      </c>
      <c r="E64" s="139" t="s">
        <v>198</v>
      </c>
      <c r="F64" s="139" t="s">
        <v>1107</v>
      </c>
      <c r="G64" s="139" t="s">
        <v>1136</v>
      </c>
      <c r="H64" s="139" t="s">
        <v>1013</v>
      </c>
      <c r="I64" s="139" t="s">
        <v>1108</v>
      </c>
      <c r="J64" s="139" t="s">
        <v>960</v>
      </c>
      <c r="K64" s="139" t="s">
        <v>1109</v>
      </c>
    </row>
    <row r="65" spans="1:11" x14ac:dyDescent="0.25">
      <c r="A65" s="139">
        <v>20</v>
      </c>
      <c r="B65" s="139" t="s">
        <v>1110</v>
      </c>
      <c r="C65" s="139" t="s">
        <v>408</v>
      </c>
      <c r="D65" s="139" t="s">
        <v>1111</v>
      </c>
      <c r="E65" s="139" t="s">
        <v>912</v>
      </c>
      <c r="F65" s="139" t="s">
        <v>1112</v>
      </c>
      <c r="G65" s="139" t="s">
        <v>1136</v>
      </c>
      <c r="H65" s="139" t="s">
        <v>1013</v>
      </c>
      <c r="I65" s="139" t="s">
        <v>1113</v>
      </c>
      <c r="J65" s="139" t="s">
        <v>960</v>
      </c>
      <c r="K65" s="139" t="s">
        <v>1114</v>
      </c>
    </row>
    <row r="66" spans="1:11" x14ac:dyDescent="0.25">
      <c r="A66" s="139">
        <v>21</v>
      </c>
      <c r="B66" s="139" t="s">
        <v>1115</v>
      </c>
      <c r="C66" s="139" t="s">
        <v>1116</v>
      </c>
      <c r="D66" s="139" t="s">
        <v>1117</v>
      </c>
      <c r="E66" s="139" t="s">
        <v>1</v>
      </c>
      <c r="F66" s="139" t="s">
        <v>1118</v>
      </c>
      <c r="G66" s="139" t="s">
        <v>1136</v>
      </c>
      <c r="H66" s="139" t="s">
        <v>1013</v>
      </c>
      <c r="I66" s="139" t="s">
        <v>1119</v>
      </c>
      <c r="J66" s="139" t="s">
        <v>960</v>
      </c>
      <c r="K66" s="139" t="s">
        <v>1120</v>
      </c>
    </row>
    <row r="67" spans="1:11" x14ac:dyDescent="0.25">
      <c r="A67" s="139">
        <v>22</v>
      </c>
      <c r="B67" s="139" t="s">
        <v>803</v>
      </c>
      <c r="C67" s="139" t="s">
        <v>804</v>
      </c>
      <c r="D67" s="139" t="s">
        <v>17</v>
      </c>
      <c r="E67" s="139" t="s">
        <v>7</v>
      </c>
      <c r="F67" s="139" t="s">
        <v>1121</v>
      </c>
      <c r="G67" s="139" t="s">
        <v>1136</v>
      </c>
      <c r="H67" s="139" t="s">
        <v>1013</v>
      </c>
      <c r="I67" s="139" t="s">
        <v>1122</v>
      </c>
      <c r="J67" s="139" t="s">
        <v>960</v>
      </c>
      <c r="K67" s="139" t="s">
        <v>1123</v>
      </c>
    </row>
    <row r="68" spans="1:11" x14ac:dyDescent="0.25">
      <c r="A68" s="139">
        <v>31</v>
      </c>
      <c r="B68" s="139" t="s">
        <v>803</v>
      </c>
      <c r="C68" s="139" t="s">
        <v>804</v>
      </c>
      <c r="D68" s="139" t="s">
        <v>17</v>
      </c>
      <c r="E68" s="139" t="s">
        <v>7</v>
      </c>
      <c r="F68" s="139" t="s">
        <v>805</v>
      </c>
      <c r="G68" s="139" t="s">
        <v>1136</v>
      </c>
      <c r="H68" s="139" t="s">
        <v>5</v>
      </c>
      <c r="I68" s="139" t="s">
        <v>806</v>
      </c>
      <c r="J68" s="139" t="s">
        <v>6</v>
      </c>
      <c r="K68" s="139" t="s">
        <v>996</v>
      </c>
    </row>
    <row r="69" spans="1:11" x14ac:dyDescent="0.25">
      <c r="A69" s="139">
        <v>51</v>
      </c>
      <c r="B69" s="139" t="s">
        <v>15</v>
      </c>
      <c r="C69" s="139" t="s">
        <v>16</v>
      </c>
      <c r="D69" s="139" t="s">
        <v>17</v>
      </c>
      <c r="E69" s="139" t="s">
        <v>7</v>
      </c>
      <c r="F69" s="139" t="s">
        <v>18</v>
      </c>
      <c r="G69" s="139" t="s">
        <v>1136</v>
      </c>
      <c r="H69" s="139" t="s">
        <v>5</v>
      </c>
      <c r="I69" s="139" t="s">
        <v>19</v>
      </c>
      <c r="J69" s="139" t="s">
        <v>6</v>
      </c>
      <c r="K69" s="139" t="s">
        <v>685</v>
      </c>
    </row>
    <row r="70" spans="1:11" x14ac:dyDescent="0.25">
      <c r="A70" s="139">
        <v>66</v>
      </c>
      <c r="B70" s="139" t="s">
        <v>50</v>
      </c>
      <c r="C70" s="139" t="s">
        <v>51</v>
      </c>
      <c r="D70" s="139" t="s">
        <v>52</v>
      </c>
      <c r="E70" s="139" t="s">
        <v>43</v>
      </c>
      <c r="F70" s="139" t="s">
        <v>94</v>
      </c>
      <c r="G70" s="139" t="s">
        <v>1136</v>
      </c>
      <c r="H70" s="139" t="s">
        <v>5</v>
      </c>
      <c r="I70" s="139" t="s">
        <v>95</v>
      </c>
      <c r="J70" s="139" t="s">
        <v>6</v>
      </c>
      <c r="K70" s="139" t="s">
        <v>724</v>
      </c>
    </row>
    <row r="71" spans="1:11" x14ac:dyDescent="0.25">
      <c r="A71" s="139">
        <v>70</v>
      </c>
      <c r="B71" s="139" t="s">
        <v>101</v>
      </c>
      <c r="C71" s="139" t="s">
        <v>102</v>
      </c>
      <c r="D71" s="139" t="s">
        <v>103</v>
      </c>
      <c r="E71" s="139" t="s">
        <v>43</v>
      </c>
      <c r="F71" s="139" t="s">
        <v>169</v>
      </c>
      <c r="G71" s="139" t="s">
        <v>1136</v>
      </c>
      <c r="H71" s="139" t="s">
        <v>8</v>
      </c>
      <c r="I71" s="139" t="s">
        <v>170</v>
      </c>
      <c r="J71" s="139" t="s">
        <v>9</v>
      </c>
      <c r="K71" s="139" t="s">
        <v>735</v>
      </c>
    </row>
    <row r="72" spans="1:11" x14ac:dyDescent="0.25">
      <c r="A72" s="139">
        <v>74</v>
      </c>
      <c r="B72" s="139" t="s">
        <v>179</v>
      </c>
      <c r="C72" s="139" t="s">
        <v>180</v>
      </c>
      <c r="D72" s="139" t="s">
        <v>181</v>
      </c>
      <c r="E72" s="139" t="s">
        <v>43</v>
      </c>
      <c r="F72" s="139" t="s">
        <v>182</v>
      </c>
      <c r="G72" s="139" t="s">
        <v>1136</v>
      </c>
      <c r="H72" s="139" t="s">
        <v>8</v>
      </c>
      <c r="I72" s="139" t="s">
        <v>183</v>
      </c>
      <c r="J72" s="139" t="s">
        <v>9</v>
      </c>
      <c r="K72" s="139" t="s">
        <v>738</v>
      </c>
    </row>
    <row r="73" spans="1:11" x14ac:dyDescent="0.25">
      <c r="A73" s="139">
        <v>1</v>
      </c>
      <c r="B73" s="139" t="s">
        <v>174</v>
      </c>
      <c r="C73" s="139" t="s">
        <v>175</v>
      </c>
      <c r="D73" s="139" t="s">
        <v>0</v>
      </c>
      <c r="E73" s="139" t="s">
        <v>1</v>
      </c>
      <c r="F73" s="139" t="s">
        <v>1232</v>
      </c>
      <c r="G73" s="139" t="s">
        <v>1257</v>
      </c>
      <c r="H73" s="139" t="s">
        <v>1013</v>
      </c>
      <c r="I73" s="139" t="s">
        <v>1234</v>
      </c>
      <c r="J73" s="139" t="s">
        <v>960</v>
      </c>
      <c r="K73" s="139" t="s">
        <v>1456</v>
      </c>
    </row>
    <row r="74" spans="1:11" x14ac:dyDescent="0.25">
      <c r="A74" s="139">
        <v>5</v>
      </c>
      <c r="B74" s="139" t="s">
        <v>366</v>
      </c>
      <c r="C74" s="139" t="s">
        <v>367</v>
      </c>
      <c r="D74" s="139" t="s">
        <v>368</v>
      </c>
      <c r="E74" s="139" t="s">
        <v>43</v>
      </c>
      <c r="F74" s="139" t="s">
        <v>1100</v>
      </c>
      <c r="G74" s="139" t="s">
        <v>1257</v>
      </c>
      <c r="H74" s="139" t="s">
        <v>1013</v>
      </c>
      <c r="I74" s="139" t="s">
        <v>1101</v>
      </c>
      <c r="J74" s="139" t="s">
        <v>960</v>
      </c>
      <c r="K74" s="139" t="s">
        <v>1258</v>
      </c>
    </row>
    <row r="75" spans="1:11" x14ac:dyDescent="0.25">
      <c r="A75" s="139">
        <v>6</v>
      </c>
      <c r="B75" s="139" t="s">
        <v>1215</v>
      </c>
      <c r="C75" s="139" t="s">
        <v>1216</v>
      </c>
      <c r="D75" s="139" t="s">
        <v>0</v>
      </c>
      <c r="E75" s="139" t="s">
        <v>1</v>
      </c>
      <c r="F75" s="139" t="s">
        <v>1218</v>
      </c>
      <c r="G75" s="139" t="s">
        <v>1257</v>
      </c>
      <c r="H75" s="139" t="s">
        <v>1013</v>
      </c>
      <c r="I75" s="139" t="s">
        <v>1219</v>
      </c>
      <c r="J75" s="139" t="s">
        <v>960</v>
      </c>
      <c r="K75" s="139" t="s">
        <v>1242</v>
      </c>
    </row>
    <row r="76" spans="1:11" x14ac:dyDescent="0.25">
      <c r="A76" s="139">
        <v>8</v>
      </c>
      <c r="B76" s="139" t="s">
        <v>1194</v>
      </c>
      <c r="C76" s="139" t="s">
        <v>1195</v>
      </c>
      <c r="D76" s="139" t="s">
        <v>1196</v>
      </c>
      <c r="E76" s="139" t="s">
        <v>28</v>
      </c>
      <c r="F76" s="139" t="s">
        <v>1197</v>
      </c>
      <c r="G76" s="139" t="s">
        <v>1257</v>
      </c>
      <c r="H76" s="139" t="s">
        <v>1013</v>
      </c>
      <c r="I76" s="139" t="s">
        <v>1198</v>
      </c>
      <c r="J76" s="139" t="s">
        <v>960</v>
      </c>
      <c r="K76" s="139" t="s">
        <v>1214</v>
      </c>
    </row>
    <row r="77" spans="1:11" x14ac:dyDescent="0.25">
      <c r="A77" s="139">
        <v>4</v>
      </c>
      <c r="B77" s="139" t="s">
        <v>366</v>
      </c>
      <c r="C77" s="139" t="s">
        <v>367</v>
      </c>
      <c r="D77" s="139" t="s">
        <v>368</v>
      </c>
      <c r="E77" s="139" t="s">
        <v>43</v>
      </c>
      <c r="F77" s="139" t="s">
        <v>395</v>
      </c>
      <c r="G77" s="139" t="s">
        <v>1257</v>
      </c>
      <c r="H77" s="139" t="s">
        <v>5</v>
      </c>
      <c r="I77" s="139" t="s">
        <v>396</v>
      </c>
      <c r="J77" s="139" t="s">
        <v>6</v>
      </c>
      <c r="K77" s="139" t="s">
        <v>1241</v>
      </c>
    </row>
    <row r="78" spans="1:11" x14ac:dyDescent="0.25">
      <c r="A78" s="139">
        <v>60</v>
      </c>
      <c r="B78" s="139" t="s">
        <v>443</v>
      </c>
      <c r="C78" s="139" t="s">
        <v>444</v>
      </c>
      <c r="D78" s="139" t="s">
        <v>0</v>
      </c>
      <c r="E78" s="139" t="s">
        <v>1</v>
      </c>
      <c r="F78" s="139" t="s">
        <v>445</v>
      </c>
      <c r="G78" s="139" t="s">
        <v>1257</v>
      </c>
      <c r="H78" s="139" t="s">
        <v>5</v>
      </c>
      <c r="I78" s="139" t="s">
        <v>446</v>
      </c>
      <c r="J78" s="139" t="s">
        <v>6</v>
      </c>
      <c r="K78" s="139" t="s">
        <v>708</v>
      </c>
    </row>
    <row r="79" spans="1:11" x14ac:dyDescent="0.25">
      <c r="A79" s="139">
        <v>64</v>
      </c>
      <c r="B79" s="139" t="s">
        <v>54</v>
      </c>
      <c r="C79" s="139" t="s">
        <v>55</v>
      </c>
      <c r="D79" s="139" t="s">
        <v>0</v>
      </c>
      <c r="E79" s="139" t="s">
        <v>1</v>
      </c>
      <c r="F79" s="139" t="s">
        <v>56</v>
      </c>
      <c r="G79" s="139" t="s">
        <v>1257</v>
      </c>
      <c r="H79" s="139" t="s">
        <v>5</v>
      </c>
      <c r="I79" s="139" t="s">
        <v>57</v>
      </c>
      <c r="J79" s="139" t="s">
        <v>6</v>
      </c>
      <c r="K79" s="139" t="s">
        <v>717</v>
      </c>
    </row>
    <row r="80" spans="1:11" x14ac:dyDescent="0.25">
      <c r="A80" s="139">
        <v>65</v>
      </c>
      <c r="B80" s="139" t="s">
        <v>467</v>
      </c>
      <c r="C80" s="139" t="s">
        <v>468</v>
      </c>
      <c r="D80" s="139" t="s">
        <v>0</v>
      </c>
      <c r="E80" s="139" t="s">
        <v>1</v>
      </c>
      <c r="F80" s="139" t="s">
        <v>469</v>
      </c>
      <c r="G80" s="139" t="s">
        <v>1257</v>
      </c>
      <c r="H80" s="139" t="s">
        <v>5</v>
      </c>
      <c r="I80" s="139" t="s">
        <v>470</v>
      </c>
      <c r="J80" s="139" t="s">
        <v>6</v>
      </c>
      <c r="K80" s="139" t="s">
        <v>720</v>
      </c>
    </row>
    <row r="81" spans="1:11" x14ac:dyDescent="0.25">
      <c r="A81" s="139">
        <v>69</v>
      </c>
      <c r="B81" s="139" t="s">
        <v>797</v>
      </c>
      <c r="C81" s="139" t="s">
        <v>798</v>
      </c>
      <c r="D81" s="139" t="s">
        <v>799</v>
      </c>
      <c r="E81" s="139" t="s">
        <v>1</v>
      </c>
      <c r="F81" s="139" t="s">
        <v>800</v>
      </c>
      <c r="G81" s="139" t="s">
        <v>1257</v>
      </c>
      <c r="H81" s="139" t="s">
        <v>8</v>
      </c>
      <c r="I81" s="139" t="s">
        <v>801</v>
      </c>
      <c r="J81" s="139" t="s">
        <v>9</v>
      </c>
      <c r="K81" s="139" t="s">
        <v>802</v>
      </c>
    </row>
    <row r="82" spans="1:11" x14ac:dyDescent="0.25">
      <c r="A82" s="139">
        <v>72</v>
      </c>
      <c r="B82" s="139" t="s">
        <v>174</v>
      </c>
      <c r="C82" s="139" t="s">
        <v>175</v>
      </c>
      <c r="D82" s="139" t="s">
        <v>0</v>
      </c>
      <c r="E82" s="139" t="s">
        <v>1</v>
      </c>
      <c r="F82" s="139" t="s">
        <v>176</v>
      </c>
      <c r="G82" s="139" t="s">
        <v>1257</v>
      </c>
      <c r="H82" s="139" t="s">
        <v>8</v>
      </c>
      <c r="I82" s="139" t="s">
        <v>177</v>
      </c>
      <c r="J82" s="139" t="s">
        <v>9</v>
      </c>
      <c r="K82" s="139" t="s">
        <v>736</v>
      </c>
    </row>
  </sheetData>
  <sortState ref="A2:K82">
    <sortCondition ref="G2:G82"/>
    <sortCondition ref="H2:H82"/>
  </sortState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8"/>
  <dimension ref="A1:L78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customFormat="1" r="2" s="56" spans="1:11" x14ac:dyDescent="0.25">
      <c r="A2" s="56">
        <v>7</v>
      </c>
      <c r="B2" s="56" t="s">
        <v>623</v>
      </c>
      <c r="C2" s="56" t="s">
        <v>624</v>
      </c>
      <c r="D2" s="56" t="s">
        <v>625</v>
      </c>
      <c r="E2" s="56" t="s">
        <v>48</v>
      </c>
      <c r="F2" s="56" t="s">
        <v>626</v>
      </c>
      <c r="G2" s="56" t="s">
        <v>666</v>
      </c>
      <c r="H2" s="56" t="s">
        <v>294</v>
      </c>
      <c r="I2" s="56" t="s">
        <v>627</v>
      </c>
      <c r="J2" s="56" t="s">
        <v>289</v>
      </c>
      <c r="K2" s="56" t="s">
        <v>1221</v>
      </c>
    </row>
    <row customFormat="1" r="3" s="56" spans="1:11" x14ac:dyDescent="0.25">
      <c r="A3" s="56">
        <v>53</v>
      </c>
      <c r="B3" s="56" t="s">
        <v>377</v>
      </c>
      <c r="C3" s="56" t="s">
        <v>378</v>
      </c>
      <c r="D3" s="56" t="s">
        <v>256</v>
      </c>
      <c r="E3" s="56" t="s">
        <v>1</v>
      </c>
      <c r="F3" s="56" t="s">
        <v>379</v>
      </c>
      <c r="G3" s="56" t="s">
        <v>666</v>
      </c>
      <c r="H3" s="56" t="s">
        <v>294</v>
      </c>
      <c r="I3" s="56" t="s">
        <v>380</v>
      </c>
      <c r="J3" s="56" t="s">
        <v>289</v>
      </c>
      <c r="K3" s="56" t="s">
        <v>695</v>
      </c>
    </row>
    <row customFormat="1" r="4" s="56" spans="1:11" x14ac:dyDescent="0.25">
      <c r="A4" s="56">
        <v>51</v>
      </c>
      <c r="B4" s="56" t="s">
        <v>333</v>
      </c>
      <c r="C4" s="56" t="s">
        <v>334</v>
      </c>
      <c r="D4" s="56" t="s">
        <v>335</v>
      </c>
      <c r="E4" s="56" t="s">
        <v>48</v>
      </c>
      <c r="F4" s="56" t="s">
        <v>336</v>
      </c>
      <c r="G4" s="56" t="s">
        <v>666</v>
      </c>
      <c r="H4" s="56" t="s">
        <v>287</v>
      </c>
      <c r="I4" s="56" t="s">
        <v>337</v>
      </c>
      <c r="J4" s="56" t="s">
        <v>289</v>
      </c>
      <c r="K4" s="56" t="s">
        <v>686</v>
      </c>
    </row>
    <row customFormat="1" r="5" s="56" spans="1:11" x14ac:dyDescent="0.25">
      <c r="A5" s="56">
        <v>35</v>
      </c>
      <c r="B5" s="56" t="s">
        <v>567</v>
      </c>
      <c r="C5" s="56" t="s">
        <v>561</v>
      </c>
      <c r="D5" s="56" t="s">
        <v>0</v>
      </c>
      <c r="E5" s="56" t="s">
        <v>1</v>
      </c>
      <c r="F5" s="56" t="s">
        <v>61</v>
      </c>
      <c r="G5" s="56" t="s">
        <v>666</v>
      </c>
      <c r="H5" s="56" t="s">
        <v>3</v>
      </c>
      <c r="I5" s="56" t="s">
        <v>62</v>
      </c>
      <c r="J5" s="56" t="s">
        <v>53</v>
      </c>
      <c r="K5" s="56" t="s">
        <v>919</v>
      </c>
    </row>
    <row customFormat="1" r="6" s="56" spans="1:11" x14ac:dyDescent="0.25">
      <c r="A6" s="56">
        <v>76</v>
      </c>
      <c r="B6" s="56" t="s">
        <v>232</v>
      </c>
      <c r="C6" s="56" t="s">
        <v>233</v>
      </c>
      <c r="D6" s="56" t="s">
        <v>234</v>
      </c>
      <c r="E6" s="56" t="s">
        <v>1</v>
      </c>
      <c r="F6" s="56" t="s">
        <v>235</v>
      </c>
      <c r="G6" s="56" t="s">
        <v>666</v>
      </c>
      <c r="H6" s="56" t="s">
        <v>3</v>
      </c>
      <c r="I6" s="56" t="s">
        <v>236</v>
      </c>
      <c r="J6" s="56" t="s">
        <v>53</v>
      </c>
      <c r="K6" s="56" t="s">
        <v>750</v>
      </c>
    </row>
    <row r="7" spans="1:11" x14ac:dyDescent="0.25">
      <c r="A7" s="137">
        <v>26</v>
      </c>
      <c r="B7" s="137" t="s">
        <v>71</v>
      </c>
      <c r="C7" s="137" t="s">
        <v>72</v>
      </c>
      <c r="D7" s="137" t="s">
        <v>73</v>
      </c>
      <c r="E7" s="137" t="s">
        <v>28</v>
      </c>
      <c r="F7" s="137" t="s">
        <v>74</v>
      </c>
      <c r="G7" s="137" t="s">
        <v>1019</v>
      </c>
      <c r="H7" s="137" t="s">
        <v>30</v>
      </c>
      <c r="I7" s="137" t="s">
        <v>75</v>
      </c>
      <c r="J7" s="137" t="s">
        <v>32</v>
      </c>
      <c r="K7" s="137" t="s">
        <v>1058</v>
      </c>
    </row>
    <row r="8" spans="1:11" x14ac:dyDescent="0.25">
      <c r="A8" s="137">
        <v>32</v>
      </c>
      <c r="B8" s="137" t="s">
        <v>64</v>
      </c>
      <c r="C8" s="137" t="s">
        <v>65</v>
      </c>
      <c r="D8" s="137" t="s">
        <v>66</v>
      </c>
      <c r="E8" s="137" t="s">
        <v>1</v>
      </c>
      <c r="F8" s="137" t="s">
        <v>67</v>
      </c>
      <c r="G8" s="137" t="s">
        <v>1019</v>
      </c>
      <c r="H8" s="137" t="s">
        <v>30</v>
      </c>
      <c r="I8" s="137" t="s">
        <v>68</v>
      </c>
      <c r="J8" s="137" t="s">
        <v>32</v>
      </c>
      <c r="K8" s="137" t="s">
        <v>959</v>
      </c>
    </row>
    <row r="9" spans="1:11" x14ac:dyDescent="0.25">
      <c r="A9" s="137">
        <v>59</v>
      </c>
      <c r="B9" s="137" t="s">
        <v>460</v>
      </c>
      <c r="C9" s="137" t="s">
        <v>461</v>
      </c>
      <c r="D9" s="137" t="s">
        <v>462</v>
      </c>
      <c r="E9" s="137" t="s">
        <v>1</v>
      </c>
      <c r="F9" s="137" t="s">
        <v>463</v>
      </c>
      <c r="G9" s="137" t="s">
        <v>1019</v>
      </c>
      <c r="H9" s="137" t="s">
        <v>30</v>
      </c>
      <c r="I9" s="137" t="s">
        <v>464</v>
      </c>
      <c r="J9" s="137" t="s">
        <v>32</v>
      </c>
      <c r="K9" s="137" t="s">
        <v>711</v>
      </c>
    </row>
    <row r="10" spans="1:11" x14ac:dyDescent="0.25">
      <c r="A10" s="137">
        <v>60</v>
      </c>
      <c r="B10" s="137" t="s">
        <v>165</v>
      </c>
      <c r="C10" s="137" t="s">
        <v>166</v>
      </c>
      <c r="D10" s="137" t="s">
        <v>27</v>
      </c>
      <c r="E10" s="137" t="s">
        <v>28</v>
      </c>
      <c r="F10" s="137" t="s">
        <v>167</v>
      </c>
      <c r="G10" s="137" t="s">
        <v>1019</v>
      </c>
      <c r="H10" s="137" t="s">
        <v>30</v>
      </c>
      <c r="I10" s="137" t="s">
        <v>168</v>
      </c>
      <c r="J10" s="137" t="s">
        <v>32</v>
      </c>
      <c r="K10" s="137" t="s">
        <v>712</v>
      </c>
    </row>
    <row r="11" spans="1:11" x14ac:dyDescent="0.25">
      <c r="A11" s="137">
        <v>61</v>
      </c>
      <c r="B11" s="137" t="s">
        <v>25</v>
      </c>
      <c r="C11" s="137" t="s">
        <v>26</v>
      </c>
      <c r="D11" s="137" t="s">
        <v>27</v>
      </c>
      <c r="E11" s="137" t="s">
        <v>28</v>
      </c>
      <c r="F11" s="137" t="s">
        <v>29</v>
      </c>
      <c r="G11" s="137" t="s">
        <v>1019</v>
      </c>
      <c r="H11" s="137" t="s">
        <v>30</v>
      </c>
      <c r="I11" s="137" t="s">
        <v>31</v>
      </c>
      <c r="J11" s="137" t="s">
        <v>32</v>
      </c>
      <c r="K11" s="137" t="s">
        <v>714</v>
      </c>
    </row>
    <row r="12" spans="1:11" x14ac:dyDescent="0.25">
      <c r="A12" s="137">
        <v>71</v>
      </c>
      <c r="B12" s="137" t="s">
        <v>467</v>
      </c>
      <c r="C12" s="137" t="s">
        <v>468</v>
      </c>
      <c r="D12" s="137" t="s">
        <v>0</v>
      </c>
      <c r="E12" s="137" t="s">
        <v>1</v>
      </c>
      <c r="F12" s="137" t="s">
        <v>477</v>
      </c>
      <c r="G12" s="137" t="s">
        <v>1019</v>
      </c>
      <c r="H12" s="137" t="s">
        <v>30</v>
      </c>
      <c r="I12" s="137" t="s">
        <v>478</v>
      </c>
      <c r="J12" s="137" t="s">
        <v>32</v>
      </c>
      <c r="K12" s="137" t="s">
        <v>740</v>
      </c>
    </row>
    <row r="13" spans="1:11" x14ac:dyDescent="0.25">
      <c r="A13" s="137">
        <v>3</v>
      </c>
      <c r="B13" s="137" t="s">
        <v>366</v>
      </c>
      <c r="C13" s="137" t="s">
        <v>367</v>
      </c>
      <c r="D13" s="137" t="s">
        <v>368</v>
      </c>
      <c r="E13" s="137" t="s">
        <v>43</v>
      </c>
      <c r="F13" s="137" t="s">
        <v>369</v>
      </c>
      <c r="G13" s="137" t="s">
        <v>1019</v>
      </c>
      <c r="H13" s="137" t="s">
        <v>294</v>
      </c>
      <c r="I13" s="137" t="s">
        <v>370</v>
      </c>
      <c r="J13" s="137" t="s">
        <v>289</v>
      </c>
      <c r="K13" s="137" t="s">
        <v>1240</v>
      </c>
    </row>
    <row r="14" spans="1:11" x14ac:dyDescent="0.25">
      <c r="A14" s="137">
        <v>36</v>
      </c>
      <c r="B14" s="137" t="s">
        <v>49</v>
      </c>
      <c r="C14" s="137" t="s">
        <v>97</v>
      </c>
      <c r="D14" s="137" t="s">
        <v>66</v>
      </c>
      <c r="E14" s="137" t="s">
        <v>1</v>
      </c>
      <c r="F14" s="137" t="s">
        <v>391</v>
      </c>
      <c r="G14" s="137" t="s">
        <v>1019</v>
      </c>
      <c r="H14" s="137" t="s">
        <v>294</v>
      </c>
      <c r="I14" s="137" t="s">
        <v>392</v>
      </c>
      <c r="J14" s="137" t="s">
        <v>289</v>
      </c>
      <c r="K14" s="137" t="s">
        <v>921</v>
      </c>
    </row>
    <row r="15" spans="1:11" x14ac:dyDescent="0.25">
      <c r="A15" s="137">
        <v>38</v>
      </c>
      <c r="B15" s="137" t="s">
        <v>845</v>
      </c>
      <c r="C15" s="137" t="s">
        <v>846</v>
      </c>
      <c r="D15" s="137" t="s">
        <v>27</v>
      </c>
      <c r="E15" s="137" t="s">
        <v>28</v>
      </c>
      <c r="F15" s="137" t="s">
        <v>847</v>
      </c>
      <c r="G15" s="137" t="s">
        <v>1019</v>
      </c>
      <c r="H15" s="137" t="s">
        <v>294</v>
      </c>
      <c r="I15" s="137" t="s">
        <v>848</v>
      </c>
      <c r="J15" s="137" t="s">
        <v>289</v>
      </c>
      <c r="K15" s="137" t="s">
        <v>849</v>
      </c>
    </row>
    <row r="16" spans="1:11" x14ac:dyDescent="0.25">
      <c r="A16" s="137">
        <v>39</v>
      </c>
      <c r="B16" s="137" t="s">
        <v>651</v>
      </c>
      <c r="C16" s="137" t="s">
        <v>652</v>
      </c>
      <c r="D16" s="137" t="s">
        <v>653</v>
      </c>
      <c r="E16" s="137" t="s">
        <v>1</v>
      </c>
      <c r="F16" s="137" t="s">
        <v>654</v>
      </c>
      <c r="G16" s="137" t="s">
        <v>1019</v>
      </c>
      <c r="H16" s="137" t="s">
        <v>294</v>
      </c>
      <c r="I16" s="137" t="s">
        <v>655</v>
      </c>
      <c r="J16" s="137" t="s">
        <v>289</v>
      </c>
      <c r="K16" s="137" t="s">
        <v>656</v>
      </c>
    </row>
    <row r="17" spans="1:11" x14ac:dyDescent="0.25">
      <c r="A17" s="137">
        <v>41</v>
      </c>
      <c r="B17" s="137" t="s">
        <v>608</v>
      </c>
      <c r="C17" s="137" t="s">
        <v>378</v>
      </c>
      <c r="D17" s="137" t="s">
        <v>27</v>
      </c>
      <c r="E17" s="137" t="s">
        <v>28</v>
      </c>
      <c r="F17" s="137" t="s">
        <v>609</v>
      </c>
      <c r="G17" s="137" t="s">
        <v>1019</v>
      </c>
      <c r="H17" s="137" t="s">
        <v>294</v>
      </c>
      <c r="I17" s="137" t="s">
        <v>610</v>
      </c>
      <c r="J17" s="137" t="s">
        <v>289</v>
      </c>
      <c r="K17" s="137" t="s">
        <v>663</v>
      </c>
    </row>
    <row r="18" spans="1:11" x14ac:dyDescent="0.25">
      <c r="A18" s="137">
        <v>45</v>
      </c>
      <c r="B18" s="137"/>
      <c r="C18" s="137"/>
      <c r="D18" s="137"/>
      <c r="E18" s="137"/>
      <c r="F18" s="137" t="s">
        <v>540</v>
      </c>
      <c r="G18" s="137" t="s">
        <v>1019</v>
      </c>
      <c r="H18" s="137" t="s">
        <v>294</v>
      </c>
      <c r="I18" s="137" t="s">
        <v>541</v>
      </c>
      <c r="J18" s="137" t="s">
        <v>289</v>
      </c>
      <c r="K18" s="137" t="s">
        <v>677</v>
      </c>
    </row>
    <row r="19" spans="1:11" x14ac:dyDescent="0.25">
      <c r="A19" s="137">
        <v>46</v>
      </c>
      <c r="B19" s="137" t="s">
        <v>291</v>
      </c>
      <c r="C19" s="137" t="s">
        <v>292</v>
      </c>
      <c r="D19" s="137" t="s">
        <v>0</v>
      </c>
      <c r="E19" s="137" t="s">
        <v>1</v>
      </c>
      <c r="F19" s="137" t="s">
        <v>293</v>
      </c>
      <c r="G19" s="137" t="s">
        <v>1019</v>
      </c>
      <c r="H19" s="137" t="s">
        <v>294</v>
      </c>
      <c r="I19" s="137" t="s">
        <v>295</v>
      </c>
      <c r="J19" s="137" t="s">
        <v>289</v>
      </c>
      <c r="K19" s="137" t="s">
        <v>679</v>
      </c>
    </row>
    <row r="20" spans="1:11" x14ac:dyDescent="0.25">
      <c r="A20" s="137">
        <v>47</v>
      </c>
      <c r="B20" s="137" t="s">
        <v>297</v>
      </c>
      <c r="C20" s="137" t="s">
        <v>255</v>
      </c>
      <c r="D20" s="137" t="s">
        <v>0</v>
      </c>
      <c r="E20" s="137" t="s">
        <v>1</v>
      </c>
      <c r="F20" s="137" t="s">
        <v>298</v>
      </c>
      <c r="G20" s="137" t="s">
        <v>1019</v>
      </c>
      <c r="H20" s="137" t="s">
        <v>294</v>
      </c>
      <c r="I20" s="137" t="s">
        <v>299</v>
      </c>
      <c r="J20" s="137" t="s">
        <v>289</v>
      </c>
      <c r="K20" s="137" t="s">
        <v>680</v>
      </c>
    </row>
    <row r="21" spans="1:11" x14ac:dyDescent="0.25">
      <c r="A21" s="137">
        <v>48</v>
      </c>
      <c r="B21" s="137" t="s">
        <v>311</v>
      </c>
      <c r="C21" s="137" t="s">
        <v>312</v>
      </c>
      <c r="D21" s="137" t="s">
        <v>313</v>
      </c>
      <c r="E21" s="137" t="s">
        <v>43</v>
      </c>
      <c r="F21" s="137" t="s">
        <v>314</v>
      </c>
      <c r="G21" s="137" t="s">
        <v>1019</v>
      </c>
      <c r="H21" s="137" t="s">
        <v>294</v>
      </c>
      <c r="I21" s="137" t="s">
        <v>315</v>
      </c>
      <c r="J21" s="137" t="s">
        <v>289</v>
      </c>
      <c r="K21" s="137" t="s">
        <v>683</v>
      </c>
    </row>
    <row r="22" spans="1:11" x14ac:dyDescent="0.25">
      <c r="A22" s="137">
        <v>55</v>
      </c>
      <c r="B22" s="137" t="s">
        <v>262</v>
      </c>
      <c r="C22" s="137" t="s">
        <v>399</v>
      </c>
      <c r="D22" s="137" t="s">
        <v>0</v>
      </c>
      <c r="E22" s="137" t="s">
        <v>1</v>
      </c>
      <c r="F22" s="137" t="s">
        <v>400</v>
      </c>
      <c r="G22" s="137" t="s">
        <v>1019</v>
      </c>
      <c r="H22" s="137" t="s">
        <v>294</v>
      </c>
      <c r="I22" s="137" t="s">
        <v>401</v>
      </c>
      <c r="J22" s="137" t="s">
        <v>289</v>
      </c>
      <c r="K22" s="137" t="s">
        <v>700</v>
      </c>
    </row>
    <row r="23" spans="1:11" x14ac:dyDescent="0.25">
      <c r="A23" s="137">
        <v>57</v>
      </c>
      <c r="B23" s="137" t="s">
        <v>431</v>
      </c>
      <c r="C23" s="137" t="s">
        <v>172</v>
      </c>
      <c r="D23" s="137" t="s">
        <v>432</v>
      </c>
      <c r="E23" s="137" t="s">
        <v>28</v>
      </c>
      <c r="F23" s="137" t="s">
        <v>433</v>
      </c>
      <c r="G23" s="137" t="s">
        <v>1019</v>
      </c>
      <c r="H23" s="137" t="s">
        <v>294</v>
      </c>
      <c r="I23" s="137" t="s">
        <v>434</v>
      </c>
      <c r="J23" s="137" t="s">
        <v>289</v>
      </c>
      <c r="K23" s="137" t="s">
        <v>704</v>
      </c>
    </row>
    <row r="24" spans="1:11" x14ac:dyDescent="0.25">
      <c r="A24" s="137">
        <v>34</v>
      </c>
      <c r="B24" s="137" t="s">
        <v>322</v>
      </c>
      <c r="C24" s="137" t="s">
        <v>323</v>
      </c>
      <c r="D24" s="137" t="s">
        <v>66</v>
      </c>
      <c r="E24" s="137" t="s">
        <v>1</v>
      </c>
      <c r="F24" s="137" t="s">
        <v>324</v>
      </c>
      <c r="G24" s="137" t="s">
        <v>1019</v>
      </c>
      <c r="H24" s="137" t="s">
        <v>287</v>
      </c>
      <c r="I24" s="137" t="s">
        <v>325</v>
      </c>
      <c r="J24" s="137" t="s">
        <v>289</v>
      </c>
      <c r="K24" s="137" t="s">
        <v>956</v>
      </c>
    </row>
    <row r="25" spans="1:11" x14ac:dyDescent="0.25">
      <c r="A25" s="137">
        <v>40</v>
      </c>
      <c r="B25" s="137" t="s">
        <v>425</v>
      </c>
      <c r="C25" s="137" t="s">
        <v>426</v>
      </c>
      <c r="D25" s="137" t="s">
        <v>427</v>
      </c>
      <c r="E25" s="137" t="s">
        <v>28</v>
      </c>
      <c r="F25" s="137" t="s">
        <v>428</v>
      </c>
      <c r="G25" s="137" t="s">
        <v>1019</v>
      </c>
      <c r="H25" s="137" t="s">
        <v>287</v>
      </c>
      <c r="I25" s="137" t="s">
        <v>429</v>
      </c>
      <c r="J25" s="137" t="s">
        <v>289</v>
      </c>
      <c r="K25" s="137" t="s">
        <v>659</v>
      </c>
    </row>
    <row r="26" spans="1:11" x14ac:dyDescent="0.25">
      <c r="A26" s="137">
        <v>42</v>
      </c>
      <c r="B26" s="137"/>
      <c r="C26" s="137"/>
      <c r="D26" s="137"/>
      <c r="E26" s="137"/>
      <c r="F26" s="137" t="s">
        <v>572</v>
      </c>
      <c r="G26" s="137" t="s">
        <v>1019</v>
      </c>
      <c r="H26" s="137" t="s">
        <v>287</v>
      </c>
      <c r="I26" s="137" t="s">
        <v>573</v>
      </c>
      <c r="J26" s="137" t="s">
        <v>289</v>
      </c>
      <c r="K26" s="137" t="s">
        <v>665</v>
      </c>
    </row>
    <row r="27" spans="1:11" x14ac:dyDescent="0.25">
      <c r="A27" s="137">
        <v>44</v>
      </c>
      <c r="B27" s="137" t="s">
        <v>566</v>
      </c>
      <c r="C27" s="137" t="s">
        <v>556</v>
      </c>
      <c r="D27" s="137" t="s">
        <v>0</v>
      </c>
      <c r="E27" s="137" t="s">
        <v>1</v>
      </c>
      <c r="F27" s="137" t="s">
        <v>557</v>
      </c>
      <c r="G27" s="137" t="s">
        <v>1019</v>
      </c>
      <c r="H27" s="137" t="s">
        <v>287</v>
      </c>
      <c r="I27" s="137" t="s">
        <v>558</v>
      </c>
      <c r="J27" s="137" t="s">
        <v>289</v>
      </c>
      <c r="K27" s="137" t="s">
        <v>673</v>
      </c>
    </row>
    <row r="28" spans="1:11" x14ac:dyDescent="0.25">
      <c r="A28" s="137">
        <v>49</v>
      </c>
      <c r="B28" s="137" t="s">
        <v>317</v>
      </c>
      <c r="C28" s="137" t="s">
        <v>279</v>
      </c>
      <c r="D28" s="137" t="s">
        <v>318</v>
      </c>
      <c r="E28" s="137" t="s">
        <v>28</v>
      </c>
      <c r="F28" s="137" t="s">
        <v>319</v>
      </c>
      <c r="G28" s="137" t="s">
        <v>1019</v>
      </c>
      <c r="H28" s="137" t="s">
        <v>287</v>
      </c>
      <c r="I28" s="137" t="s">
        <v>320</v>
      </c>
      <c r="J28" s="137" t="s">
        <v>289</v>
      </c>
      <c r="K28" s="137" t="s">
        <v>758</v>
      </c>
    </row>
    <row r="29" spans="1:11" x14ac:dyDescent="0.25">
      <c r="A29" s="137">
        <v>56</v>
      </c>
      <c r="B29" s="137" t="s">
        <v>403</v>
      </c>
      <c r="C29" s="137" t="s">
        <v>60</v>
      </c>
      <c r="D29" s="137" t="s">
        <v>27</v>
      </c>
      <c r="E29" s="137" t="s">
        <v>28</v>
      </c>
      <c r="F29" s="137" t="s">
        <v>404</v>
      </c>
      <c r="G29" s="137" t="s">
        <v>1019</v>
      </c>
      <c r="H29" s="137" t="s">
        <v>287</v>
      </c>
      <c r="I29" s="137" t="s">
        <v>405</v>
      </c>
      <c r="J29" s="137" t="s">
        <v>289</v>
      </c>
      <c r="K29" s="137" t="s">
        <v>701</v>
      </c>
    </row>
    <row r="30" spans="1:11" x14ac:dyDescent="0.25">
      <c r="A30" s="137">
        <v>9</v>
      </c>
      <c r="B30" s="137" t="s">
        <v>117</v>
      </c>
      <c r="C30" s="137" t="s">
        <v>1210</v>
      </c>
      <c r="D30" s="137" t="s">
        <v>648</v>
      </c>
      <c r="E30" s="137" t="s">
        <v>1</v>
      </c>
      <c r="F30" s="137" t="s">
        <v>1211</v>
      </c>
      <c r="G30" s="137" t="s">
        <v>1019</v>
      </c>
      <c r="H30" s="137" t="s">
        <v>3</v>
      </c>
      <c r="I30" s="137" t="s">
        <v>1212</v>
      </c>
      <c r="J30" s="137" t="s">
        <v>53</v>
      </c>
      <c r="K30" s="137" t="s">
        <v>1213</v>
      </c>
    </row>
    <row r="31" spans="1:11" x14ac:dyDescent="0.25">
      <c r="A31" s="137">
        <v>11</v>
      </c>
      <c r="B31" s="137" t="s">
        <v>116</v>
      </c>
      <c r="C31" s="137" t="s">
        <v>117</v>
      </c>
      <c r="D31" s="137" t="s">
        <v>648</v>
      </c>
      <c r="E31" s="137" t="s">
        <v>1</v>
      </c>
      <c r="F31" s="137" t="s">
        <v>118</v>
      </c>
      <c r="G31" s="137" t="s">
        <v>1019</v>
      </c>
      <c r="H31" s="137" t="s">
        <v>3</v>
      </c>
      <c r="I31" s="137" t="s">
        <v>119</v>
      </c>
      <c r="J31" s="137" t="s">
        <v>53</v>
      </c>
      <c r="K31" s="137" t="s">
        <v>1167</v>
      </c>
    </row>
    <row r="32" spans="1:11" x14ac:dyDescent="0.25">
      <c r="A32" s="137">
        <v>23</v>
      </c>
      <c r="B32" s="137" t="s">
        <v>50</v>
      </c>
      <c r="C32" s="137" t="s">
        <v>51</v>
      </c>
      <c r="D32" s="137" t="s">
        <v>52</v>
      </c>
      <c r="E32" s="137" t="s">
        <v>43</v>
      </c>
      <c r="F32" s="137" t="s">
        <v>246</v>
      </c>
      <c r="G32" s="137" t="s">
        <v>1019</v>
      </c>
      <c r="H32" s="137" t="s">
        <v>3</v>
      </c>
      <c r="I32" s="137" t="s">
        <v>247</v>
      </c>
      <c r="J32" s="137" t="s">
        <v>125</v>
      </c>
      <c r="K32" s="137" t="s">
        <v>1127</v>
      </c>
    </row>
    <row r="33" spans="1:11" x14ac:dyDescent="0.25">
      <c r="A33" s="137">
        <v>25</v>
      </c>
      <c r="B33" s="137" t="s">
        <v>262</v>
      </c>
      <c r="C33" s="137" t="s">
        <v>263</v>
      </c>
      <c r="D33" s="137" t="s">
        <v>264</v>
      </c>
      <c r="E33" s="137" t="s">
        <v>1</v>
      </c>
      <c r="F33" s="137" t="s">
        <v>265</v>
      </c>
      <c r="G33" s="137" t="s">
        <v>1019</v>
      </c>
      <c r="H33" s="137" t="s">
        <v>3</v>
      </c>
      <c r="I33" s="137" t="s">
        <v>266</v>
      </c>
      <c r="J33" s="137" t="s">
        <v>53</v>
      </c>
      <c r="K33" s="137" t="s">
        <v>1057</v>
      </c>
    </row>
    <row r="34" spans="1:11" x14ac:dyDescent="0.25">
      <c r="A34" s="137">
        <v>27</v>
      </c>
      <c r="B34" s="137" t="s">
        <v>273</v>
      </c>
      <c r="C34" s="137" t="s">
        <v>274</v>
      </c>
      <c r="D34" s="137" t="s">
        <v>0</v>
      </c>
      <c r="E34" s="137" t="s">
        <v>1</v>
      </c>
      <c r="F34" s="137" t="s">
        <v>275</v>
      </c>
      <c r="G34" s="137" t="s">
        <v>1019</v>
      </c>
      <c r="H34" s="137" t="s">
        <v>3</v>
      </c>
      <c r="I34" s="137" t="s">
        <v>276</v>
      </c>
      <c r="J34" s="137" t="s">
        <v>53</v>
      </c>
      <c r="K34" s="137" t="s">
        <v>1069</v>
      </c>
    </row>
    <row r="35" spans="1:11" x14ac:dyDescent="0.25">
      <c r="A35" s="137">
        <v>28</v>
      </c>
      <c r="B35" s="137" t="s">
        <v>102</v>
      </c>
      <c r="C35" s="137" t="s">
        <v>141</v>
      </c>
      <c r="D35" s="137" t="s">
        <v>42</v>
      </c>
      <c r="E35" s="137" t="s">
        <v>43</v>
      </c>
      <c r="F35" s="137" t="s">
        <v>142</v>
      </c>
      <c r="G35" s="137" t="s">
        <v>1019</v>
      </c>
      <c r="H35" s="137" t="s">
        <v>3</v>
      </c>
      <c r="I35" s="137" t="s">
        <v>143</v>
      </c>
      <c r="J35" s="137" t="s">
        <v>53</v>
      </c>
      <c r="K35" s="137" t="s">
        <v>1070</v>
      </c>
    </row>
    <row r="36" spans="1:11" x14ac:dyDescent="0.25">
      <c r="A36" s="137">
        <v>29</v>
      </c>
      <c r="B36" s="137" t="s">
        <v>145</v>
      </c>
      <c r="C36" s="137" t="s">
        <v>97</v>
      </c>
      <c r="D36" s="137" t="s">
        <v>1046</v>
      </c>
      <c r="E36" s="137" t="s">
        <v>1</v>
      </c>
      <c r="F36" s="137" t="s">
        <v>147</v>
      </c>
      <c r="G36" s="137" t="s">
        <v>1019</v>
      </c>
      <c r="H36" s="137" t="s">
        <v>3</v>
      </c>
      <c r="I36" s="137" t="s">
        <v>148</v>
      </c>
      <c r="J36" s="137" t="s">
        <v>53</v>
      </c>
      <c r="K36" s="137" t="s">
        <v>1047</v>
      </c>
    </row>
    <row r="37" spans="1:11" x14ac:dyDescent="0.25">
      <c r="A37" s="137">
        <v>31</v>
      </c>
      <c r="B37" s="137" t="s">
        <v>982</v>
      </c>
      <c r="C37" s="137" t="s">
        <v>292</v>
      </c>
      <c r="D37" s="137" t="s">
        <v>462</v>
      </c>
      <c r="E37" s="137" t="s">
        <v>1</v>
      </c>
      <c r="F37" s="137" t="s">
        <v>422</v>
      </c>
      <c r="G37" s="137" t="s">
        <v>1019</v>
      </c>
      <c r="H37" s="137" t="s">
        <v>3</v>
      </c>
      <c r="I37" s="137" t="s">
        <v>423</v>
      </c>
      <c r="J37" s="137" t="s">
        <v>2</v>
      </c>
      <c r="K37" s="137" t="s">
        <v>983</v>
      </c>
    </row>
    <row r="38" spans="1:11" x14ac:dyDescent="0.25">
      <c r="A38" s="137">
        <v>33</v>
      </c>
      <c r="B38" s="137" t="s">
        <v>242</v>
      </c>
      <c r="C38" s="137" t="s">
        <v>243</v>
      </c>
      <c r="D38" s="137" t="s">
        <v>957</v>
      </c>
      <c r="E38" s="137" t="s">
        <v>43</v>
      </c>
      <c r="F38" s="137" t="s">
        <v>244</v>
      </c>
      <c r="G38" s="137" t="s">
        <v>1019</v>
      </c>
      <c r="H38" s="137" t="s">
        <v>3</v>
      </c>
      <c r="I38" s="137" t="s">
        <v>245</v>
      </c>
      <c r="J38" s="137" t="s">
        <v>125</v>
      </c>
      <c r="K38" s="137" t="s">
        <v>958</v>
      </c>
    </row>
    <row r="39" spans="1:11" x14ac:dyDescent="0.25">
      <c r="A39" s="137">
        <v>37</v>
      </c>
      <c r="B39" s="137" t="s">
        <v>361</v>
      </c>
      <c r="C39" s="137" t="s">
        <v>362</v>
      </c>
      <c r="D39" s="137" t="s">
        <v>0</v>
      </c>
      <c r="E39" s="137" t="s">
        <v>1</v>
      </c>
      <c r="F39" s="137" t="s">
        <v>886</v>
      </c>
      <c r="G39" s="137" t="s">
        <v>1019</v>
      </c>
      <c r="H39" s="137" t="s">
        <v>3</v>
      </c>
      <c r="I39" s="137" t="s">
        <v>861</v>
      </c>
      <c r="J39" s="137" t="s">
        <v>516</v>
      </c>
      <c r="K39" s="137" t="s">
        <v>896</v>
      </c>
    </row>
    <row r="40" spans="1:11" x14ac:dyDescent="0.25">
      <c r="A40" s="137">
        <v>52</v>
      </c>
      <c r="B40" s="137" t="s">
        <v>238</v>
      </c>
      <c r="C40" s="137" t="s">
        <v>239</v>
      </c>
      <c r="D40" s="137" t="s">
        <v>0</v>
      </c>
      <c r="E40" s="137" t="s">
        <v>1</v>
      </c>
      <c r="F40" s="137" t="s">
        <v>240</v>
      </c>
      <c r="G40" s="137" t="s">
        <v>1019</v>
      </c>
      <c r="H40" s="137" t="s">
        <v>3</v>
      </c>
      <c r="I40" s="137" t="s">
        <v>241</v>
      </c>
      <c r="J40" s="137" t="s">
        <v>53</v>
      </c>
      <c r="K40" s="137" t="s">
        <v>691</v>
      </c>
    </row>
    <row r="41" spans="1:11" x14ac:dyDescent="0.25">
      <c r="A41" s="137">
        <v>54</v>
      </c>
      <c r="B41" s="137" t="s">
        <v>137</v>
      </c>
      <c r="C41" s="137" t="s">
        <v>138</v>
      </c>
      <c r="D41" s="137" t="s">
        <v>0</v>
      </c>
      <c r="E41" s="137" t="s">
        <v>1</v>
      </c>
      <c r="F41" s="137" t="s">
        <v>139</v>
      </c>
      <c r="G41" s="137" t="s">
        <v>1019</v>
      </c>
      <c r="H41" s="137" t="s">
        <v>3</v>
      </c>
      <c r="I41" s="137" t="s">
        <v>140</v>
      </c>
      <c r="J41" s="137" t="s">
        <v>53</v>
      </c>
      <c r="K41" s="137" t="s">
        <v>699</v>
      </c>
    </row>
    <row r="42" spans="1:11" x14ac:dyDescent="0.25">
      <c r="A42" s="137">
        <v>64</v>
      </c>
      <c r="B42" s="137" t="s">
        <v>110</v>
      </c>
      <c r="C42" s="137" t="s">
        <v>111</v>
      </c>
      <c r="D42" s="137" t="s">
        <v>112</v>
      </c>
      <c r="E42" s="137" t="s">
        <v>43</v>
      </c>
      <c r="F42" s="137" t="s">
        <v>113</v>
      </c>
      <c r="G42" s="137" t="s">
        <v>1019</v>
      </c>
      <c r="H42" s="137" t="s">
        <v>3</v>
      </c>
      <c r="I42" s="137" t="s">
        <v>114</v>
      </c>
      <c r="J42" s="137" t="s">
        <v>53</v>
      </c>
      <c r="K42" s="137" t="s">
        <v>727</v>
      </c>
    </row>
    <row r="43" spans="1:11" x14ac:dyDescent="0.25">
      <c r="A43" s="137">
        <v>65</v>
      </c>
      <c r="B43" s="137" t="s">
        <v>120</v>
      </c>
      <c r="C43" s="137" t="s">
        <v>121</v>
      </c>
      <c r="D43" s="137" t="s">
        <v>122</v>
      </c>
      <c r="E43" s="137" t="s">
        <v>43</v>
      </c>
      <c r="F43" s="137" t="s">
        <v>123</v>
      </c>
      <c r="G43" s="137" t="s">
        <v>1019</v>
      </c>
      <c r="H43" s="137" t="s">
        <v>3</v>
      </c>
      <c r="I43" s="137" t="s">
        <v>124</v>
      </c>
      <c r="J43" s="137" t="s">
        <v>125</v>
      </c>
      <c r="K43" s="137" t="s">
        <v>728</v>
      </c>
    </row>
    <row r="44" spans="1:11" x14ac:dyDescent="0.25">
      <c r="A44" s="137">
        <v>73</v>
      </c>
      <c r="B44" s="137" t="s">
        <v>206</v>
      </c>
      <c r="C44" s="137" t="s">
        <v>207</v>
      </c>
      <c r="D44" s="137" t="s">
        <v>173</v>
      </c>
      <c r="E44" s="137" t="s">
        <v>43</v>
      </c>
      <c r="F44" s="137" t="s">
        <v>208</v>
      </c>
      <c r="G44" s="137" t="s">
        <v>1019</v>
      </c>
      <c r="H44" s="137" t="s">
        <v>3</v>
      </c>
      <c r="I44" s="137" t="s">
        <v>209</v>
      </c>
      <c r="J44" s="137" t="s">
        <v>53</v>
      </c>
      <c r="K44" s="137" t="s">
        <v>745</v>
      </c>
    </row>
    <row r="45" spans="1:11" x14ac:dyDescent="0.25">
      <c r="A45" s="137">
        <v>74</v>
      </c>
      <c r="B45" s="137" t="s">
        <v>224</v>
      </c>
      <c r="C45" s="137" t="s">
        <v>225</v>
      </c>
      <c r="D45" s="137" t="s">
        <v>0</v>
      </c>
      <c r="E45" s="137" t="s">
        <v>1</v>
      </c>
      <c r="F45" s="137" t="s">
        <v>226</v>
      </c>
      <c r="G45" s="137" t="s">
        <v>1019</v>
      </c>
      <c r="H45" s="137" t="s">
        <v>3</v>
      </c>
      <c r="I45" s="137" t="s">
        <v>227</v>
      </c>
      <c r="J45" s="137" t="s">
        <v>53</v>
      </c>
      <c r="K45" s="137" t="s">
        <v>748</v>
      </c>
    </row>
    <row r="46" spans="1:11" x14ac:dyDescent="0.25">
      <c r="A46" s="137">
        <v>75</v>
      </c>
      <c r="B46" s="137" t="s">
        <v>54</v>
      </c>
      <c r="C46" s="137" t="s">
        <v>55</v>
      </c>
      <c r="D46" s="137" t="s">
        <v>0</v>
      </c>
      <c r="E46" s="137" t="s">
        <v>1</v>
      </c>
      <c r="F46" s="137" t="s">
        <v>229</v>
      </c>
      <c r="G46" s="137" t="s">
        <v>1019</v>
      </c>
      <c r="H46" s="137" t="s">
        <v>3</v>
      </c>
      <c r="I46" s="137" t="s">
        <v>230</v>
      </c>
      <c r="J46" s="137" t="s">
        <v>53</v>
      </c>
      <c r="K46" s="137" t="s">
        <v>749</v>
      </c>
    </row>
    <row r="47" spans="1:11" x14ac:dyDescent="0.25">
      <c r="A47" s="137">
        <v>77</v>
      </c>
      <c r="B47" s="137" t="s">
        <v>278</v>
      </c>
      <c r="C47" s="137" t="s">
        <v>279</v>
      </c>
      <c r="D47" s="137" t="s">
        <v>66</v>
      </c>
      <c r="E47" s="137" t="s">
        <v>1</v>
      </c>
      <c r="F47" s="137" t="s">
        <v>280</v>
      </c>
      <c r="G47" s="137" t="s">
        <v>1019</v>
      </c>
      <c r="H47" s="137" t="s">
        <v>3</v>
      </c>
      <c r="I47" s="137" t="s">
        <v>281</v>
      </c>
      <c r="J47" s="137" t="s">
        <v>53</v>
      </c>
      <c r="K47" s="137" t="s">
        <v>756</v>
      </c>
    </row>
    <row r="48" spans="1:11" x14ac:dyDescent="0.25">
      <c r="A48" s="137">
        <v>43</v>
      </c>
      <c r="B48" s="137" t="s">
        <v>590</v>
      </c>
      <c r="C48" s="137" t="s">
        <v>591</v>
      </c>
      <c r="D48" s="137" t="s">
        <v>592</v>
      </c>
      <c r="E48" s="137" t="s">
        <v>43</v>
      </c>
      <c r="F48" s="137" t="s">
        <v>593</v>
      </c>
      <c r="G48" s="137" t="s">
        <v>1131</v>
      </c>
      <c r="H48" s="137" t="s">
        <v>30</v>
      </c>
      <c r="I48" s="137" t="s">
        <v>594</v>
      </c>
      <c r="J48" s="137" t="s">
        <v>32</v>
      </c>
      <c r="K48" s="137" t="s">
        <v>669</v>
      </c>
    </row>
    <row r="49" spans="1:11" x14ac:dyDescent="0.25">
      <c r="A49" s="137">
        <v>24</v>
      </c>
      <c r="B49" s="137" t="s">
        <v>1072</v>
      </c>
      <c r="C49" s="137" t="s">
        <v>1073</v>
      </c>
      <c r="D49" s="137" t="s">
        <v>122</v>
      </c>
      <c r="E49" s="137" t="s">
        <v>43</v>
      </c>
      <c r="F49" s="137" t="s">
        <v>221</v>
      </c>
      <c r="G49" s="137" t="s">
        <v>1131</v>
      </c>
      <c r="H49" s="137" t="s">
        <v>3</v>
      </c>
      <c r="I49" s="137" t="s">
        <v>222</v>
      </c>
      <c r="J49" s="137" t="s">
        <v>53</v>
      </c>
      <c r="K49" s="137" t="s">
        <v>1074</v>
      </c>
    </row>
    <row r="50" spans="1:11" x14ac:dyDescent="0.25">
      <c r="A50" s="137">
        <v>69</v>
      </c>
      <c r="B50" s="137" t="s">
        <v>174</v>
      </c>
      <c r="C50" s="137" t="s">
        <v>175</v>
      </c>
      <c r="D50" s="137" t="s">
        <v>0</v>
      </c>
      <c r="E50" s="137" t="s">
        <v>1</v>
      </c>
      <c r="F50" s="137" t="s">
        <v>472</v>
      </c>
      <c r="G50" s="137" t="s">
        <v>1050</v>
      </c>
      <c r="H50" s="137" t="s">
        <v>473</v>
      </c>
      <c r="I50" s="137" t="s">
        <v>474</v>
      </c>
      <c r="J50" s="137" t="s">
        <v>475</v>
      </c>
      <c r="K50" s="137" t="s">
        <v>737</v>
      </c>
    </row>
    <row r="51" spans="1:11" x14ac:dyDescent="0.25">
      <c r="A51" s="137">
        <v>72</v>
      </c>
      <c r="B51" s="137" t="s">
        <v>54</v>
      </c>
      <c r="C51" s="137" t="s">
        <v>55</v>
      </c>
      <c r="D51" s="137" t="s">
        <v>0</v>
      </c>
      <c r="E51" s="137" t="s">
        <v>1</v>
      </c>
      <c r="F51" s="137" t="s">
        <v>480</v>
      </c>
      <c r="G51" s="137" t="s">
        <v>1050</v>
      </c>
      <c r="H51" s="137" t="s">
        <v>473</v>
      </c>
      <c r="I51" s="137" t="s">
        <v>481</v>
      </c>
      <c r="J51" s="137" t="s">
        <v>475</v>
      </c>
      <c r="K51" s="137" t="s">
        <v>744</v>
      </c>
    </row>
    <row r="52" spans="1:11" x14ac:dyDescent="0.25">
      <c r="A52" s="137">
        <v>2</v>
      </c>
      <c r="B52" s="137" t="s">
        <v>1457</v>
      </c>
      <c r="C52" s="137" t="s">
        <v>1458</v>
      </c>
      <c r="D52" s="137" t="s">
        <v>42</v>
      </c>
      <c r="E52" s="137" t="s">
        <v>43</v>
      </c>
      <c r="F52" s="137" t="s">
        <v>1459</v>
      </c>
      <c r="G52" s="137" t="s">
        <v>1136</v>
      </c>
      <c r="H52" s="137" t="s">
        <v>1013</v>
      </c>
      <c r="I52" s="137" t="s">
        <v>1460</v>
      </c>
      <c r="J52" s="137" t="s">
        <v>960</v>
      </c>
      <c r="K52" s="137" t="s">
        <v>1461</v>
      </c>
    </row>
    <row r="53" spans="1:11" x14ac:dyDescent="0.25">
      <c r="A53" s="137">
        <v>10</v>
      </c>
      <c r="B53" s="137" t="s">
        <v>262</v>
      </c>
      <c r="C53" s="137" t="s">
        <v>399</v>
      </c>
      <c r="D53" s="137" t="s">
        <v>0</v>
      </c>
      <c r="E53" s="137" t="s">
        <v>1</v>
      </c>
      <c r="F53" s="137" t="s">
        <v>1103</v>
      </c>
      <c r="G53" s="137" t="s">
        <v>1136</v>
      </c>
      <c r="H53" s="137" t="s">
        <v>1013</v>
      </c>
      <c r="I53" s="137" t="s">
        <v>1104</v>
      </c>
      <c r="J53" s="137" t="s">
        <v>960</v>
      </c>
      <c r="K53" s="137" t="s">
        <v>1206</v>
      </c>
    </row>
    <row r="54" spans="1:11" x14ac:dyDescent="0.25">
      <c r="A54" s="137">
        <v>12</v>
      </c>
      <c r="B54" s="137" t="s">
        <v>196</v>
      </c>
      <c r="C54" s="137" t="s">
        <v>104</v>
      </c>
      <c r="D54" s="137" t="s">
        <v>197</v>
      </c>
      <c r="E54" s="137" t="s">
        <v>198</v>
      </c>
      <c r="F54" s="137" t="s">
        <v>1168</v>
      </c>
      <c r="G54" s="137" t="s">
        <v>1136</v>
      </c>
      <c r="H54" s="137" t="s">
        <v>1013</v>
      </c>
      <c r="I54" s="137" t="s">
        <v>1169</v>
      </c>
      <c r="J54" s="137" t="s">
        <v>960</v>
      </c>
      <c r="K54" s="137" t="s">
        <v>1170</v>
      </c>
    </row>
    <row r="55" spans="1:11" x14ac:dyDescent="0.25">
      <c r="A55" s="137">
        <v>13</v>
      </c>
      <c r="B55" s="137" t="s">
        <v>1181</v>
      </c>
      <c r="C55" s="137" t="s">
        <v>1182</v>
      </c>
      <c r="D55" s="137" t="s">
        <v>1183</v>
      </c>
      <c r="E55" s="137" t="s">
        <v>48</v>
      </c>
      <c r="F55" s="137" t="s">
        <v>1184</v>
      </c>
      <c r="G55" s="137" t="s">
        <v>1136</v>
      </c>
      <c r="H55" s="137" t="s">
        <v>1013</v>
      </c>
      <c r="I55" s="137" t="s">
        <v>1185</v>
      </c>
      <c r="J55" s="137" t="s">
        <v>960</v>
      </c>
      <c r="K55" s="137" t="s">
        <v>1186</v>
      </c>
    </row>
    <row r="56" spans="1:11" x14ac:dyDescent="0.25">
      <c r="A56" s="137">
        <v>14</v>
      </c>
      <c r="B56" s="137" t="s">
        <v>1187</v>
      </c>
      <c r="C56" s="137" t="s">
        <v>1188</v>
      </c>
      <c r="D56" s="137" t="s">
        <v>1189</v>
      </c>
      <c r="E56" s="137" t="s">
        <v>43</v>
      </c>
      <c r="F56" s="137" t="s">
        <v>1190</v>
      </c>
      <c r="G56" s="137" t="s">
        <v>1136</v>
      </c>
      <c r="H56" s="137" t="s">
        <v>1013</v>
      </c>
      <c r="I56" s="137" t="s">
        <v>1191</v>
      </c>
      <c r="J56" s="137" t="s">
        <v>960</v>
      </c>
      <c r="K56" s="137" t="s">
        <v>1192</v>
      </c>
    </row>
    <row r="57" spans="1:11" x14ac:dyDescent="0.25">
      <c r="A57" s="137">
        <v>15</v>
      </c>
      <c r="B57" s="137" t="s">
        <v>64</v>
      </c>
      <c r="C57" s="137" t="s">
        <v>65</v>
      </c>
      <c r="D57" s="137" t="s">
        <v>66</v>
      </c>
      <c r="E57" s="137" t="s">
        <v>1</v>
      </c>
      <c r="F57" s="137" t="s">
        <v>1133</v>
      </c>
      <c r="G57" s="137" t="s">
        <v>1136</v>
      </c>
      <c r="H57" s="137" t="s">
        <v>1013</v>
      </c>
      <c r="I57" s="137" t="s">
        <v>1134</v>
      </c>
      <c r="J57" s="137" t="s">
        <v>960</v>
      </c>
      <c r="K57" s="137" t="s">
        <v>1135</v>
      </c>
    </row>
    <row r="58" spans="1:11" x14ac:dyDescent="0.25">
      <c r="A58" s="137">
        <v>16</v>
      </c>
      <c r="B58" s="137" t="s">
        <v>262</v>
      </c>
      <c r="C58" s="137" t="s">
        <v>1141</v>
      </c>
      <c r="D58" s="137" t="s">
        <v>1142</v>
      </c>
      <c r="E58" s="137" t="s">
        <v>1</v>
      </c>
      <c r="F58" s="137" t="s">
        <v>1143</v>
      </c>
      <c r="G58" s="137" t="s">
        <v>1136</v>
      </c>
      <c r="H58" s="137" t="s">
        <v>1013</v>
      </c>
      <c r="I58" s="137" t="s">
        <v>1144</v>
      </c>
      <c r="J58" s="137" t="s">
        <v>960</v>
      </c>
      <c r="K58" s="137" t="s">
        <v>1145</v>
      </c>
    </row>
    <row r="59" spans="1:11" x14ac:dyDescent="0.25">
      <c r="A59" s="137">
        <v>17</v>
      </c>
      <c r="B59" s="137" t="s">
        <v>1146</v>
      </c>
      <c r="C59" s="137" t="s">
        <v>1147</v>
      </c>
      <c r="D59" s="137" t="s">
        <v>1142</v>
      </c>
      <c r="E59" s="137" t="s">
        <v>1</v>
      </c>
      <c r="F59" s="137" t="s">
        <v>1148</v>
      </c>
      <c r="G59" s="137" t="s">
        <v>1136</v>
      </c>
      <c r="H59" s="137" t="s">
        <v>1013</v>
      </c>
      <c r="I59" s="137" t="s">
        <v>1149</v>
      </c>
      <c r="J59" s="137" t="s">
        <v>960</v>
      </c>
      <c r="K59" s="137" t="s">
        <v>1150</v>
      </c>
    </row>
    <row r="60" spans="1:11" x14ac:dyDescent="0.25">
      <c r="A60" s="137">
        <v>18</v>
      </c>
      <c r="B60" s="137" t="s">
        <v>50</v>
      </c>
      <c r="C60" s="137" t="s">
        <v>51</v>
      </c>
      <c r="D60" s="137" t="s">
        <v>52</v>
      </c>
      <c r="E60" s="137" t="s">
        <v>43</v>
      </c>
      <c r="F60" s="137" t="s">
        <v>1085</v>
      </c>
      <c r="G60" s="137" t="s">
        <v>1136</v>
      </c>
      <c r="H60" s="137" t="s">
        <v>1013</v>
      </c>
      <c r="I60" s="137" t="s">
        <v>1086</v>
      </c>
      <c r="J60" s="137" t="s">
        <v>960</v>
      </c>
      <c r="K60" s="137" t="s">
        <v>1087</v>
      </c>
    </row>
    <row r="61" spans="1:11" x14ac:dyDescent="0.25">
      <c r="A61" s="137">
        <v>19</v>
      </c>
      <c r="B61" s="137" t="s">
        <v>196</v>
      </c>
      <c r="C61" s="137" t="s">
        <v>104</v>
      </c>
      <c r="D61" s="137" t="s">
        <v>197</v>
      </c>
      <c r="E61" s="137" t="s">
        <v>198</v>
      </c>
      <c r="F61" s="137" t="s">
        <v>1107</v>
      </c>
      <c r="G61" s="137" t="s">
        <v>1136</v>
      </c>
      <c r="H61" s="137" t="s">
        <v>1013</v>
      </c>
      <c r="I61" s="137" t="s">
        <v>1108</v>
      </c>
      <c r="J61" s="137" t="s">
        <v>960</v>
      </c>
      <c r="K61" s="137" t="s">
        <v>1109</v>
      </c>
    </row>
    <row r="62" spans="1:11" x14ac:dyDescent="0.25">
      <c r="A62" s="137">
        <v>20</v>
      </c>
      <c r="B62" s="137" t="s">
        <v>1110</v>
      </c>
      <c r="C62" s="137" t="s">
        <v>408</v>
      </c>
      <c r="D62" s="137" t="s">
        <v>1111</v>
      </c>
      <c r="E62" s="137" t="s">
        <v>912</v>
      </c>
      <c r="F62" s="137" t="s">
        <v>1112</v>
      </c>
      <c r="G62" s="137" t="s">
        <v>1136</v>
      </c>
      <c r="H62" s="137" t="s">
        <v>1013</v>
      </c>
      <c r="I62" s="137" t="s">
        <v>1113</v>
      </c>
      <c r="J62" s="137" t="s">
        <v>960</v>
      </c>
      <c r="K62" s="137" t="s">
        <v>1114</v>
      </c>
    </row>
    <row r="63" spans="1:11" x14ac:dyDescent="0.25">
      <c r="A63" s="137">
        <v>21</v>
      </c>
      <c r="B63" s="137" t="s">
        <v>1115</v>
      </c>
      <c r="C63" s="137" t="s">
        <v>1116</v>
      </c>
      <c r="D63" s="137" t="s">
        <v>1117</v>
      </c>
      <c r="E63" s="137" t="s">
        <v>1</v>
      </c>
      <c r="F63" s="137" t="s">
        <v>1118</v>
      </c>
      <c r="G63" s="137" t="s">
        <v>1136</v>
      </c>
      <c r="H63" s="137" t="s">
        <v>1013</v>
      </c>
      <c r="I63" s="137" t="s">
        <v>1119</v>
      </c>
      <c r="J63" s="137" t="s">
        <v>960</v>
      </c>
      <c r="K63" s="137" t="s">
        <v>1120</v>
      </c>
    </row>
    <row r="64" spans="1:11" x14ac:dyDescent="0.25">
      <c r="A64" s="137">
        <v>22</v>
      </c>
      <c r="B64" s="137" t="s">
        <v>803</v>
      </c>
      <c r="C64" s="137" t="s">
        <v>804</v>
      </c>
      <c r="D64" s="137" t="s">
        <v>17</v>
      </c>
      <c r="E64" s="137" t="s">
        <v>7</v>
      </c>
      <c r="F64" s="137" t="s">
        <v>1121</v>
      </c>
      <c r="G64" s="137" t="s">
        <v>1136</v>
      </c>
      <c r="H64" s="137" t="s">
        <v>1013</v>
      </c>
      <c r="I64" s="137" t="s">
        <v>1122</v>
      </c>
      <c r="J64" s="137" t="s">
        <v>960</v>
      </c>
      <c r="K64" s="137" t="s">
        <v>1123</v>
      </c>
    </row>
    <row r="65" spans="1:11" x14ac:dyDescent="0.25">
      <c r="A65" s="137">
        <v>30</v>
      </c>
      <c r="B65" s="137" t="s">
        <v>803</v>
      </c>
      <c r="C65" s="137" t="s">
        <v>804</v>
      </c>
      <c r="D65" s="137" t="s">
        <v>17</v>
      </c>
      <c r="E65" s="137" t="s">
        <v>7</v>
      </c>
      <c r="F65" s="137" t="s">
        <v>805</v>
      </c>
      <c r="G65" s="137" t="s">
        <v>1136</v>
      </c>
      <c r="H65" s="137" t="s">
        <v>5</v>
      </c>
      <c r="I65" s="137" t="s">
        <v>806</v>
      </c>
      <c r="J65" s="137" t="s">
        <v>6</v>
      </c>
      <c r="K65" s="137" t="s">
        <v>996</v>
      </c>
    </row>
    <row r="66" spans="1:11" x14ac:dyDescent="0.25">
      <c r="A66" s="137">
        <v>50</v>
      </c>
      <c r="B66" s="137" t="s">
        <v>15</v>
      </c>
      <c r="C66" s="137" t="s">
        <v>16</v>
      </c>
      <c r="D66" s="137" t="s">
        <v>17</v>
      </c>
      <c r="E66" s="137" t="s">
        <v>7</v>
      </c>
      <c r="F66" s="137" t="s">
        <v>18</v>
      </c>
      <c r="G66" s="137" t="s">
        <v>1136</v>
      </c>
      <c r="H66" s="137" t="s">
        <v>5</v>
      </c>
      <c r="I66" s="137" t="s">
        <v>19</v>
      </c>
      <c r="J66" s="137" t="s">
        <v>6</v>
      </c>
      <c r="K66" s="137" t="s">
        <v>685</v>
      </c>
    </row>
    <row r="67" spans="1:11" x14ac:dyDescent="0.25">
      <c r="A67" s="137">
        <v>63</v>
      </c>
      <c r="B67" s="137" t="s">
        <v>50</v>
      </c>
      <c r="C67" s="137" t="s">
        <v>51</v>
      </c>
      <c r="D67" s="137" t="s">
        <v>52</v>
      </c>
      <c r="E67" s="137" t="s">
        <v>43</v>
      </c>
      <c r="F67" s="137" t="s">
        <v>94</v>
      </c>
      <c r="G67" s="137" t="s">
        <v>1136</v>
      </c>
      <c r="H67" s="137" t="s">
        <v>5</v>
      </c>
      <c r="I67" s="137" t="s">
        <v>95</v>
      </c>
      <c r="J67" s="137" t="s">
        <v>6</v>
      </c>
      <c r="K67" s="137" t="s">
        <v>724</v>
      </c>
    </row>
    <row r="68" spans="1:11" x14ac:dyDescent="0.25">
      <c r="A68" s="137">
        <v>67</v>
      </c>
      <c r="B68" s="137" t="s">
        <v>101</v>
      </c>
      <c r="C68" s="137" t="s">
        <v>102</v>
      </c>
      <c r="D68" s="137" t="s">
        <v>103</v>
      </c>
      <c r="E68" s="137" t="s">
        <v>43</v>
      </c>
      <c r="F68" s="137" t="s">
        <v>169</v>
      </c>
      <c r="G68" s="137" t="s">
        <v>1136</v>
      </c>
      <c r="H68" s="137" t="s">
        <v>8</v>
      </c>
      <c r="I68" s="137" t="s">
        <v>170</v>
      </c>
      <c r="J68" s="137" t="s">
        <v>9</v>
      </c>
      <c r="K68" s="137" t="s">
        <v>735</v>
      </c>
    </row>
    <row r="69" spans="1:11" x14ac:dyDescent="0.25">
      <c r="A69" s="137">
        <v>70</v>
      </c>
      <c r="B69" s="137" t="s">
        <v>179</v>
      </c>
      <c r="C69" s="137" t="s">
        <v>180</v>
      </c>
      <c r="D69" s="137" t="s">
        <v>181</v>
      </c>
      <c r="E69" s="137" t="s">
        <v>43</v>
      </c>
      <c r="F69" s="137" t="s">
        <v>182</v>
      </c>
      <c r="G69" s="137" t="s">
        <v>1136</v>
      </c>
      <c r="H69" s="137" t="s">
        <v>8</v>
      </c>
      <c r="I69" s="137" t="s">
        <v>183</v>
      </c>
      <c r="J69" s="137" t="s">
        <v>9</v>
      </c>
      <c r="K69" s="137" t="s">
        <v>738</v>
      </c>
    </row>
    <row r="70" spans="1:11" x14ac:dyDescent="0.25">
      <c r="A70" s="137">
        <v>1</v>
      </c>
      <c r="B70" s="137" t="s">
        <v>174</v>
      </c>
      <c r="C70" s="137" t="s">
        <v>175</v>
      </c>
      <c r="D70" s="137" t="s">
        <v>0</v>
      </c>
      <c r="E70" s="137" t="s">
        <v>1</v>
      </c>
      <c r="F70" s="137" t="s">
        <v>1232</v>
      </c>
      <c r="G70" s="137" t="s">
        <v>1257</v>
      </c>
      <c r="H70" s="137" t="s">
        <v>1013</v>
      </c>
      <c r="I70" s="137" t="s">
        <v>1234</v>
      </c>
      <c r="J70" s="137" t="s">
        <v>960</v>
      </c>
      <c r="K70" s="137" t="s">
        <v>1456</v>
      </c>
    </row>
    <row r="71" spans="1:11" x14ac:dyDescent="0.25">
      <c r="A71" s="137">
        <v>5</v>
      </c>
      <c r="B71" s="137" t="s">
        <v>366</v>
      </c>
      <c r="C71" s="137" t="s">
        <v>367</v>
      </c>
      <c r="D71" s="137" t="s">
        <v>368</v>
      </c>
      <c r="E71" s="137" t="s">
        <v>43</v>
      </c>
      <c r="F71" s="137" t="s">
        <v>1100</v>
      </c>
      <c r="G71" s="137" t="s">
        <v>1257</v>
      </c>
      <c r="H71" s="137" t="s">
        <v>1013</v>
      </c>
      <c r="I71" s="137" t="s">
        <v>1101</v>
      </c>
      <c r="J71" s="137" t="s">
        <v>960</v>
      </c>
      <c r="K71" s="137" t="s">
        <v>1258</v>
      </c>
    </row>
    <row r="72" spans="1:11" x14ac:dyDescent="0.25">
      <c r="A72" s="137">
        <v>6</v>
      </c>
      <c r="B72" s="137" t="s">
        <v>1215</v>
      </c>
      <c r="C72" s="137" t="s">
        <v>1216</v>
      </c>
      <c r="D72" s="137" t="s">
        <v>0</v>
      </c>
      <c r="E72" s="137" t="s">
        <v>1</v>
      </c>
      <c r="F72" s="137" t="s">
        <v>1218</v>
      </c>
      <c r="G72" s="137" t="s">
        <v>1257</v>
      </c>
      <c r="H72" s="137" t="s">
        <v>1013</v>
      </c>
      <c r="I72" s="137" t="s">
        <v>1219</v>
      </c>
      <c r="J72" s="137" t="s">
        <v>960</v>
      </c>
      <c r="K72" s="137" t="s">
        <v>1242</v>
      </c>
    </row>
    <row r="73" spans="1:11" x14ac:dyDescent="0.25">
      <c r="A73" s="137">
        <v>8</v>
      </c>
      <c r="B73" s="137" t="s">
        <v>1194</v>
      </c>
      <c r="C73" s="137" t="s">
        <v>1195</v>
      </c>
      <c r="D73" s="137" t="s">
        <v>1196</v>
      </c>
      <c r="E73" s="137" t="s">
        <v>28</v>
      </c>
      <c r="F73" s="137" t="s">
        <v>1197</v>
      </c>
      <c r="G73" s="137" t="s">
        <v>1257</v>
      </c>
      <c r="H73" s="137" t="s">
        <v>1013</v>
      </c>
      <c r="I73" s="137" t="s">
        <v>1198</v>
      </c>
      <c r="J73" s="137" t="s">
        <v>960</v>
      </c>
      <c r="K73" s="137" t="s">
        <v>1214</v>
      </c>
    </row>
    <row r="74" spans="1:11" x14ac:dyDescent="0.25">
      <c r="A74" s="137">
        <v>4</v>
      </c>
      <c r="B74" s="137" t="s">
        <v>366</v>
      </c>
      <c r="C74" s="137" t="s">
        <v>367</v>
      </c>
      <c r="D74" s="137" t="s">
        <v>368</v>
      </c>
      <c r="E74" s="137" t="s">
        <v>43</v>
      </c>
      <c r="F74" s="137" t="s">
        <v>395</v>
      </c>
      <c r="G74" s="137" t="s">
        <v>1257</v>
      </c>
      <c r="H74" s="137" t="s">
        <v>5</v>
      </c>
      <c r="I74" s="137" t="s">
        <v>396</v>
      </c>
      <c r="J74" s="137" t="s">
        <v>6</v>
      </c>
      <c r="K74" s="137" t="s">
        <v>1241</v>
      </c>
    </row>
    <row r="75" spans="1:11" x14ac:dyDescent="0.25">
      <c r="A75" s="137">
        <v>58</v>
      </c>
      <c r="B75" s="137" t="s">
        <v>443</v>
      </c>
      <c r="C75" s="137" t="s">
        <v>444</v>
      </c>
      <c r="D75" s="137" t="s">
        <v>0</v>
      </c>
      <c r="E75" s="137" t="s">
        <v>1</v>
      </c>
      <c r="F75" s="137" t="s">
        <v>445</v>
      </c>
      <c r="G75" s="137" t="s">
        <v>1257</v>
      </c>
      <c r="H75" s="137" t="s">
        <v>5</v>
      </c>
      <c r="I75" s="137" t="s">
        <v>446</v>
      </c>
      <c r="J75" s="137" t="s">
        <v>6</v>
      </c>
      <c r="K75" s="137" t="s">
        <v>708</v>
      </c>
    </row>
    <row r="76" spans="1:11" x14ac:dyDescent="0.25">
      <c r="A76" s="137">
        <v>62</v>
      </c>
      <c r="B76" s="137" t="s">
        <v>467</v>
      </c>
      <c r="C76" s="137" t="s">
        <v>468</v>
      </c>
      <c r="D76" s="137" t="s">
        <v>0</v>
      </c>
      <c r="E76" s="137" t="s">
        <v>1</v>
      </c>
      <c r="F76" s="137" t="s">
        <v>469</v>
      </c>
      <c r="G76" s="137" t="s">
        <v>1257</v>
      </c>
      <c r="H76" s="137" t="s">
        <v>5</v>
      </c>
      <c r="I76" s="137" t="s">
        <v>470</v>
      </c>
      <c r="J76" s="137" t="s">
        <v>6</v>
      </c>
      <c r="K76" s="137" t="s">
        <v>720</v>
      </c>
    </row>
    <row r="77" spans="1:11" x14ac:dyDescent="0.25">
      <c r="A77" s="137">
        <v>66</v>
      </c>
      <c r="B77" s="137" t="s">
        <v>797</v>
      </c>
      <c r="C77" s="137" t="s">
        <v>798</v>
      </c>
      <c r="D77" s="137" t="s">
        <v>799</v>
      </c>
      <c r="E77" s="137" t="s">
        <v>1</v>
      </c>
      <c r="F77" s="137" t="s">
        <v>800</v>
      </c>
      <c r="G77" s="137" t="s">
        <v>1257</v>
      </c>
      <c r="H77" s="137" t="s">
        <v>8</v>
      </c>
      <c r="I77" s="137" t="s">
        <v>801</v>
      </c>
      <c r="J77" s="137" t="s">
        <v>9</v>
      </c>
      <c r="K77" s="137" t="s">
        <v>802</v>
      </c>
    </row>
    <row r="78" spans="1:11" x14ac:dyDescent="0.25">
      <c r="A78" s="137">
        <v>68</v>
      </c>
      <c r="B78" s="137" t="s">
        <v>174</v>
      </c>
      <c r="C78" s="137" t="s">
        <v>175</v>
      </c>
      <c r="D78" s="137" t="s">
        <v>0</v>
      </c>
      <c r="E78" s="137" t="s">
        <v>1</v>
      </c>
      <c r="F78" s="137" t="s">
        <v>176</v>
      </c>
      <c r="G78" s="137" t="s">
        <v>1257</v>
      </c>
      <c r="H78" s="137" t="s">
        <v>8</v>
      </c>
      <c r="I78" s="137" t="s">
        <v>177</v>
      </c>
      <c r="J78" s="137" t="s">
        <v>9</v>
      </c>
      <c r="K78" s="137" t="s">
        <v>736</v>
      </c>
    </row>
  </sheetData>
  <sortState ref="A2:K78">
    <sortCondition ref="G2:G78"/>
    <sortCondition ref="H2:H78"/>
  </sortState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9"/>
  <dimension ref="A1:L83"/>
  <sheetViews>
    <sheetView workbookViewId="0">
      <selection activeCell="C8" sqref="C8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customFormat="1" r="2" s="56" spans="1:11" x14ac:dyDescent="0.25">
      <c r="A2" s="56">
        <v>70</v>
      </c>
      <c r="B2" s="56" t="s">
        <v>54</v>
      </c>
      <c r="C2" s="56" t="s">
        <v>55</v>
      </c>
      <c r="D2" s="56" t="s">
        <v>0</v>
      </c>
      <c r="E2" s="56" t="s">
        <v>1</v>
      </c>
      <c r="F2" s="56" t="s">
        <v>156</v>
      </c>
      <c r="G2" s="56" t="s">
        <v>666</v>
      </c>
      <c r="H2" s="56" t="s">
        <v>157</v>
      </c>
      <c r="I2" s="56" t="s">
        <v>158</v>
      </c>
      <c r="J2" s="56" t="s">
        <v>159</v>
      </c>
      <c r="K2" s="56" t="s">
        <v>734</v>
      </c>
    </row>
    <row customFormat="1" r="3" s="56" spans="1:11" x14ac:dyDescent="0.25">
      <c r="A3" s="56">
        <v>7</v>
      </c>
      <c r="B3" s="56" t="s">
        <v>623</v>
      </c>
      <c r="C3" s="56" t="s">
        <v>624</v>
      </c>
      <c r="D3" s="56" t="s">
        <v>625</v>
      </c>
      <c r="E3" s="56" t="s">
        <v>48</v>
      </c>
      <c r="F3" s="56" t="s">
        <v>626</v>
      </c>
      <c r="G3" s="56" t="s">
        <v>666</v>
      </c>
      <c r="H3" s="56" t="s">
        <v>294</v>
      </c>
      <c r="I3" s="56" t="s">
        <v>627</v>
      </c>
      <c r="J3" s="56" t="s">
        <v>289</v>
      </c>
      <c r="K3" s="56" t="s">
        <v>1221</v>
      </c>
    </row>
    <row customFormat="1" r="4" s="56" spans="1:11" x14ac:dyDescent="0.25">
      <c r="A4" s="56">
        <v>56</v>
      </c>
      <c r="B4" s="56" t="s">
        <v>377</v>
      </c>
      <c r="C4" s="56" t="s">
        <v>378</v>
      </c>
      <c r="D4" s="56" t="s">
        <v>256</v>
      </c>
      <c r="E4" s="56" t="s">
        <v>1</v>
      </c>
      <c r="F4" s="56" t="s">
        <v>379</v>
      </c>
      <c r="G4" s="56" t="s">
        <v>666</v>
      </c>
      <c r="H4" s="56" t="s">
        <v>294</v>
      </c>
      <c r="I4" s="56" t="s">
        <v>380</v>
      </c>
      <c r="J4" s="56" t="s">
        <v>289</v>
      </c>
      <c r="K4" s="56" t="s">
        <v>695</v>
      </c>
    </row>
    <row customFormat="1" r="5" s="56" spans="1:11" x14ac:dyDescent="0.25">
      <c r="A5" s="56">
        <v>54</v>
      </c>
      <c r="B5" s="56" t="s">
        <v>333</v>
      </c>
      <c r="C5" s="56" t="s">
        <v>334</v>
      </c>
      <c r="D5" s="56" t="s">
        <v>335</v>
      </c>
      <c r="E5" s="56" t="s">
        <v>48</v>
      </c>
      <c r="F5" s="56" t="s">
        <v>336</v>
      </c>
      <c r="G5" s="56" t="s">
        <v>666</v>
      </c>
      <c r="H5" s="56" t="s">
        <v>287</v>
      </c>
      <c r="I5" s="56" t="s">
        <v>337</v>
      </c>
      <c r="J5" s="56" t="s">
        <v>289</v>
      </c>
      <c r="K5" s="56" t="s">
        <v>686</v>
      </c>
    </row>
    <row customFormat="1" r="6" s="56" spans="1:11" x14ac:dyDescent="0.25">
      <c r="A6" s="56">
        <v>37</v>
      </c>
      <c r="B6" s="56" t="s">
        <v>567</v>
      </c>
      <c r="C6" s="56" t="s">
        <v>561</v>
      </c>
      <c r="D6" s="56" t="s">
        <v>0</v>
      </c>
      <c r="E6" s="56" t="s">
        <v>1</v>
      </c>
      <c r="F6" s="56" t="s">
        <v>61</v>
      </c>
      <c r="G6" s="56" t="s">
        <v>666</v>
      </c>
      <c r="H6" s="56" t="s">
        <v>3</v>
      </c>
      <c r="I6" s="56" t="s">
        <v>62</v>
      </c>
      <c r="J6" s="56" t="s">
        <v>53</v>
      </c>
      <c r="K6" s="56" t="s">
        <v>919</v>
      </c>
    </row>
    <row customFormat="1" r="7" s="56" spans="1:11" x14ac:dyDescent="0.25">
      <c r="A7" s="56">
        <v>81</v>
      </c>
      <c r="B7" s="56" t="s">
        <v>232</v>
      </c>
      <c r="C7" s="56" t="s">
        <v>233</v>
      </c>
      <c r="D7" s="56" t="s">
        <v>234</v>
      </c>
      <c r="E7" s="56" t="s">
        <v>1</v>
      </c>
      <c r="F7" s="56" t="s">
        <v>235</v>
      </c>
      <c r="G7" s="56" t="s">
        <v>666</v>
      </c>
      <c r="H7" s="56" t="s">
        <v>3</v>
      </c>
      <c r="I7" s="56" t="s">
        <v>236</v>
      </c>
      <c r="J7" s="56" t="s">
        <v>53</v>
      </c>
      <c r="K7" s="56" t="s">
        <v>750</v>
      </c>
    </row>
    <row r="8" spans="1:11" x14ac:dyDescent="0.25">
      <c r="A8" s="136">
        <v>26</v>
      </c>
      <c r="B8" s="136" t="s">
        <v>190</v>
      </c>
      <c r="C8" s="136" t="s">
        <v>191</v>
      </c>
      <c r="D8" s="136" t="s">
        <v>192</v>
      </c>
      <c r="E8" s="136" t="s">
        <v>28</v>
      </c>
      <c r="F8" s="136" t="s">
        <v>193</v>
      </c>
      <c r="G8" s="136" t="s">
        <v>1019</v>
      </c>
      <c r="H8" s="136" t="s">
        <v>30</v>
      </c>
      <c r="I8" s="136" t="s">
        <v>194</v>
      </c>
      <c r="J8" s="136" t="s">
        <v>32</v>
      </c>
      <c r="K8" s="136" t="s">
        <v>1081</v>
      </c>
    </row>
    <row r="9" spans="1:11" x14ac:dyDescent="0.25">
      <c r="A9" s="136">
        <v>28</v>
      </c>
      <c r="B9" s="136" t="s">
        <v>71</v>
      </c>
      <c r="C9" s="136" t="s">
        <v>72</v>
      </c>
      <c r="D9" s="136" t="s">
        <v>73</v>
      </c>
      <c r="E9" s="136" t="s">
        <v>28</v>
      </c>
      <c r="F9" s="136" t="s">
        <v>74</v>
      </c>
      <c r="G9" s="136" t="s">
        <v>1019</v>
      </c>
      <c r="H9" s="136" t="s">
        <v>30</v>
      </c>
      <c r="I9" s="136" t="s">
        <v>75</v>
      </c>
      <c r="J9" s="136" t="s">
        <v>32</v>
      </c>
      <c r="K9" s="136" t="s">
        <v>1058</v>
      </c>
    </row>
    <row r="10" spans="1:11" x14ac:dyDescent="0.25">
      <c r="A10" s="136">
        <v>34</v>
      </c>
      <c r="B10" s="136" t="s">
        <v>64</v>
      </c>
      <c r="C10" s="136" t="s">
        <v>65</v>
      </c>
      <c r="D10" s="136" t="s">
        <v>66</v>
      </c>
      <c r="E10" s="136" t="s">
        <v>1</v>
      </c>
      <c r="F10" s="136" t="s">
        <v>67</v>
      </c>
      <c r="G10" s="136" t="s">
        <v>1019</v>
      </c>
      <c r="H10" s="136" t="s">
        <v>30</v>
      </c>
      <c r="I10" s="136" t="s">
        <v>68</v>
      </c>
      <c r="J10" s="136" t="s">
        <v>32</v>
      </c>
      <c r="K10" s="136" t="s">
        <v>959</v>
      </c>
    </row>
    <row r="11" spans="1:11" x14ac:dyDescent="0.25">
      <c r="A11" s="136">
        <v>62</v>
      </c>
      <c r="B11" s="136" t="s">
        <v>460</v>
      </c>
      <c r="C11" s="136" t="s">
        <v>461</v>
      </c>
      <c r="D11" s="136" t="s">
        <v>462</v>
      </c>
      <c r="E11" s="136" t="s">
        <v>1</v>
      </c>
      <c r="F11" s="136" t="s">
        <v>463</v>
      </c>
      <c r="G11" s="136" t="s">
        <v>1019</v>
      </c>
      <c r="H11" s="136" t="s">
        <v>30</v>
      </c>
      <c r="I11" s="136" t="s">
        <v>464</v>
      </c>
      <c r="J11" s="136" t="s">
        <v>32</v>
      </c>
      <c r="K11" s="136" t="s">
        <v>711</v>
      </c>
    </row>
    <row r="12" spans="1:11" x14ac:dyDescent="0.25">
      <c r="A12" s="136">
        <v>63</v>
      </c>
      <c r="B12" s="136" t="s">
        <v>165</v>
      </c>
      <c r="C12" s="136" t="s">
        <v>166</v>
      </c>
      <c r="D12" s="136" t="s">
        <v>27</v>
      </c>
      <c r="E12" s="136" t="s">
        <v>28</v>
      </c>
      <c r="F12" s="136" t="s">
        <v>167</v>
      </c>
      <c r="G12" s="136" t="s">
        <v>1019</v>
      </c>
      <c r="H12" s="136" t="s">
        <v>30</v>
      </c>
      <c r="I12" s="136" t="s">
        <v>168</v>
      </c>
      <c r="J12" s="136" t="s">
        <v>32</v>
      </c>
      <c r="K12" s="136" t="s">
        <v>712</v>
      </c>
    </row>
    <row r="13" spans="1:11" x14ac:dyDescent="0.25">
      <c r="A13" s="136">
        <v>64</v>
      </c>
      <c r="B13" s="136" t="s">
        <v>25</v>
      </c>
      <c r="C13" s="136" t="s">
        <v>26</v>
      </c>
      <c r="D13" s="136" t="s">
        <v>27</v>
      </c>
      <c r="E13" s="136" t="s">
        <v>28</v>
      </c>
      <c r="F13" s="136" t="s">
        <v>29</v>
      </c>
      <c r="G13" s="136" t="s">
        <v>1019</v>
      </c>
      <c r="H13" s="136" t="s">
        <v>30</v>
      </c>
      <c r="I13" s="136" t="s">
        <v>31</v>
      </c>
      <c r="J13" s="136" t="s">
        <v>32</v>
      </c>
      <c r="K13" s="136" t="s">
        <v>714</v>
      </c>
    </row>
    <row r="14" spans="1:11" x14ac:dyDescent="0.25">
      <c r="A14" s="136">
        <v>76</v>
      </c>
      <c r="B14" s="136" t="s">
        <v>467</v>
      </c>
      <c r="C14" s="136" t="s">
        <v>468</v>
      </c>
      <c r="D14" s="136" t="s">
        <v>0</v>
      </c>
      <c r="E14" s="136" t="s">
        <v>1</v>
      </c>
      <c r="F14" s="136" t="s">
        <v>477</v>
      </c>
      <c r="G14" s="136" t="s">
        <v>1019</v>
      </c>
      <c r="H14" s="136" t="s">
        <v>30</v>
      </c>
      <c r="I14" s="136" t="s">
        <v>478</v>
      </c>
      <c r="J14" s="136" t="s">
        <v>32</v>
      </c>
      <c r="K14" s="136" t="s">
        <v>740</v>
      </c>
    </row>
    <row r="15" spans="1:11" x14ac:dyDescent="0.25">
      <c r="A15" s="136">
        <v>3</v>
      </c>
      <c r="B15" s="136" t="s">
        <v>366</v>
      </c>
      <c r="C15" s="136" t="s">
        <v>367</v>
      </c>
      <c r="D15" s="136" t="s">
        <v>368</v>
      </c>
      <c r="E15" s="136" t="s">
        <v>43</v>
      </c>
      <c r="F15" s="136" t="s">
        <v>369</v>
      </c>
      <c r="G15" s="136" t="s">
        <v>1019</v>
      </c>
      <c r="H15" s="136" t="s">
        <v>294</v>
      </c>
      <c r="I15" s="136" t="s">
        <v>370</v>
      </c>
      <c r="J15" s="136" t="s">
        <v>289</v>
      </c>
      <c r="K15" s="136" t="s">
        <v>1240</v>
      </c>
    </row>
    <row r="16" spans="1:11" x14ac:dyDescent="0.25">
      <c r="A16" s="136">
        <v>38</v>
      </c>
      <c r="B16" s="136" t="s">
        <v>49</v>
      </c>
      <c r="C16" s="136" t="s">
        <v>97</v>
      </c>
      <c r="D16" s="136" t="s">
        <v>66</v>
      </c>
      <c r="E16" s="136" t="s">
        <v>1</v>
      </c>
      <c r="F16" s="136" t="s">
        <v>391</v>
      </c>
      <c r="G16" s="136" t="s">
        <v>1019</v>
      </c>
      <c r="H16" s="136" t="s">
        <v>294</v>
      </c>
      <c r="I16" s="136" t="s">
        <v>392</v>
      </c>
      <c r="J16" s="136" t="s">
        <v>289</v>
      </c>
      <c r="K16" s="136" t="s">
        <v>921</v>
      </c>
    </row>
    <row r="17" spans="1:11" x14ac:dyDescent="0.25">
      <c r="A17" s="136">
        <v>40</v>
      </c>
      <c r="B17" s="136" t="s">
        <v>845</v>
      </c>
      <c r="C17" s="136" t="s">
        <v>846</v>
      </c>
      <c r="D17" s="136" t="s">
        <v>27</v>
      </c>
      <c r="E17" s="136" t="s">
        <v>28</v>
      </c>
      <c r="F17" s="136" t="s">
        <v>847</v>
      </c>
      <c r="G17" s="136" t="s">
        <v>1019</v>
      </c>
      <c r="H17" s="136" t="s">
        <v>294</v>
      </c>
      <c r="I17" s="136" t="s">
        <v>848</v>
      </c>
      <c r="J17" s="136" t="s">
        <v>289</v>
      </c>
      <c r="K17" s="136" t="s">
        <v>849</v>
      </c>
    </row>
    <row r="18" spans="1:11" x14ac:dyDescent="0.25">
      <c r="A18" s="136">
        <v>42</v>
      </c>
      <c r="B18" s="136" t="s">
        <v>651</v>
      </c>
      <c r="C18" s="136" t="s">
        <v>652</v>
      </c>
      <c r="D18" s="136" t="s">
        <v>653</v>
      </c>
      <c r="E18" s="136" t="s">
        <v>1</v>
      </c>
      <c r="F18" s="136" t="s">
        <v>654</v>
      </c>
      <c r="G18" s="136" t="s">
        <v>1019</v>
      </c>
      <c r="H18" s="136" t="s">
        <v>294</v>
      </c>
      <c r="I18" s="136" t="s">
        <v>655</v>
      </c>
      <c r="J18" s="136" t="s">
        <v>289</v>
      </c>
      <c r="K18" s="136" t="s">
        <v>656</v>
      </c>
    </row>
    <row r="19" spans="1:11" x14ac:dyDescent="0.25">
      <c r="A19" s="136">
        <v>44</v>
      </c>
      <c r="B19" s="136" t="s">
        <v>608</v>
      </c>
      <c r="C19" s="136" t="s">
        <v>378</v>
      </c>
      <c r="D19" s="136" t="s">
        <v>27</v>
      </c>
      <c r="E19" s="136" t="s">
        <v>28</v>
      </c>
      <c r="F19" s="136" t="s">
        <v>609</v>
      </c>
      <c r="G19" s="136" t="s">
        <v>1019</v>
      </c>
      <c r="H19" s="136" t="s">
        <v>294</v>
      </c>
      <c r="I19" s="136" t="s">
        <v>610</v>
      </c>
      <c r="J19" s="136" t="s">
        <v>289</v>
      </c>
      <c r="K19" s="136" t="s">
        <v>663</v>
      </c>
    </row>
    <row r="20" spans="1:11" x14ac:dyDescent="0.25">
      <c r="A20" s="136">
        <v>48</v>
      </c>
      <c r="B20" s="136"/>
      <c r="C20" s="136"/>
      <c r="D20" s="136"/>
      <c r="E20" s="136"/>
      <c r="F20" s="136" t="s">
        <v>540</v>
      </c>
      <c r="G20" s="136" t="s">
        <v>1019</v>
      </c>
      <c r="H20" s="136" t="s">
        <v>294</v>
      </c>
      <c r="I20" s="136" t="s">
        <v>541</v>
      </c>
      <c r="J20" s="136" t="s">
        <v>289</v>
      </c>
      <c r="K20" s="136" t="s">
        <v>677</v>
      </c>
    </row>
    <row r="21" spans="1:11" x14ac:dyDescent="0.25">
      <c r="A21" s="136">
        <v>49</v>
      </c>
      <c r="B21" s="136" t="s">
        <v>291</v>
      </c>
      <c r="C21" s="136" t="s">
        <v>292</v>
      </c>
      <c r="D21" s="136" t="s">
        <v>0</v>
      </c>
      <c r="E21" s="136" t="s">
        <v>1</v>
      </c>
      <c r="F21" s="136" t="s">
        <v>293</v>
      </c>
      <c r="G21" s="136" t="s">
        <v>1019</v>
      </c>
      <c r="H21" s="136" t="s">
        <v>294</v>
      </c>
      <c r="I21" s="136" t="s">
        <v>295</v>
      </c>
      <c r="J21" s="136" t="s">
        <v>289</v>
      </c>
      <c r="K21" s="136" t="s">
        <v>679</v>
      </c>
    </row>
    <row r="22" spans="1:11" x14ac:dyDescent="0.25">
      <c r="A22" s="136">
        <v>50</v>
      </c>
      <c r="B22" s="136" t="s">
        <v>297</v>
      </c>
      <c r="C22" s="136" t="s">
        <v>255</v>
      </c>
      <c r="D22" s="136" t="s">
        <v>0</v>
      </c>
      <c r="E22" s="136" t="s">
        <v>1</v>
      </c>
      <c r="F22" s="136" t="s">
        <v>298</v>
      </c>
      <c r="G22" s="136" t="s">
        <v>1019</v>
      </c>
      <c r="H22" s="136" t="s">
        <v>294</v>
      </c>
      <c r="I22" s="136" t="s">
        <v>299</v>
      </c>
      <c r="J22" s="136" t="s">
        <v>289</v>
      </c>
      <c r="K22" s="136" t="s">
        <v>680</v>
      </c>
    </row>
    <row r="23" spans="1:11" x14ac:dyDescent="0.25">
      <c r="A23" s="136">
        <v>51</v>
      </c>
      <c r="B23" s="136" t="s">
        <v>311</v>
      </c>
      <c r="C23" s="136" t="s">
        <v>312</v>
      </c>
      <c r="D23" s="136" t="s">
        <v>313</v>
      </c>
      <c r="E23" s="136" t="s">
        <v>43</v>
      </c>
      <c r="F23" s="136" t="s">
        <v>314</v>
      </c>
      <c r="G23" s="136" t="s">
        <v>1019</v>
      </c>
      <c r="H23" s="136" t="s">
        <v>294</v>
      </c>
      <c r="I23" s="136" t="s">
        <v>315</v>
      </c>
      <c r="J23" s="136" t="s">
        <v>289</v>
      </c>
      <c r="K23" s="136" t="s">
        <v>683</v>
      </c>
    </row>
    <row r="24" spans="1:11" x14ac:dyDescent="0.25">
      <c r="A24" s="136">
        <v>58</v>
      </c>
      <c r="B24" s="136" t="s">
        <v>262</v>
      </c>
      <c r="C24" s="136" t="s">
        <v>399</v>
      </c>
      <c r="D24" s="136" t="s">
        <v>0</v>
      </c>
      <c r="E24" s="136" t="s">
        <v>1</v>
      </c>
      <c r="F24" s="136" t="s">
        <v>400</v>
      </c>
      <c r="G24" s="136" t="s">
        <v>1019</v>
      </c>
      <c r="H24" s="136" t="s">
        <v>294</v>
      </c>
      <c r="I24" s="136" t="s">
        <v>401</v>
      </c>
      <c r="J24" s="136" t="s">
        <v>289</v>
      </c>
      <c r="K24" s="136" t="s">
        <v>700</v>
      </c>
    </row>
    <row r="25" spans="1:11" x14ac:dyDescent="0.25">
      <c r="A25" s="136">
        <v>60</v>
      </c>
      <c r="B25" s="136" t="s">
        <v>431</v>
      </c>
      <c r="C25" s="136" t="s">
        <v>172</v>
      </c>
      <c r="D25" s="136" t="s">
        <v>432</v>
      </c>
      <c r="E25" s="136" t="s">
        <v>28</v>
      </c>
      <c r="F25" s="136" t="s">
        <v>433</v>
      </c>
      <c r="G25" s="136" t="s">
        <v>1019</v>
      </c>
      <c r="H25" s="136" t="s">
        <v>294</v>
      </c>
      <c r="I25" s="136" t="s">
        <v>434</v>
      </c>
      <c r="J25" s="136" t="s">
        <v>289</v>
      </c>
      <c r="K25" s="136" t="s">
        <v>704</v>
      </c>
    </row>
    <row r="26" spans="1:11" x14ac:dyDescent="0.25">
      <c r="A26" s="136">
        <v>36</v>
      </c>
      <c r="B26" s="136" t="s">
        <v>322</v>
      </c>
      <c r="C26" s="136" t="s">
        <v>323</v>
      </c>
      <c r="D26" s="136" t="s">
        <v>66</v>
      </c>
      <c r="E26" s="136" t="s">
        <v>1</v>
      </c>
      <c r="F26" s="136" t="s">
        <v>324</v>
      </c>
      <c r="G26" s="136" t="s">
        <v>1019</v>
      </c>
      <c r="H26" s="136" t="s">
        <v>287</v>
      </c>
      <c r="I26" s="136" t="s">
        <v>325</v>
      </c>
      <c r="J26" s="136" t="s">
        <v>289</v>
      </c>
      <c r="K26" s="136" t="s">
        <v>956</v>
      </c>
    </row>
    <row r="27" spans="1:11" x14ac:dyDescent="0.25">
      <c r="A27" s="136">
        <v>43</v>
      </c>
      <c r="B27" s="136" t="s">
        <v>425</v>
      </c>
      <c r="C27" s="136" t="s">
        <v>426</v>
      </c>
      <c r="D27" s="136" t="s">
        <v>427</v>
      </c>
      <c r="E27" s="136" t="s">
        <v>28</v>
      </c>
      <c r="F27" s="136" t="s">
        <v>428</v>
      </c>
      <c r="G27" s="136" t="s">
        <v>1019</v>
      </c>
      <c r="H27" s="136" t="s">
        <v>287</v>
      </c>
      <c r="I27" s="136" t="s">
        <v>429</v>
      </c>
      <c r="J27" s="136" t="s">
        <v>289</v>
      </c>
      <c r="K27" s="136" t="s">
        <v>659</v>
      </c>
    </row>
    <row r="28" spans="1:11" x14ac:dyDescent="0.25">
      <c r="A28" s="136">
        <v>45</v>
      </c>
      <c r="B28" s="136"/>
      <c r="C28" s="136"/>
      <c r="D28" s="136"/>
      <c r="E28" s="136"/>
      <c r="F28" s="136" t="s">
        <v>572</v>
      </c>
      <c r="G28" s="136" t="s">
        <v>1019</v>
      </c>
      <c r="H28" s="136" t="s">
        <v>287</v>
      </c>
      <c r="I28" s="136" t="s">
        <v>573</v>
      </c>
      <c r="J28" s="136" t="s">
        <v>289</v>
      </c>
      <c r="K28" s="136" t="s">
        <v>665</v>
      </c>
    </row>
    <row r="29" spans="1:11" x14ac:dyDescent="0.25">
      <c r="A29" s="136">
        <v>47</v>
      </c>
      <c r="B29" s="136" t="s">
        <v>566</v>
      </c>
      <c r="C29" s="136" t="s">
        <v>556</v>
      </c>
      <c r="D29" s="136" t="s">
        <v>0</v>
      </c>
      <c r="E29" s="136" t="s">
        <v>1</v>
      </c>
      <c r="F29" s="136" t="s">
        <v>557</v>
      </c>
      <c r="G29" s="136" t="s">
        <v>1019</v>
      </c>
      <c r="H29" s="136" t="s">
        <v>287</v>
      </c>
      <c r="I29" s="136" t="s">
        <v>558</v>
      </c>
      <c r="J29" s="136" t="s">
        <v>289</v>
      </c>
      <c r="K29" s="136" t="s">
        <v>673</v>
      </c>
    </row>
    <row r="30" spans="1:11" x14ac:dyDescent="0.25">
      <c r="A30" s="136">
        <v>52</v>
      </c>
      <c r="B30" s="136" t="s">
        <v>317</v>
      </c>
      <c r="C30" s="136" t="s">
        <v>279</v>
      </c>
      <c r="D30" s="136" t="s">
        <v>318</v>
      </c>
      <c r="E30" s="136" t="s">
        <v>28</v>
      </c>
      <c r="F30" s="136" t="s">
        <v>319</v>
      </c>
      <c r="G30" s="136" t="s">
        <v>1019</v>
      </c>
      <c r="H30" s="136" t="s">
        <v>287</v>
      </c>
      <c r="I30" s="136" t="s">
        <v>320</v>
      </c>
      <c r="J30" s="136" t="s">
        <v>289</v>
      </c>
      <c r="K30" s="136" t="s">
        <v>758</v>
      </c>
    </row>
    <row r="31" spans="1:11" x14ac:dyDescent="0.25">
      <c r="A31" s="136">
        <v>59</v>
      </c>
      <c r="B31" s="136" t="s">
        <v>403</v>
      </c>
      <c r="C31" s="136" t="s">
        <v>60</v>
      </c>
      <c r="D31" s="136" t="s">
        <v>27</v>
      </c>
      <c r="E31" s="136" t="s">
        <v>28</v>
      </c>
      <c r="F31" s="136" t="s">
        <v>404</v>
      </c>
      <c r="G31" s="136" t="s">
        <v>1019</v>
      </c>
      <c r="H31" s="136" t="s">
        <v>287</v>
      </c>
      <c r="I31" s="136" t="s">
        <v>405</v>
      </c>
      <c r="J31" s="136" t="s">
        <v>289</v>
      </c>
      <c r="K31" s="136" t="s">
        <v>701</v>
      </c>
    </row>
    <row r="32" spans="1:11" x14ac:dyDescent="0.25">
      <c r="A32" s="136">
        <v>9</v>
      </c>
      <c r="B32" s="136" t="s">
        <v>117</v>
      </c>
      <c r="C32" s="136" t="s">
        <v>1210</v>
      </c>
      <c r="D32" s="136" t="s">
        <v>648</v>
      </c>
      <c r="E32" s="136" t="s">
        <v>1</v>
      </c>
      <c r="F32" s="136" t="s">
        <v>1211</v>
      </c>
      <c r="G32" s="136" t="s">
        <v>1019</v>
      </c>
      <c r="H32" s="136" t="s">
        <v>3</v>
      </c>
      <c r="I32" s="136" t="s">
        <v>1212</v>
      </c>
      <c r="J32" s="136" t="s">
        <v>53</v>
      </c>
      <c r="K32" s="136" t="s">
        <v>1213</v>
      </c>
    </row>
    <row r="33" spans="1:11" x14ac:dyDescent="0.25">
      <c r="A33" s="136">
        <v>11</v>
      </c>
      <c r="B33" s="136" t="s">
        <v>116</v>
      </c>
      <c r="C33" s="136" t="s">
        <v>117</v>
      </c>
      <c r="D33" s="136" t="s">
        <v>648</v>
      </c>
      <c r="E33" s="136" t="s">
        <v>1</v>
      </c>
      <c r="F33" s="136" t="s">
        <v>118</v>
      </c>
      <c r="G33" s="136" t="s">
        <v>1019</v>
      </c>
      <c r="H33" s="136" t="s">
        <v>3</v>
      </c>
      <c r="I33" s="136" t="s">
        <v>119</v>
      </c>
      <c r="J33" s="136" t="s">
        <v>53</v>
      </c>
      <c r="K33" s="136" t="s">
        <v>1167</v>
      </c>
    </row>
    <row r="34" spans="1:11" x14ac:dyDescent="0.25">
      <c r="A34" s="136">
        <v>24</v>
      </c>
      <c r="B34" s="136" t="s">
        <v>50</v>
      </c>
      <c r="C34" s="136" t="s">
        <v>51</v>
      </c>
      <c r="D34" s="136" t="s">
        <v>52</v>
      </c>
      <c r="E34" s="136" t="s">
        <v>43</v>
      </c>
      <c r="F34" s="136" t="s">
        <v>246</v>
      </c>
      <c r="G34" s="136" t="s">
        <v>1019</v>
      </c>
      <c r="H34" s="136" t="s">
        <v>3</v>
      </c>
      <c r="I34" s="136" t="s">
        <v>247</v>
      </c>
      <c r="J34" s="136" t="s">
        <v>125</v>
      </c>
      <c r="K34" s="136" t="s">
        <v>1127</v>
      </c>
    </row>
    <row r="35" spans="1:11" x14ac:dyDescent="0.25">
      <c r="A35" s="136">
        <v>27</v>
      </c>
      <c r="B35" s="136" t="s">
        <v>262</v>
      </c>
      <c r="C35" s="136" t="s">
        <v>263</v>
      </c>
      <c r="D35" s="136" t="s">
        <v>264</v>
      </c>
      <c r="E35" s="136" t="s">
        <v>1</v>
      </c>
      <c r="F35" s="136" t="s">
        <v>265</v>
      </c>
      <c r="G35" s="136" t="s">
        <v>1019</v>
      </c>
      <c r="H35" s="136" t="s">
        <v>3</v>
      </c>
      <c r="I35" s="136" t="s">
        <v>266</v>
      </c>
      <c r="J35" s="136" t="s">
        <v>53</v>
      </c>
      <c r="K35" s="136" t="s">
        <v>1057</v>
      </c>
    </row>
    <row r="36" spans="1:11" x14ac:dyDescent="0.25">
      <c r="A36" s="136">
        <v>29</v>
      </c>
      <c r="B36" s="136" t="s">
        <v>273</v>
      </c>
      <c r="C36" s="136" t="s">
        <v>274</v>
      </c>
      <c r="D36" s="136" t="s">
        <v>0</v>
      </c>
      <c r="E36" s="136" t="s">
        <v>1</v>
      </c>
      <c r="F36" s="136" t="s">
        <v>275</v>
      </c>
      <c r="G36" s="136" t="s">
        <v>1019</v>
      </c>
      <c r="H36" s="136" t="s">
        <v>3</v>
      </c>
      <c r="I36" s="136" t="s">
        <v>276</v>
      </c>
      <c r="J36" s="136" t="s">
        <v>53</v>
      </c>
      <c r="K36" s="136" t="s">
        <v>1069</v>
      </c>
    </row>
    <row r="37" spans="1:11" x14ac:dyDescent="0.25">
      <c r="A37" s="136">
        <v>30</v>
      </c>
      <c r="B37" s="136" t="s">
        <v>102</v>
      </c>
      <c r="C37" s="136" t="s">
        <v>141</v>
      </c>
      <c r="D37" s="136" t="s">
        <v>42</v>
      </c>
      <c r="E37" s="136" t="s">
        <v>43</v>
      </c>
      <c r="F37" s="136" t="s">
        <v>142</v>
      </c>
      <c r="G37" s="136" t="s">
        <v>1019</v>
      </c>
      <c r="H37" s="136" t="s">
        <v>3</v>
      </c>
      <c r="I37" s="136" t="s">
        <v>143</v>
      </c>
      <c r="J37" s="136" t="s">
        <v>53</v>
      </c>
      <c r="K37" s="136" t="s">
        <v>1070</v>
      </c>
    </row>
    <row r="38" spans="1:11" x14ac:dyDescent="0.25">
      <c r="A38" s="136">
        <v>31</v>
      </c>
      <c r="B38" s="136" t="s">
        <v>145</v>
      </c>
      <c r="C38" s="136" t="s">
        <v>97</v>
      </c>
      <c r="D38" s="136" t="s">
        <v>1046</v>
      </c>
      <c r="E38" s="136" t="s">
        <v>1</v>
      </c>
      <c r="F38" s="136" t="s">
        <v>147</v>
      </c>
      <c r="G38" s="136" t="s">
        <v>1019</v>
      </c>
      <c r="H38" s="136" t="s">
        <v>3</v>
      </c>
      <c r="I38" s="136" t="s">
        <v>148</v>
      </c>
      <c r="J38" s="136" t="s">
        <v>53</v>
      </c>
      <c r="K38" s="136" t="s">
        <v>1047</v>
      </c>
    </row>
    <row r="39" spans="1:11" x14ac:dyDescent="0.25">
      <c r="A39" s="136">
        <v>33</v>
      </c>
      <c r="B39" s="136" t="s">
        <v>982</v>
      </c>
      <c r="C39" s="136" t="s">
        <v>292</v>
      </c>
      <c r="D39" s="136" t="s">
        <v>462</v>
      </c>
      <c r="E39" s="136" t="s">
        <v>1</v>
      </c>
      <c r="F39" s="136" t="s">
        <v>422</v>
      </c>
      <c r="G39" s="136" t="s">
        <v>1019</v>
      </c>
      <c r="H39" s="136" t="s">
        <v>3</v>
      </c>
      <c r="I39" s="136" t="s">
        <v>423</v>
      </c>
      <c r="J39" s="136" t="s">
        <v>2</v>
      </c>
      <c r="K39" s="136" t="s">
        <v>983</v>
      </c>
    </row>
    <row r="40" spans="1:11" x14ac:dyDescent="0.25">
      <c r="A40" s="136">
        <v>35</v>
      </c>
      <c r="B40" s="136" t="s">
        <v>242</v>
      </c>
      <c r="C40" s="136" t="s">
        <v>243</v>
      </c>
      <c r="D40" s="136" t="s">
        <v>957</v>
      </c>
      <c r="E40" s="136" t="s">
        <v>43</v>
      </c>
      <c r="F40" s="136" t="s">
        <v>244</v>
      </c>
      <c r="G40" s="136" t="s">
        <v>1019</v>
      </c>
      <c r="H40" s="136" t="s">
        <v>3</v>
      </c>
      <c r="I40" s="136" t="s">
        <v>245</v>
      </c>
      <c r="J40" s="136" t="s">
        <v>125</v>
      </c>
      <c r="K40" s="136" t="s">
        <v>958</v>
      </c>
    </row>
    <row r="41" spans="1:11" x14ac:dyDescent="0.25">
      <c r="A41" s="136">
        <v>39</v>
      </c>
      <c r="B41" s="136" t="s">
        <v>361</v>
      </c>
      <c r="C41" s="136" t="s">
        <v>362</v>
      </c>
      <c r="D41" s="136" t="s">
        <v>0</v>
      </c>
      <c r="E41" s="136" t="s">
        <v>1</v>
      </c>
      <c r="F41" s="136" t="s">
        <v>886</v>
      </c>
      <c r="G41" s="136" t="s">
        <v>1019</v>
      </c>
      <c r="H41" s="136" t="s">
        <v>3</v>
      </c>
      <c r="I41" s="136" t="s">
        <v>861</v>
      </c>
      <c r="J41" s="136" t="s">
        <v>516</v>
      </c>
      <c r="K41" s="136" t="s">
        <v>896</v>
      </c>
    </row>
    <row r="42" spans="1:11" x14ac:dyDescent="0.25">
      <c r="A42" s="136">
        <v>55</v>
      </c>
      <c r="B42" s="136" t="s">
        <v>238</v>
      </c>
      <c r="C42" s="136" t="s">
        <v>239</v>
      </c>
      <c r="D42" s="136" t="s">
        <v>0</v>
      </c>
      <c r="E42" s="136" t="s">
        <v>1</v>
      </c>
      <c r="F42" s="136" t="s">
        <v>240</v>
      </c>
      <c r="G42" s="136" t="s">
        <v>1019</v>
      </c>
      <c r="H42" s="136" t="s">
        <v>3</v>
      </c>
      <c r="I42" s="136" t="s">
        <v>241</v>
      </c>
      <c r="J42" s="136" t="s">
        <v>53</v>
      </c>
      <c r="K42" s="136" t="s">
        <v>691</v>
      </c>
    </row>
    <row r="43" spans="1:11" x14ac:dyDescent="0.25">
      <c r="A43" s="136">
        <v>57</v>
      </c>
      <c r="B43" s="136" t="s">
        <v>137</v>
      </c>
      <c r="C43" s="136" t="s">
        <v>138</v>
      </c>
      <c r="D43" s="136" t="s">
        <v>0</v>
      </c>
      <c r="E43" s="136" t="s">
        <v>1</v>
      </c>
      <c r="F43" s="136" t="s">
        <v>139</v>
      </c>
      <c r="G43" s="136" t="s">
        <v>1019</v>
      </c>
      <c r="H43" s="136" t="s">
        <v>3</v>
      </c>
      <c r="I43" s="136" t="s">
        <v>140</v>
      </c>
      <c r="J43" s="136" t="s">
        <v>53</v>
      </c>
      <c r="K43" s="136" t="s">
        <v>699</v>
      </c>
    </row>
    <row r="44" spans="1:11" x14ac:dyDescent="0.25">
      <c r="A44" s="136">
        <v>68</v>
      </c>
      <c r="B44" s="136" t="s">
        <v>110</v>
      </c>
      <c r="C44" s="136" t="s">
        <v>111</v>
      </c>
      <c r="D44" s="136" t="s">
        <v>112</v>
      </c>
      <c r="E44" s="136" t="s">
        <v>43</v>
      </c>
      <c r="F44" s="136" t="s">
        <v>113</v>
      </c>
      <c r="G44" s="136" t="s">
        <v>1019</v>
      </c>
      <c r="H44" s="136" t="s">
        <v>3</v>
      </c>
      <c r="I44" s="136" t="s">
        <v>114</v>
      </c>
      <c r="J44" s="136" t="s">
        <v>53</v>
      </c>
      <c r="K44" s="136" t="s">
        <v>727</v>
      </c>
    </row>
    <row r="45" spans="1:11" x14ac:dyDescent="0.25">
      <c r="A45" s="136">
        <v>69</v>
      </c>
      <c r="B45" s="136" t="s">
        <v>120</v>
      </c>
      <c r="C45" s="136" t="s">
        <v>121</v>
      </c>
      <c r="D45" s="136" t="s">
        <v>122</v>
      </c>
      <c r="E45" s="136" t="s">
        <v>43</v>
      </c>
      <c r="F45" s="136" t="s">
        <v>123</v>
      </c>
      <c r="G45" s="136" t="s">
        <v>1019</v>
      </c>
      <c r="H45" s="136" t="s">
        <v>3</v>
      </c>
      <c r="I45" s="136" t="s">
        <v>124</v>
      </c>
      <c r="J45" s="136" t="s">
        <v>125</v>
      </c>
      <c r="K45" s="136" t="s">
        <v>728</v>
      </c>
    </row>
    <row r="46" spans="1:11" x14ac:dyDescent="0.25">
      <c r="A46" s="136">
        <v>78</v>
      </c>
      <c r="B46" s="136" t="s">
        <v>206</v>
      </c>
      <c r="C46" s="136" t="s">
        <v>207</v>
      </c>
      <c r="D46" s="136" t="s">
        <v>173</v>
      </c>
      <c r="E46" s="136" t="s">
        <v>43</v>
      </c>
      <c r="F46" s="136" t="s">
        <v>208</v>
      </c>
      <c r="G46" s="136" t="s">
        <v>1019</v>
      </c>
      <c r="H46" s="136" t="s">
        <v>3</v>
      </c>
      <c r="I46" s="136" t="s">
        <v>209</v>
      </c>
      <c r="J46" s="136" t="s">
        <v>53</v>
      </c>
      <c r="K46" s="136" t="s">
        <v>745</v>
      </c>
    </row>
    <row r="47" spans="1:11" x14ac:dyDescent="0.25">
      <c r="A47" s="136">
        <v>79</v>
      </c>
      <c r="B47" s="136" t="s">
        <v>224</v>
      </c>
      <c r="C47" s="136" t="s">
        <v>225</v>
      </c>
      <c r="D47" s="136" t="s">
        <v>0</v>
      </c>
      <c r="E47" s="136" t="s">
        <v>1</v>
      </c>
      <c r="F47" s="136" t="s">
        <v>226</v>
      </c>
      <c r="G47" s="136" t="s">
        <v>1019</v>
      </c>
      <c r="H47" s="136" t="s">
        <v>3</v>
      </c>
      <c r="I47" s="136" t="s">
        <v>227</v>
      </c>
      <c r="J47" s="136" t="s">
        <v>53</v>
      </c>
      <c r="K47" s="136" t="s">
        <v>748</v>
      </c>
    </row>
    <row r="48" spans="1:11" x14ac:dyDescent="0.25">
      <c r="A48" s="136">
        <v>80</v>
      </c>
      <c r="B48" s="136" t="s">
        <v>54</v>
      </c>
      <c r="C48" s="136" t="s">
        <v>55</v>
      </c>
      <c r="D48" s="136" t="s">
        <v>0</v>
      </c>
      <c r="E48" s="136" t="s">
        <v>1</v>
      </c>
      <c r="F48" s="136" t="s">
        <v>229</v>
      </c>
      <c r="G48" s="136" t="s">
        <v>1019</v>
      </c>
      <c r="H48" s="136" t="s">
        <v>3</v>
      </c>
      <c r="I48" s="136" t="s">
        <v>230</v>
      </c>
      <c r="J48" s="136" t="s">
        <v>53</v>
      </c>
      <c r="K48" s="136" t="s">
        <v>749</v>
      </c>
    </row>
    <row r="49" spans="1:11" x14ac:dyDescent="0.25">
      <c r="A49" s="136">
        <v>82</v>
      </c>
      <c r="B49" s="136" t="s">
        <v>278</v>
      </c>
      <c r="C49" s="136" t="s">
        <v>279</v>
      </c>
      <c r="D49" s="136" t="s">
        <v>66</v>
      </c>
      <c r="E49" s="136" t="s">
        <v>1</v>
      </c>
      <c r="F49" s="136" t="s">
        <v>280</v>
      </c>
      <c r="G49" s="136" t="s">
        <v>1019</v>
      </c>
      <c r="H49" s="136" t="s">
        <v>3</v>
      </c>
      <c r="I49" s="136" t="s">
        <v>281</v>
      </c>
      <c r="J49" s="136" t="s">
        <v>53</v>
      </c>
      <c r="K49" s="136" t="s">
        <v>756</v>
      </c>
    </row>
    <row r="50" spans="1:11" x14ac:dyDescent="0.25">
      <c r="A50" s="136">
        <v>46</v>
      </c>
      <c r="B50" s="136" t="s">
        <v>590</v>
      </c>
      <c r="C50" s="136" t="s">
        <v>591</v>
      </c>
      <c r="D50" s="136" t="s">
        <v>592</v>
      </c>
      <c r="E50" s="136" t="s">
        <v>43</v>
      </c>
      <c r="F50" s="136" t="s">
        <v>593</v>
      </c>
      <c r="G50" s="136" t="s">
        <v>1131</v>
      </c>
      <c r="H50" s="136" t="s">
        <v>30</v>
      </c>
      <c r="I50" s="136" t="s">
        <v>594</v>
      </c>
      <c r="J50" s="136" t="s">
        <v>32</v>
      </c>
      <c r="K50" s="136" t="s">
        <v>669</v>
      </c>
    </row>
    <row r="51" spans="1:11" x14ac:dyDescent="0.25">
      <c r="A51" s="136">
        <v>25</v>
      </c>
      <c r="B51" s="136" t="s">
        <v>1072</v>
      </c>
      <c r="C51" s="136" t="s">
        <v>1073</v>
      </c>
      <c r="D51" s="136" t="s">
        <v>122</v>
      </c>
      <c r="E51" s="136" t="s">
        <v>43</v>
      </c>
      <c r="F51" s="136" t="s">
        <v>221</v>
      </c>
      <c r="G51" s="136" t="s">
        <v>1131</v>
      </c>
      <c r="H51" s="136" t="s">
        <v>3</v>
      </c>
      <c r="I51" s="136" t="s">
        <v>222</v>
      </c>
      <c r="J51" s="136" t="s">
        <v>53</v>
      </c>
      <c r="K51" s="136" t="s">
        <v>1074</v>
      </c>
    </row>
    <row r="52" spans="1:11" x14ac:dyDescent="0.25">
      <c r="A52" s="136">
        <v>74</v>
      </c>
      <c r="B52" s="136" t="s">
        <v>174</v>
      </c>
      <c r="C52" s="136" t="s">
        <v>175</v>
      </c>
      <c r="D52" s="136" t="s">
        <v>0</v>
      </c>
      <c r="E52" s="136" t="s">
        <v>1</v>
      </c>
      <c r="F52" s="136" t="s">
        <v>472</v>
      </c>
      <c r="G52" s="136" t="s">
        <v>1050</v>
      </c>
      <c r="H52" s="136" t="s">
        <v>473</v>
      </c>
      <c r="I52" s="136" t="s">
        <v>474</v>
      </c>
      <c r="J52" s="136" t="s">
        <v>475</v>
      </c>
      <c r="K52" s="136" t="s">
        <v>737</v>
      </c>
    </row>
    <row r="53" spans="1:11" x14ac:dyDescent="0.25">
      <c r="A53" s="136">
        <v>77</v>
      </c>
      <c r="B53" s="136" t="s">
        <v>54</v>
      </c>
      <c r="C53" s="136" t="s">
        <v>55</v>
      </c>
      <c r="D53" s="136" t="s">
        <v>0</v>
      </c>
      <c r="E53" s="136" t="s">
        <v>1</v>
      </c>
      <c r="F53" s="136" t="s">
        <v>480</v>
      </c>
      <c r="G53" s="136" t="s">
        <v>1050</v>
      </c>
      <c r="H53" s="136" t="s">
        <v>473</v>
      </c>
      <c r="I53" s="136" t="s">
        <v>481</v>
      </c>
      <c r="J53" s="136" t="s">
        <v>475</v>
      </c>
      <c r="K53" s="136" t="s">
        <v>744</v>
      </c>
    </row>
    <row customFormat="1" r="54" s="138" spans="1:11" x14ac:dyDescent="0.25">
      <c r="A54" s="138">
        <v>2</v>
      </c>
      <c r="B54" s="138" t="s">
        <v>1457</v>
      </c>
      <c r="C54" s="138" t="s">
        <v>1458</v>
      </c>
      <c r="D54" s="138" t="s">
        <v>42</v>
      </c>
      <c r="E54" s="138" t="s">
        <v>43</v>
      </c>
      <c r="F54" s="138" t="s">
        <v>1459</v>
      </c>
      <c r="G54" s="138" t="s">
        <v>960</v>
      </c>
      <c r="H54" s="138" t="s">
        <v>1013</v>
      </c>
      <c r="I54" s="138" t="s">
        <v>1460</v>
      </c>
      <c r="J54" s="138" t="s">
        <v>960</v>
      </c>
      <c r="K54" s="138" t="s">
        <v>1461</v>
      </c>
    </row>
    <row customFormat="1" r="55" s="56" spans="1:11" x14ac:dyDescent="0.25">
      <c r="A55" s="56">
        <v>41</v>
      </c>
      <c r="B55" s="56" t="s">
        <v>766</v>
      </c>
      <c r="C55" s="56" t="s">
        <v>767</v>
      </c>
      <c r="D55" s="56" t="s">
        <v>577</v>
      </c>
      <c r="E55" s="56" t="s">
        <v>7</v>
      </c>
      <c r="F55" s="56" t="s">
        <v>768</v>
      </c>
      <c r="G55" s="56" t="s">
        <v>960</v>
      </c>
      <c r="H55" s="56" t="s">
        <v>8</v>
      </c>
      <c r="I55" s="56" t="s">
        <v>769</v>
      </c>
      <c r="J55" s="56" t="s">
        <v>9</v>
      </c>
      <c r="K55" s="56" t="s">
        <v>770</v>
      </c>
    </row>
    <row r="56" spans="1:11" x14ac:dyDescent="0.25">
      <c r="A56" s="136">
        <v>10</v>
      </c>
      <c r="B56" s="136" t="s">
        <v>262</v>
      </c>
      <c r="C56" s="136" t="s">
        <v>399</v>
      </c>
      <c r="D56" s="136" t="s">
        <v>0</v>
      </c>
      <c r="E56" s="136" t="s">
        <v>1</v>
      </c>
      <c r="F56" s="136" t="s">
        <v>1103</v>
      </c>
      <c r="G56" s="136" t="s">
        <v>1136</v>
      </c>
      <c r="H56" s="136" t="s">
        <v>1013</v>
      </c>
      <c r="I56" s="136" t="s">
        <v>1104</v>
      </c>
      <c r="J56" s="136" t="s">
        <v>960</v>
      </c>
      <c r="K56" s="136" t="s">
        <v>1206</v>
      </c>
    </row>
    <row r="57" spans="1:11" x14ac:dyDescent="0.25">
      <c r="A57" s="136">
        <v>12</v>
      </c>
      <c r="B57" s="136" t="s">
        <v>196</v>
      </c>
      <c r="C57" s="136" t="s">
        <v>104</v>
      </c>
      <c r="D57" s="136" t="s">
        <v>197</v>
      </c>
      <c r="E57" s="136" t="s">
        <v>198</v>
      </c>
      <c r="F57" s="136" t="s">
        <v>1168</v>
      </c>
      <c r="G57" s="136" t="s">
        <v>1136</v>
      </c>
      <c r="H57" s="136" t="s">
        <v>1013</v>
      </c>
      <c r="I57" s="136" t="s">
        <v>1169</v>
      </c>
      <c r="J57" s="136" t="s">
        <v>960</v>
      </c>
      <c r="K57" s="136" t="s">
        <v>1170</v>
      </c>
    </row>
    <row r="58" spans="1:11" x14ac:dyDescent="0.25">
      <c r="A58" s="136">
        <v>13</v>
      </c>
      <c r="B58" s="136" t="s">
        <v>1176</v>
      </c>
      <c r="C58" s="136" t="s">
        <v>1177</v>
      </c>
      <c r="D58" s="136" t="s">
        <v>173</v>
      </c>
      <c r="E58" s="136" t="s">
        <v>43</v>
      </c>
      <c r="F58" s="136" t="s">
        <v>1178</v>
      </c>
      <c r="G58" s="136" t="s">
        <v>1136</v>
      </c>
      <c r="H58" s="136" t="s">
        <v>1013</v>
      </c>
      <c r="I58" s="136" t="s">
        <v>1179</v>
      </c>
      <c r="J58" s="136" t="s">
        <v>960</v>
      </c>
      <c r="K58" s="136" t="s">
        <v>1180</v>
      </c>
    </row>
    <row r="59" spans="1:11" x14ac:dyDescent="0.25">
      <c r="A59" s="136">
        <v>14</v>
      </c>
      <c r="B59" s="136" t="s">
        <v>1181</v>
      </c>
      <c r="C59" s="136" t="s">
        <v>1182</v>
      </c>
      <c r="D59" s="136" t="s">
        <v>1183</v>
      </c>
      <c r="E59" s="136" t="s">
        <v>48</v>
      </c>
      <c r="F59" s="136" t="s">
        <v>1184</v>
      </c>
      <c r="G59" s="136" t="s">
        <v>1136</v>
      </c>
      <c r="H59" s="136" t="s">
        <v>1013</v>
      </c>
      <c r="I59" s="136" t="s">
        <v>1185</v>
      </c>
      <c r="J59" s="136" t="s">
        <v>960</v>
      </c>
      <c r="K59" s="136" t="s">
        <v>1186</v>
      </c>
    </row>
    <row r="60" spans="1:11" x14ac:dyDescent="0.25">
      <c r="A60" s="136">
        <v>15</v>
      </c>
      <c r="B60" s="136" t="s">
        <v>1187</v>
      </c>
      <c r="C60" s="136" t="s">
        <v>1188</v>
      </c>
      <c r="D60" s="136" t="s">
        <v>1189</v>
      </c>
      <c r="E60" s="136" t="s">
        <v>43</v>
      </c>
      <c r="F60" s="136" t="s">
        <v>1190</v>
      </c>
      <c r="G60" s="136" t="s">
        <v>1136</v>
      </c>
      <c r="H60" s="136" t="s">
        <v>1013</v>
      </c>
      <c r="I60" s="136" t="s">
        <v>1191</v>
      </c>
      <c r="J60" s="136" t="s">
        <v>960</v>
      </c>
      <c r="K60" s="136" t="s">
        <v>1192</v>
      </c>
    </row>
    <row r="61" spans="1:11" x14ac:dyDescent="0.25">
      <c r="A61" s="136">
        <v>16</v>
      </c>
      <c r="B61" s="136" t="s">
        <v>64</v>
      </c>
      <c r="C61" s="136" t="s">
        <v>65</v>
      </c>
      <c r="D61" s="136" t="s">
        <v>66</v>
      </c>
      <c r="E61" s="136" t="s">
        <v>1</v>
      </c>
      <c r="F61" s="136" t="s">
        <v>1133</v>
      </c>
      <c r="G61" s="136" t="s">
        <v>1136</v>
      </c>
      <c r="H61" s="136" t="s">
        <v>1013</v>
      </c>
      <c r="I61" s="136" t="s">
        <v>1134</v>
      </c>
      <c r="J61" s="136" t="s">
        <v>960</v>
      </c>
      <c r="K61" s="136" t="s">
        <v>1135</v>
      </c>
    </row>
    <row r="62" spans="1:11" x14ac:dyDescent="0.25">
      <c r="A62" s="136">
        <v>17</v>
      </c>
      <c r="B62" s="136" t="s">
        <v>262</v>
      </c>
      <c r="C62" s="136" t="s">
        <v>1141</v>
      </c>
      <c r="D62" s="136" t="s">
        <v>1142</v>
      </c>
      <c r="E62" s="136" t="s">
        <v>1</v>
      </c>
      <c r="F62" s="136" t="s">
        <v>1143</v>
      </c>
      <c r="G62" s="136" t="s">
        <v>1136</v>
      </c>
      <c r="H62" s="136" t="s">
        <v>1013</v>
      </c>
      <c r="I62" s="136" t="s">
        <v>1144</v>
      </c>
      <c r="J62" s="136" t="s">
        <v>960</v>
      </c>
      <c r="K62" s="136" t="s">
        <v>1145</v>
      </c>
    </row>
    <row r="63" spans="1:11" x14ac:dyDescent="0.25">
      <c r="A63" s="136">
        <v>18</v>
      </c>
      <c r="B63" s="136" t="s">
        <v>1146</v>
      </c>
      <c r="C63" s="136" t="s">
        <v>1147</v>
      </c>
      <c r="D63" s="136" t="s">
        <v>1142</v>
      </c>
      <c r="E63" s="136" t="s">
        <v>1</v>
      </c>
      <c r="F63" s="136" t="s">
        <v>1148</v>
      </c>
      <c r="G63" s="136" t="s">
        <v>1136</v>
      </c>
      <c r="H63" s="136" t="s">
        <v>1013</v>
      </c>
      <c r="I63" s="136" t="s">
        <v>1149</v>
      </c>
      <c r="J63" s="136" t="s">
        <v>960</v>
      </c>
      <c r="K63" s="136" t="s">
        <v>1150</v>
      </c>
    </row>
    <row r="64" spans="1:11" x14ac:dyDescent="0.25">
      <c r="A64" s="136">
        <v>19</v>
      </c>
      <c r="B64" s="136" t="s">
        <v>50</v>
      </c>
      <c r="C64" s="136" t="s">
        <v>51</v>
      </c>
      <c r="D64" s="136" t="s">
        <v>52</v>
      </c>
      <c r="E64" s="136" t="s">
        <v>43</v>
      </c>
      <c r="F64" s="136" t="s">
        <v>1085</v>
      </c>
      <c r="G64" s="136" t="s">
        <v>1136</v>
      </c>
      <c r="H64" s="136" t="s">
        <v>1013</v>
      </c>
      <c r="I64" s="136" t="s">
        <v>1086</v>
      </c>
      <c r="J64" s="136" t="s">
        <v>960</v>
      </c>
      <c r="K64" s="136" t="s">
        <v>1087</v>
      </c>
    </row>
    <row r="65" spans="1:11" x14ac:dyDescent="0.25">
      <c r="A65" s="136">
        <v>20</v>
      </c>
      <c r="B65" s="136" t="s">
        <v>196</v>
      </c>
      <c r="C65" s="136" t="s">
        <v>104</v>
      </c>
      <c r="D65" s="136" t="s">
        <v>197</v>
      </c>
      <c r="E65" s="136" t="s">
        <v>198</v>
      </c>
      <c r="F65" s="136" t="s">
        <v>1107</v>
      </c>
      <c r="G65" s="136" t="s">
        <v>1136</v>
      </c>
      <c r="H65" s="136" t="s">
        <v>1013</v>
      </c>
      <c r="I65" s="136" t="s">
        <v>1108</v>
      </c>
      <c r="J65" s="136" t="s">
        <v>960</v>
      </c>
      <c r="K65" s="136" t="s">
        <v>1109</v>
      </c>
    </row>
    <row r="66" spans="1:11" x14ac:dyDescent="0.25">
      <c r="A66" s="136">
        <v>21</v>
      </c>
      <c r="B66" s="136" t="s">
        <v>1110</v>
      </c>
      <c r="C66" s="136" t="s">
        <v>408</v>
      </c>
      <c r="D66" s="136" t="s">
        <v>1111</v>
      </c>
      <c r="E66" s="136" t="s">
        <v>912</v>
      </c>
      <c r="F66" s="136" t="s">
        <v>1112</v>
      </c>
      <c r="G66" s="136" t="s">
        <v>1136</v>
      </c>
      <c r="H66" s="136" t="s">
        <v>1013</v>
      </c>
      <c r="I66" s="136" t="s">
        <v>1113</v>
      </c>
      <c r="J66" s="136" t="s">
        <v>960</v>
      </c>
      <c r="K66" s="136" t="s">
        <v>1114</v>
      </c>
    </row>
    <row r="67" spans="1:11" x14ac:dyDescent="0.25">
      <c r="A67" s="136">
        <v>22</v>
      </c>
      <c r="B67" s="136" t="s">
        <v>1115</v>
      </c>
      <c r="C67" s="136" t="s">
        <v>1116</v>
      </c>
      <c r="D67" s="136" t="s">
        <v>1117</v>
      </c>
      <c r="E67" s="136" t="s">
        <v>1</v>
      </c>
      <c r="F67" s="136" t="s">
        <v>1118</v>
      </c>
      <c r="G67" s="136" t="s">
        <v>1136</v>
      </c>
      <c r="H67" s="136" t="s">
        <v>1013</v>
      </c>
      <c r="I67" s="136" t="s">
        <v>1119</v>
      </c>
      <c r="J67" s="136" t="s">
        <v>960</v>
      </c>
      <c r="K67" s="136" t="s">
        <v>1120</v>
      </c>
    </row>
    <row r="68" spans="1:11" x14ac:dyDescent="0.25">
      <c r="A68" s="136">
        <v>23</v>
      </c>
      <c r="B68" s="136" t="s">
        <v>803</v>
      </c>
      <c r="C68" s="136" t="s">
        <v>804</v>
      </c>
      <c r="D68" s="136" t="s">
        <v>17</v>
      </c>
      <c r="E68" s="136" t="s">
        <v>7</v>
      </c>
      <c r="F68" s="136" t="s">
        <v>1121</v>
      </c>
      <c r="G68" s="136" t="s">
        <v>1136</v>
      </c>
      <c r="H68" s="136" t="s">
        <v>1013</v>
      </c>
      <c r="I68" s="136" t="s">
        <v>1122</v>
      </c>
      <c r="J68" s="136" t="s">
        <v>960</v>
      </c>
      <c r="K68" s="136" t="s">
        <v>1123</v>
      </c>
    </row>
    <row r="69" spans="1:11" x14ac:dyDescent="0.25">
      <c r="A69" s="136">
        <v>32</v>
      </c>
      <c r="B69" s="136" t="s">
        <v>803</v>
      </c>
      <c r="C69" s="136" t="s">
        <v>804</v>
      </c>
      <c r="D69" s="136" t="s">
        <v>17</v>
      </c>
      <c r="E69" s="136" t="s">
        <v>7</v>
      </c>
      <c r="F69" s="136" t="s">
        <v>805</v>
      </c>
      <c r="G69" s="136" t="s">
        <v>1136</v>
      </c>
      <c r="H69" s="136" t="s">
        <v>5</v>
      </c>
      <c r="I69" s="136" t="s">
        <v>806</v>
      </c>
      <c r="J69" s="136" t="s">
        <v>6</v>
      </c>
      <c r="K69" s="136" t="s">
        <v>996</v>
      </c>
    </row>
    <row r="70" spans="1:11" x14ac:dyDescent="0.25">
      <c r="A70" s="136">
        <v>53</v>
      </c>
      <c r="B70" s="136" t="s">
        <v>15</v>
      </c>
      <c r="C70" s="136" t="s">
        <v>16</v>
      </c>
      <c r="D70" s="136" t="s">
        <v>17</v>
      </c>
      <c r="E70" s="136" t="s">
        <v>7</v>
      </c>
      <c r="F70" s="136" t="s">
        <v>18</v>
      </c>
      <c r="G70" s="136" t="s">
        <v>1136</v>
      </c>
      <c r="H70" s="136" t="s">
        <v>5</v>
      </c>
      <c r="I70" s="136" t="s">
        <v>19</v>
      </c>
      <c r="J70" s="136" t="s">
        <v>6</v>
      </c>
      <c r="K70" s="136" t="s">
        <v>685</v>
      </c>
    </row>
    <row r="71" spans="1:11" x14ac:dyDescent="0.25">
      <c r="A71" s="136">
        <v>67</v>
      </c>
      <c r="B71" s="136" t="s">
        <v>50</v>
      </c>
      <c r="C71" s="136" t="s">
        <v>51</v>
      </c>
      <c r="D71" s="136" t="s">
        <v>52</v>
      </c>
      <c r="E71" s="136" t="s">
        <v>43</v>
      </c>
      <c r="F71" s="136" t="s">
        <v>94</v>
      </c>
      <c r="G71" s="136" t="s">
        <v>1136</v>
      </c>
      <c r="H71" s="136" t="s">
        <v>5</v>
      </c>
      <c r="I71" s="136" t="s">
        <v>95</v>
      </c>
      <c r="J71" s="136" t="s">
        <v>6</v>
      </c>
      <c r="K71" s="136" t="s">
        <v>724</v>
      </c>
    </row>
    <row r="72" spans="1:11" x14ac:dyDescent="0.25">
      <c r="A72" s="136">
        <v>72</v>
      </c>
      <c r="B72" s="136" t="s">
        <v>101</v>
      </c>
      <c r="C72" s="136" t="s">
        <v>102</v>
      </c>
      <c r="D72" s="136" t="s">
        <v>103</v>
      </c>
      <c r="E72" s="136" t="s">
        <v>43</v>
      </c>
      <c r="F72" s="136" t="s">
        <v>169</v>
      </c>
      <c r="G72" s="136" t="s">
        <v>1136</v>
      </c>
      <c r="H72" s="136" t="s">
        <v>8</v>
      </c>
      <c r="I72" s="136" t="s">
        <v>170</v>
      </c>
      <c r="J72" s="136" t="s">
        <v>9</v>
      </c>
      <c r="K72" s="136" t="s">
        <v>735</v>
      </c>
    </row>
    <row r="73" spans="1:11" x14ac:dyDescent="0.25">
      <c r="A73" s="136">
        <v>75</v>
      </c>
      <c r="B73" s="136" t="s">
        <v>179</v>
      </c>
      <c r="C73" s="136" t="s">
        <v>180</v>
      </c>
      <c r="D73" s="136" t="s">
        <v>181</v>
      </c>
      <c r="E73" s="136" t="s">
        <v>43</v>
      </c>
      <c r="F73" s="136" t="s">
        <v>182</v>
      </c>
      <c r="G73" s="136" t="s">
        <v>1136</v>
      </c>
      <c r="H73" s="136" t="s">
        <v>8</v>
      </c>
      <c r="I73" s="136" t="s">
        <v>183</v>
      </c>
      <c r="J73" s="136" t="s">
        <v>9</v>
      </c>
      <c r="K73" s="136" t="s">
        <v>738</v>
      </c>
    </row>
    <row r="74" spans="1:11" x14ac:dyDescent="0.25">
      <c r="A74" s="136">
        <v>1</v>
      </c>
      <c r="B74" s="136" t="s">
        <v>174</v>
      </c>
      <c r="C74" s="136" t="s">
        <v>175</v>
      </c>
      <c r="D74" s="136" t="s">
        <v>0</v>
      </c>
      <c r="E74" s="136" t="s">
        <v>1</v>
      </c>
      <c r="F74" s="136" t="s">
        <v>1232</v>
      </c>
      <c r="G74" s="136" t="s">
        <v>1257</v>
      </c>
      <c r="H74" s="136" t="s">
        <v>1013</v>
      </c>
      <c r="I74" s="136" t="s">
        <v>1234</v>
      </c>
      <c r="J74" s="136" t="s">
        <v>960</v>
      </c>
      <c r="K74" s="136" t="s">
        <v>1456</v>
      </c>
    </row>
    <row r="75" spans="1:11" x14ac:dyDescent="0.25">
      <c r="A75" s="136">
        <v>5</v>
      </c>
      <c r="B75" s="136" t="s">
        <v>366</v>
      </c>
      <c r="C75" s="136" t="s">
        <v>367</v>
      </c>
      <c r="D75" s="136" t="s">
        <v>368</v>
      </c>
      <c r="E75" s="136" t="s">
        <v>43</v>
      </c>
      <c r="F75" s="136" t="s">
        <v>1100</v>
      </c>
      <c r="G75" s="136" t="s">
        <v>1257</v>
      </c>
      <c r="H75" s="136" t="s">
        <v>1013</v>
      </c>
      <c r="I75" s="136" t="s">
        <v>1101</v>
      </c>
      <c r="J75" s="136" t="s">
        <v>960</v>
      </c>
      <c r="K75" s="136" t="s">
        <v>1258</v>
      </c>
    </row>
    <row r="76" spans="1:11" x14ac:dyDescent="0.25">
      <c r="A76" s="136">
        <v>6</v>
      </c>
      <c r="B76" s="136" t="s">
        <v>1215</v>
      </c>
      <c r="C76" s="136" t="s">
        <v>1216</v>
      </c>
      <c r="D76" s="136" t="s">
        <v>0</v>
      </c>
      <c r="E76" s="136" t="s">
        <v>1</v>
      </c>
      <c r="F76" s="136" t="s">
        <v>1218</v>
      </c>
      <c r="G76" s="136" t="s">
        <v>1257</v>
      </c>
      <c r="H76" s="136" t="s">
        <v>1013</v>
      </c>
      <c r="I76" s="136" t="s">
        <v>1219</v>
      </c>
      <c r="J76" s="136" t="s">
        <v>960</v>
      </c>
      <c r="K76" s="136" t="s">
        <v>1242</v>
      </c>
    </row>
    <row r="77" spans="1:11" x14ac:dyDescent="0.25">
      <c r="A77" s="136">
        <v>8</v>
      </c>
      <c r="B77" s="136" t="s">
        <v>1194</v>
      </c>
      <c r="C77" s="136" t="s">
        <v>1195</v>
      </c>
      <c r="D77" s="136" t="s">
        <v>1196</v>
      </c>
      <c r="E77" s="136" t="s">
        <v>28</v>
      </c>
      <c r="F77" s="136" t="s">
        <v>1197</v>
      </c>
      <c r="G77" s="136" t="s">
        <v>1257</v>
      </c>
      <c r="H77" s="136" t="s">
        <v>1013</v>
      </c>
      <c r="I77" s="136" t="s">
        <v>1198</v>
      </c>
      <c r="J77" s="136" t="s">
        <v>960</v>
      </c>
      <c r="K77" s="136" t="s">
        <v>1214</v>
      </c>
    </row>
    <row r="78" spans="1:11" x14ac:dyDescent="0.25">
      <c r="A78" s="136">
        <v>4</v>
      </c>
      <c r="B78" s="136" t="s">
        <v>366</v>
      </c>
      <c r="C78" s="136" t="s">
        <v>367</v>
      </c>
      <c r="D78" s="136" t="s">
        <v>368</v>
      </c>
      <c r="E78" s="136" t="s">
        <v>43</v>
      </c>
      <c r="F78" s="136" t="s">
        <v>395</v>
      </c>
      <c r="G78" s="136" t="s">
        <v>1257</v>
      </c>
      <c r="H78" s="136" t="s">
        <v>5</v>
      </c>
      <c r="I78" s="136" t="s">
        <v>396</v>
      </c>
      <c r="J78" s="136" t="s">
        <v>6</v>
      </c>
      <c r="K78" s="136" t="s">
        <v>1241</v>
      </c>
    </row>
    <row r="79" spans="1:11" x14ac:dyDescent="0.25">
      <c r="A79" s="136">
        <v>61</v>
      </c>
      <c r="B79" s="136" t="s">
        <v>443</v>
      </c>
      <c r="C79" s="136" t="s">
        <v>444</v>
      </c>
      <c r="D79" s="136" t="s">
        <v>0</v>
      </c>
      <c r="E79" s="136" t="s">
        <v>1</v>
      </c>
      <c r="F79" s="136" t="s">
        <v>445</v>
      </c>
      <c r="G79" s="136" t="s">
        <v>1257</v>
      </c>
      <c r="H79" s="136" t="s">
        <v>5</v>
      </c>
      <c r="I79" s="136" t="s">
        <v>446</v>
      </c>
      <c r="J79" s="136" t="s">
        <v>6</v>
      </c>
      <c r="K79" s="136" t="s">
        <v>708</v>
      </c>
    </row>
    <row r="80" spans="1:11" x14ac:dyDescent="0.25">
      <c r="A80" s="136">
        <v>65</v>
      </c>
      <c r="B80" s="136" t="s">
        <v>54</v>
      </c>
      <c r="C80" s="136" t="s">
        <v>55</v>
      </c>
      <c r="D80" s="136" t="s">
        <v>0</v>
      </c>
      <c r="E80" s="136" t="s">
        <v>1</v>
      </c>
      <c r="F80" s="136" t="s">
        <v>56</v>
      </c>
      <c r="G80" s="136" t="s">
        <v>1257</v>
      </c>
      <c r="H80" s="136" t="s">
        <v>5</v>
      </c>
      <c r="I80" s="136" t="s">
        <v>57</v>
      </c>
      <c r="J80" s="136" t="s">
        <v>6</v>
      </c>
      <c r="K80" s="136" t="s">
        <v>717</v>
      </c>
    </row>
    <row r="81" spans="1:11" x14ac:dyDescent="0.25">
      <c r="A81" s="136">
        <v>66</v>
      </c>
      <c r="B81" s="136" t="s">
        <v>467</v>
      </c>
      <c r="C81" s="136" t="s">
        <v>468</v>
      </c>
      <c r="D81" s="136" t="s">
        <v>0</v>
      </c>
      <c r="E81" s="136" t="s">
        <v>1</v>
      </c>
      <c r="F81" s="136" t="s">
        <v>469</v>
      </c>
      <c r="G81" s="136" t="s">
        <v>1257</v>
      </c>
      <c r="H81" s="136" t="s">
        <v>5</v>
      </c>
      <c r="I81" s="136" t="s">
        <v>470</v>
      </c>
      <c r="J81" s="136" t="s">
        <v>6</v>
      </c>
      <c r="K81" s="136" t="s">
        <v>720</v>
      </c>
    </row>
    <row r="82" spans="1:11" x14ac:dyDescent="0.25">
      <c r="A82" s="136">
        <v>71</v>
      </c>
      <c r="B82" s="136" t="s">
        <v>797</v>
      </c>
      <c r="C82" s="136" t="s">
        <v>798</v>
      </c>
      <c r="D82" s="136" t="s">
        <v>799</v>
      </c>
      <c r="E82" s="136" t="s">
        <v>1</v>
      </c>
      <c r="F82" s="136" t="s">
        <v>800</v>
      </c>
      <c r="G82" s="136" t="s">
        <v>1257</v>
      </c>
      <c r="H82" s="136" t="s">
        <v>8</v>
      </c>
      <c r="I82" s="136" t="s">
        <v>801</v>
      </c>
      <c r="J82" s="136" t="s">
        <v>9</v>
      </c>
      <c r="K82" s="136" t="s">
        <v>802</v>
      </c>
    </row>
    <row r="83" spans="1:11" x14ac:dyDescent="0.25">
      <c r="A83" s="136">
        <v>73</v>
      </c>
      <c r="B83" s="136" t="s">
        <v>174</v>
      </c>
      <c r="C83" s="136" t="s">
        <v>175</v>
      </c>
      <c r="D83" s="136" t="s">
        <v>0</v>
      </c>
      <c r="E83" s="136" t="s">
        <v>1</v>
      </c>
      <c r="F83" s="136" t="s">
        <v>176</v>
      </c>
      <c r="G83" s="136" t="s">
        <v>1257</v>
      </c>
      <c r="H83" s="136" t="s">
        <v>8</v>
      </c>
      <c r="I83" s="136" t="s">
        <v>177</v>
      </c>
      <c r="J83" s="136" t="s">
        <v>9</v>
      </c>
      <c r="K83" s="136" t="s">
        <v>736</v>
      </c>
    </row>
  </sheetData>
  <sortState ref="A2:K83">
    <sortCondition ref="G2:G83"/>
    <sortCondition ref="H2:H83"/>
  </sortState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0"/>
  <dimension ref="A1:L85"/>
  <sheetViews>
    <sheetView topLeftCell="A42" workbookViewId="0">
      <selection activeCell="F53" sqref="F53"/>
    </sheetView>
  </sheetViews>
  <sheetFormatPr defaultRowHeight="15" x14ac:dyDescent="0.25"/>
  <cols>
    <col min="1" max="1" bestFit="true" customWidth="true" width="3.28515625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customFormat="1" r="2" s="56" spans="1:11" x14ac:dyDescent="0.25">
      <c r="A2" s="56">
        <v>73</v>
      </c>
      <c r="B2" s="56" t="s">
        <v>54</v>
      </c>
      <c r="C2" s="56" t="s">
        <v>55</v>
      </c>
      <c r="D2" s="56" t="s">
        <v>0</v>
      </c>
      <c r="E2" s="56" t="s">
        <v>1</v>
      </c>
      <c r="F2" s="56" t="s">
        <v>156</v>
      </c>
      <c r="G2" s="56" t="s">
        <v>666</v>
      </c>
      <c r="H2" s="56" t="s">
        <v>157</v>
      </c>
      <c r="I2" s="56" t="s">
        <v>158</v>
      </c>
      <c r="J2" s="56" t="s">
        <v>159</v>
      </c>
      <c r="K2" s="56" t="s">
        <v>734</v>
      </c>
    </row>
    <row customFormat="1" r="3" s="56" spans="1:11" x14ac:dyDescent="0.25">
      <c r="A3" s="56">
        <v>59</v>
      </c>
      <c r="B3" s="56" t="s">
        <v>377</v>
      </c>
      <c r="C3" s="56" t="s">
        <v>378</v>
      </c>
      <c r="D3" s="56" t="s">
        <v>256</v>
      </c>
      <c r="E3" s="56" t="s">
        <v>1</v>
      </c>
      <c r="F3" s="56" t="s">
        <v>379</v>
      </c>
      <c r="G3" s="56" t="s">
        <v>666</v>
      </c>
      <c r="H3" s="56" t="s">
        <v>294</v>
      </c>
      <c r="I3" s="56" t="s">
        <v>380</v>
      </c>
      <c r="J3" s="56" t="s">
        <v>289</v>
      </c>
      <c r="K3" s="56" t="s">
        <v>695</v>
      </c>
    </row>
    <row customFormat="1" r="4" s="56" spans="1:11" x14ac:dyDescent="0.25">
      <c r="A4" s="56">
        <v>7</v>
      </c>
      <c r="B4" s="56" t="s">
        <v>623</v>
      </c>
      <c r="C4" s="56" t="s">
        <v>624</v>
      </c>
      <c r="D4" s="56" t="s">
        <v>625</v>
      </c>
      <c r="E4" s="56" t="s">
        <v>48</v>
      </c>
      <c r="F4" s="56" t="s">
        <v>626</v>
      </c>
      <c r="G4" s="56" t="s">
        <v>666</v>
      </c>
      <c r="H4" s="56" t="s">
        <v>294</v>
      </c>
      <c r="I4" s="56" t="s">
        <v>627</v>
      </c>
      <c r="J4" s="56" t="s">
        <v>289</v>
      </c>
      <c r="K4" s="56" t="s">
        <v>1221</v>
      </c>
    </row>
    <row customFormat="1" r="5" s="56" spans="1:11" x14ac:dyDescent="0.25">
      <c r="A5" s="56">
        <v>57</v>
      </c>
      <c r="B5" s="56" t="s">
        <v>333</v>
      </c>
      <c r="C5" s="56" t="s">
        <v>334</v>
      </c>
      <c r="D5" s="56" t="s">
        <v>335</v>
      </c>
      <c r="E5" s="56" t="s">
        <v>48</v>
      </c>
      <c r="F5" s="56" t="s">
        <v>336</v>
      </c>
      <c r="G5" s="56" t="s">
        <v>666</v>
      </c>
      <c r="H5" s="56" t="s">
        <v>287</v>
      </c>
      <c r="I5" s="56" t="s">
        <v>337</v>
      </c>
      <c r="J5" s="56" t="s">
        <v>289</v>
      </c>
      <c r="K5" s="56" t="s">
        <v>686</v>
      </c>
    </row>
    <row customFormat="1" r="6" s="56" spans="1:11" x14ac:dyDescent="0.25">
      <c r="A6" s="56">
        <v>1</v>
      </c>
      <c r="B6" s="56" t="s">
        <v>387</v>
      </c>
      <c r="C6" s="56" t="s">
        <v>279</v>
      </c>
      <c r="D6" s="56" t="s">
        <v>351</v>
      </c>
      <c r="E6" s="56" t="s">
        <v>48</v>
      </c>
      <c r="F6" s="56" t="s">
        <v>388</v>
      </c>
      <c r="G6" s="56" t="s">
        <v>666</v>
      </c>
      <c r="H6" s="56" t="s">
        <v>287</v>
      </c>
      <c r="I6" s="56" t="s">
        <v>389</v>
      </c>
      <c r="J6" s="56" t="s">
        <v>289</v>
      </c>
      <c r="K6" s="56" t="s">
        <v>1454</v>
      </c>
    </row>
    <row customFormat="1" r="7" s="56" spans="1:11" x14ac:dyDescent="0.25">
      <c r="A7" s="56">
        <v>39</v>
      </c>
      <c r="B7" s="56" t="s">
        <v>567</v>
      </c>
      <c r="C7" s="56" t="s">
        <v>561</v>
      </c>
      <c r="D7" s="56" t="s">
        <v>0</v>
      </c>
      <c r="E7" s="56" t="s">
        <v>1</v>
      </c>
      <c r="F7" s="56" t="s">
        <v>61</v>
      </c>
      <c r="G7" s="56" t="s">
        <v>666</v>
      </c>
      <c r="H7" s="56" t="s">
        <v>3</v>
      </c>
      <c r="I7" s="56" t="s">
        <v>62</v>
      </c>
      <c r="J7" s="56" t="s">
        <v>53</v>
      </c>
      <c r="K7" s="56" t="s">
        <v>919</v>
      </c>
    </row>
    <row customFormat="1" r="8" s="56" spans="1:11" x14ac:dyDescent="0.25">
      <c r="A8" s="56">
        <v>84</v>
      </c>
      <c r="B8" s="56" t="s">
        <v>232</v>
      </c>
      <c r="C8" s="56" t="s">
        <v>233</v>
      </c>
      <c r="D8" s="56" t="s">
        <v>234</v>
      </c>
      <c r="E8" s="56" t="s">
        <v>1</v>
      </c>
      <c r="F8" s="56" t="s">
        <v>235</v>
      </c>
      <c r="G8" s="56" t="s">
        <v>666</v>
      </c>
      <c r="H8" s="56" t="s">
        <v>3</v>
      </c>
      <c r="I8" s="56" t="s">
        <v>236</v>
      </c>
      <c r="J8" s="56" t="s">
        <v>53</v>
      </c>
      <c r="K8" s="56" t="s">
        <v>750</v>
      </c>
    </row>
    <row r="9" spans="1:11" x14ac:dyDescent="0.25">
      <c r="A9" s="133">
        <v>79</v>
      </c>
      <c r="B9" s="133" t="s">
        <v>467</v>
      </c>
      <c r="C9" s="133" t="s">
        <v>468</v>
      </c>
      <c r="D9" s="133" t="s">
        <v>0</v>
      </c>
      <c r="E9" s="133" t="s">
        <v>1</v>
      </c>
      <c r="F9" s="133" t="s">
        <v>477</v>
      </c>
      <c r="G9" s="133" t="s">
        <v>1019</v>
      </c>
      <c r="H9" s="133" t="s">
        <v>30</v>
      </c>
      <c r="I9" s="133" t="s">
        <v>478</v>
      </c>
      <c r="J9" s="133" t="s">
        <v>32</v>
      </c>
      <c r="K9" s="133" t="s">
        <v>740</v>
      </c>
    </row>
    <row r="10" spans="1:11" x14ac:dyDescent="0.25">
      <c r="A10" s="133">
        <v>65</v>
      </c>
      <c r="B10" s="133" t="s">
        <v>460</v>
      </c>
      <c r="C10" s="133" t="s">
        <v>461</v>
      </c>
      <c r="D10" s="133" t="s">
        <v>462</v>
      </c>
      <c r="E10" s="133" t="s">
        <v>1</v>
      </c>
      <c r="F10" s="133" t="s">
        <v>463</v>
      </c>
      <c r="G10" s="133" t="s">
        <v>1019</v>
      </c>
      <c r="H10" s="133" t="s">
        <v>30</v>
      </c>
      <c r="I10" s="133" t="s">
        <v>464</v>
      </c>
      <c r="J10" s="133" t="s">
        <v>32</v>
      </c>
      <c r="K10" s="133" t="s">
        <v>711</v>
      </c>
    </row>
    <row r="11" spans="1:11" x14ac:dyDescent="0.25">
      <c r="A11" s="133">
        <v>29</v>
      </c>
      <c r="B11" s="133" t="s">
        <v>71</v>
      </c>
      <c r="C11" s="133" t="s">
        <v>72</v>
      </c>
      <c r="D11" s="133" t="s">
        <v>73</v>
      </c>
      <c r="E11" s="133" t="s">
        <v>28</v>
      </c>
      <c r="F11" s="133" t="s">
        <v>74</v>
      </c>
      <c r="G11" s="133" t="s">
        <v>1019</v>
      </c>
      <c r="H11" s="133" t="s">
        <v>30</v>
      </c>
      <c r="I11" s="133" t="s">
        <v>75</v>
      </c>
      <c r="J11" s="133" t="s">
        <v>32</v>
      </c>
      <c r="K11" s="133" t="s">
        <v>1058</v>
      </c>
    </row>
    <row r="12" spans="1:11" x14ac:dyDescent="0.25">
      <c r="A12" s="133">
        <v>66</v>
      </c>
      <c r="B12" s="133" t="s">
        <v>165</v>
      </c>
      <c r="C12" s="133" t="s">
        <v>166</v>
      </c>
      <c r="D12" s="133" t="s">
        <v>27</v>
      </c>
      <c r="E12" s="133" t="s">
        <v>28</v>
      </c>
      <c r="F12" s="133" t="s">
        <v>167</v>
      </c>
      <c r="G12" s="133" t="s">
        <v>1019</v>
      </c>
      <c r="H12" s="133" t="s">
        <v>30</v>
      </c>
      <c r="I12" s="133" t="s">
        <v>168</v>
      </c>
      <c r="J12" s="133" t="s">
        <v>32</v>
      </c>
      <c r="K12" s="133" t="s">
        <v>712</v>
      </c>
    </row>
    <row r="13" spans="1:11" x14ac:dyDescent="0.25">
      <c r="A13" s="133">
        <v>27</v>
      </c>
      <c r="B13" s="133" t="s">
        <v>190</v>
      </c>
      <c r="C13" s="133" t="s">
        <v>191</v>
      </c>
      <c r="D13" s="133" t="s">
        <v>192</v>
      </c>
      <c r="E13" s="133" t="s">
        <v>28</v>
      </c>
      <c r="F13" s="133" t="s">
        <v>193</v>
      </c>
      <c r="G13" s="133" t="s">
        <v>1019</v>
      </c>
      <c r="H13" s="133" t="s">
        <v>30</v>
      </c>
      <c r="I13" s="133" t="s">
        <v>194</v>
      </c>
      <c r="J13" s="133" t="s">
        <v>32</v>
      </c>
      <c r="K13" s="133" t="s">
        <v>1081</v>
      </c>
    </row>
    <row r="14" spans="1:11" x14ac:dyDescent="0.25">
      <c r="A14" s="133">
        <v>67</v>
      </c>
      <c r="B14" s="133" t="s">
        <v>25</v>
      </c>
      <c r="C14" s="133" t="s">
        <v>26</v>
      </c>
      <c r="D14" s="133" t="s">
        <v>27</v>
      </c>
      <c r="E14" s="133" t="s">
        <v>28</v>
      </c>
      <c r="F14" s="133" t="s">
        <v>29</v>
      </c>
      <c r="G14" s="133" t="s">
        <v>1019</v>
      </c>
      <c r="H14" s="133" t="s">
        <v>30</v>
      </c>
      <c r="I14" s="133" t="s">
        <v>31</v>
      </c>
      <c r="J14" s="133" t="s">
        <v>32</v>
      </c>
      <c r="K14" s="133" t="s">
        <v>714</v>
      </c>
    </row>
    <row r="15" spans="1:11" x14ac:dyDescent="0.25">
      <c r="A15" s="133">
        <v>36</v>
      </c>
      <c r="B15" s="133" t="s">
        <v>64</v>
      </c>
      <c r="C15" s="133" t="s">
        <v>65</v>
      </c>
      <c r="D15" s="133" t="s">
        <v>66</v>
      </c>
      <c r="E15" s="133" t="s">
        <v>1</v>
      </c>
      <c r="F15" s="133" t="s">
        <v>67</v>
      </c>
      <c r="G15" s="133" t="s">
        <v>1019</v>
      </c>
      <c r="H15" s="133" t="s">
        <v>30</v>
      </c>
      <c r="I15" s="133" t="s">
        <v>68</v>
      </c>
      <c r="J15" s="133" t="s">
        <v>32</v>
      </c>
      <c r="K15" s="133" t="s">
        <v>959</v>
      </c>
    </row>
    <row r="16" spans="1:11" x14ac:dyDescent="0.25">
      <c r="A16" s="133">
        <v>61</v>
      </c>
      <c r="B16" s="133" t="s">
        <v>262</v>
      </c>
      <c r="C16" s="133" t="s">
        <v>399</v>
      </c>
      <c r="D16" s="133" t="s">
        <v>0</v>
      </c>
      <c r="E16" s="133" t="s">
        <v>1</v>
      </c>
      <c r="F16" s="133" t="s">
        <v>400</v>
      </c>
      <c r="G16" s="133" t="s">
        <v>1019</v>
      </c>
      <c r="H16" s="133" t="s">
        <v>294</v>
      </c>
      <c r="I16" s="133" t="s">
        <v>401</v>
      </c>
      <c r="J16" s="133" t="s">
        <v>289</v>
      </c>
      <c r="K16" s="133" t="s">
        <v>700</v>
      </c>
    </row>
    <row r="17" spans="1:11" x14ac:dyDescent="0.25">
      <c r="A17" s="133">
        <v>63</v>
      </c>
      <c r="B17" s="133" t="s">
        <v>431</v>
      </c>
      <c r="C17" s="133" t="s">
        <v>172</v>
      </c>
      <c r="D17" s="133" t="s">
        <v>432</v>
      </c>
      <c r="E17" s="133" t="s">
        <v>28</v>
      </c>
      <c r="F17" s="133" t="s">
        <v>433</v>
      </c>
      <c r="G17" s="133" t="s">
        <v>1019</v>
      </c>
      <c r="H17" s="133" t="s">
        <v>294</v>
      </c>
      <c r="I17" s="133" t="s">
        <v>434</v>
      </c>
      <c r="J17" s="133" t="s">
        <v>289</v>
      </c>
      <c r="K17" s="133" t="s">
        <v>704</v>
      </c>
    </row>
    <row r="18" spans="1:11" x14ac:dyDescent="0.25">
      <c r="A18" s="133">
        <v>53</v>
      </c>
      <c r="B18" s="133" t="s">
        <v>297</v>
      </c>
      <c r="C18" s="133" t="s">
        <v>255</v>
      </c>
      <c r="D18" s="133" t="s">
        <v>0</v>
      </c>
      <c r="E18" s="133" t="s">
        <v>1</v>
      </c>
      <c r="F18" s="133" t="s">
        <v>298</v>
      </c>
      <c r="G18" s="133" t="s">
        <v>1019</v>
      </c>
      <c r="H18" s="133" t="s">
        <v>294</v>
      </c>
      <c r="I18" s="133" t="s">
        <v>299</v>
      </c>
      <c r="J18" s="133" t="s">
        <v>289</v>
      </c>
      <c r="K18" s="133" t="s">
        <v>680</v>
      </c>
    </row>
    <row r="19" spans="1:11" x14ac:dyDescent="0.25">
      <c r="A19" s="133">
        <v>51</v>
      </c>
      <c r="B19" s="133"/>
      <c r="C19" s="133"/>
      <c r="D19" s="133"/>
      <c r="E19" s="133"/>
      <c r="F19" s="133" t="s">
        <v>540</v>
      </c>
      <c r="G19" s="133" t="s">
        <v>1019</v>
      </c>
      <c r="H19" s="133" t="s">
        <v>294</v>
      </c>
      <c r="I19" s="133" t="s">
        <v>541</v>
      </c>
      <c r="J19" s="133" t="s">
        <v>289</v>
      </c>
      <c r="K19" s="133" t="s">
        <v>677</v>
      </c>
    </row>
    <row r="20" spans="1:11" x14ac:dyDescent="0.25">
      <c r="A20" s="133">
        <v>40</v>
      </c>
      <c r="B20" s="133" t="s">
        <v>49</v>
      </c>
      <c r="C20" s="133" t="s">
        <v>97</v>
      </c>
      <c r="D20" s="133" t="s">
        <v>66</v>
      </c>
      <c r="E20" s="133" t="s">
        <v>1</v>
      </c>
      <c r="F20" s="133" t="s">
        <v>391</v>
      </c>
      <c r="G20" s="133" t="s">
        <v>1019</v>
      </c>
      <c r="H20" s="133" t="s">
        <v>294</v>
      </c>
      <c r="I20" s="133" t="s">
        <v>392</v>
      </c>
      <c r="J20" s="133" t="s">
        <v>289</v>
      </c>
      <c r="K20" s="133" t="s">
        <v>921</v>
      </c>
    </row>
    <row r="21" spans="1:11" x14ac:dyDescent="0.25">
      <c r="A21" s="133">
        <v>54</v>
      </c>
      <c r="B21" s="133" t="s">
        <v>311</v>
      </c>
      <c r="C21" s="133" t="s">
        <v>312</v>
      </c>
      <c r="D21" s="133" t="s">
        <v>313</v>
      </c>
      <c r="E21" s="133" t="s">
        <v>43</v>
      </c>
      <c r="F21" s="133" t="s">
        <v>314</v>
      </c>
      <c r="G21" s="133" t="s">
        <v>1019</v>
      </c>
      <c r="H21" s="133" t="s">
        <v>294</v>
      </c>
      <c r="I21" s="133" t="s">
        <v>315</v>
      </c>
      <c r="J21" s="133" t="s">
        <v>289</v>
      </c>
      <c r="K21" s="133" t="s">
        <v>683</v>
      </c>
    </row>
    <row r="22" spans="1:11" x14ac:dyDescent="0.25">
      <c r="A22" s="133">
        <v>52</v>
      </c>
      <c r="B22" s="133" t="s">
        <v>291</v>
      </c>
      <c r="C22" s="133" t="s">
        <v>292</v>
      </c>
      <c r="D22" s="133" t="s">
        <v>0</v>
      </c>
      <c r="E22" s="133" t="s">
        <v>1</v>
      </c>
      <c r="F22" s="133" t="s">
        <v>293</v>
      </c>
      <c r="G22" s="133" t="s">
        <v>1019</v>
      </c>
      <c r="H22" s="133" t="s">
        <v>294</v>
      </c>
      <c r="I22" s="133" t="s">
        <v>295</v>
      </c>
      <c r="J22" s="133" t="s">
        <v>289</v>
      </c>
      <c r="K22" s="133" t="s">
        <v>679</v>
      </c>
    </row>
    <row r="23" spans="1:11" x14ac:dyDescent="0.25">
      <c r="A23" s="133">
        <v>47</v>
      </c>
      <c r="B23" s="133" t="s">
        <v>608</v>
      </c>
      <c r="C23" s="133" t="s">
        <v>378</v>
      </c>
      <c r="D23" s="133" t="s">
        <v>27</v>
      </c>
      <c r="E23" s="133" t="s">
        <v>28</v>
      </c>
      <c r="F23" s="133" t="s">
        <v>609</v>
      </c>
      <c r="G23" s="133" t="s">
        <v>1019</v>
      </c>
      <c r="H23" s="133" t="s">
        <v>294</v>
      </c>
      <c r="I23" s="133" t="s">
        <v>610</v>
      </c>
      <c r="J23" s="133" t="s">
        <v>289</v>
      </c>
      <c r="K23" s="133" t="s">
        <v>663</v>
      </c>
    </row>
    <row r="24" spans="1:11" x14ac:dyDescent="0.25">
      <c r="A24" s="133">
        <v>3</v>
      </c>
      <c r="B24" s="133" t="s">
        <v>366</v>
      </c>
      <c r="C24" s="133" t="s">
        <v>367</v>
      </c>
      <c r="D24" s="133" t="s">
        <v>368</v>
      </c>
      <c r="E24" s="133" t="s">
        <v>43</v>
      </c>
      <c r="F24" s="133" t="s">
        <v>369</v>
      </c>
      <c r="G24" s="133" t="s">
        <v>1019</v>
      </c>
      <c r="H24" s="133" t="s">
        <v>294</v>
      </c>
      <c r="I24" s="133" t="s">
        <v>370</v>
      </c>
      <c r="J24" s="133" t="s">
        <v>289</v>
      </c>
      <c r="K24" s="133" t="s">
        <v>1240</v>
      </c>
    </row>
    <row r="25" spans="1:11" x14ac:dyDescent="0.25">
      <c r="A25" s="133">
        <v>45</v>
      </c>
      <c r="B25" s="133" t="s">
        <v>651</v>
      </c>
      <c r="C25" s="133" t="s">
        <v>652</v>
      </c>
      <c r="D25" s="133" t="s">
        <v>653</v>
      </c>
      <c r="E25" s="133" t="s">
        <v>1</v>
      </c>
      <c r="F25" s="133" t="s">
        <v>654</v>
      </c>
      <c r="G25" s="133" t="s">
        <v>1019</v>
      </c>
      <c r="H25" s="133" t="s">
        <v>294</v>
      </c>
      <c r="I25" s="133" t="s">
        <v>655</v>
      </c>
      <c r="J25" s="133" t="s">
        <v>289</v>
      </c>
      <c r="K25" s="133" t="s">
        <v>656</v>
      </c>
    </row>
    <row r="26" spans="1:11" x14ac:dyDescent="0.25">
      <c r="A26" s="133">
        <v>42</v>
      </c>
      <c r="B26" s="133" t="s">
        <v>845</v>
      </c>
      <c r="C26" s="133" t="s">
        <v>846</v>
      </c>
      <c r="D26" s="133" t="s">
        <v>27</v>
      </c>
      <c r="E26" s="133" t="s">
        <v>28</v>
      </c>
      <c r="F26" s="133" t="s">
        <v>847</v>
      </c>
      <c r="G26" s="133" t="s">
        <v>1019</v>
      </c>
      <c r="H26" s="133" t="s">
        <v>294</v>
      </c>
      <c r="I26" s="133" t="s">
        <v>848</v>
      </c>
      <c r="J26" s="133" t="s">
        <v>289</v>
      </c>
      <c r="K26" s="133" t="s">
        <v>849</v>
      </c>
    </row>
    <row r="27" spans="1:11" x14ac:dyDescent="0.25">
      <c r="A27" s="133">
        <v>46</v>
      </c>
      <c r="B27" s="133" t="s">
        <v>425</v>
      </c>
      <c r="C27" s="133" t="s">
        <v>426</v>
      </c>
      <c r="D27" s="133" t="s">
        <v>427</v>
      </c>
      <c r="E27" s="133" t="s">
        <v>28</v>
      </c>
      <c r="F27" s="133" t="s">
        <v>428</v>
      </c>
      <c r="G27" s="133" t="s">
        <v>1019</v>
      </c>
      <c r="H27" s="133" t="s">
        <v>287</v>
      </c>
      <c r="I27" s="133" t="s">
        <v>429</v>
      </c>
      <c r="J27" s="133" t="s">
        <v>289</v>
      </c>
      <c r="K27" s="133" t="s">
        <v>659</v>
      </c>
    </row>
    <row r="28" spans="1:11" x14ac:dyDescent="0.25">
      <c r="A28" s="133">
        <v>55</v>
      </c>
      <c r="B28" s="133" t="s">
        <v>317</v>
      </c>
      <c r="C28" s="133" t="s">
        <v>279</v>
      </c>
      <c r="D28" s="133" t="s">
        <v>318</v>
      </c>
      <c r="E28" s="133" t="s">
        <v>28</v>
      </c>
      <c r="F28" s="133" t="s">
        <v>319</v>
      </c>
      <c r="G28" s="133" t="s">
        <v>1019</v>
      </c>
      <c r="H28" s="133" t="s">
        <v>287</v>
      </c>
      <c r="I28" s="133" t="s">
        <v>320</v>
      </c>
      <c r="J28" s="133" t="s">
        <v>289</v>
      </c>
      <c r="K28" s="133" t="s">
        <v>758</v>
      </c>
    </row>
    <row r="29" spans="1:11" x14ac:dyDescent="0.25">
      <c r="A29" s="133">
        <v>62</v>
      </c>
      <c r="B29" s="133" t="s">
        <v>403</v>
      </c>
      <c r="C29" s="133" t="s">
        <v>60</v>
      </c>
      <c r="D29" s="133" t="s">
        <v>27</v>
      </c>
      <c r="E29" s="133" t="s">
        <v>28</v>
      </c>
      <c r="F29" s="133" t="s">
        <v>404</v>
      </c>
      <c r="G29" s="133" t="s">
        <v>1019</v>
      </c>
      <c r="H29" s="133" t="s">
        <v>287</v>
      </c>
      <c r="I29" s="133" t="s">
        <v>405</v>
      </c>
      <c r="J29" s="133" t="s">
        <v>289</v>
      </c>
      <c r="K29" s="133" t="s">
        <v>701</v>
      </c>
    </row>
    <row r="30" spans="1:11" x14ac:dyDescent="0.25">
      <c r="A30" s="133">
        <v>50</v>
      </c>
      <c r="B30" s="133" t="s">
        <v>566</v>
      </c>
      <c r="C30" s="133" t="s">
        <v>556</v>
      </c>
      <c r="D30" s="133" t="s">
        <v>0</v>
      </c>
      <c r="E30" s="133" t="s">
        <v>1</v>
      </c>
      <c r="F30" s="133" t="s">
        <v>557</v>
      </c>
      <c r="G30" s="133" t="s">
        <v>1019</v>
      </c>
      <c r="H30" s="133" t="s">
        <v>287</v>
      </c>
      <c r="I30" s="133" t="s">
        <v>558</v>
      </c>
      <c r="J30" s="133" t="s">
        <v>289</v>
      </c>
      <c r="K30" s="133" t="s">
        <v>673</v>
      </c>
    </row>
    <row r="31" spans="1:11" x14ac:dyDescent="0.25">
      <c r="A31" s="133">
        <v>48</v>
      </c>
      <c r="B31" s="133"/>
      <c r="C31" s="133"/>
      <c r="D31" s="133"/>
      <c r="E31" s="133"/>
      <c r="F31" s="133" t="s">
        <v>572</v>
      </c>
      <c r="G31" s="133" t="s">
        <v>1019</v>
      </c>
      <c r="H31" s="133" t="s">
        <v>287</v>
      </c>
      <c r="I31" s="133" t="s">
        <v>573</v>
      </c>
      <c r="J31" s="133" t="s">
        <v>289</v>
      </c>
      <c r="K31" s="133" t="s">
        <v>665</v>
      </c>
    </row>
    <row r="32" spans="1:11" x14ac:dyDescent="0.25">
      <c r="A32" s="133">
        <v>38</v>
      </c>
      <c r="B32" s="133" t="s">
        <v>322</v>
      </c>
      <c r="C32" s="133" t="s">
        <v>323</v>
      </c>
      <c r="D32" s="133" t="s">
        <v>66</v>
      </c>
      <c r="E32" s="133" t="s">
        <v>1</v>
      </c>
      <c r="F32" s="133" t="s">
        <v>324</v>
      </c>
      <c r="G32" s="133" t="s">
        <v>1019</v>
      </c>
      <c r="H32" s="133" t="s">
        <v>287</v>
      </c>
      <c r="I32" s="133" t="s">
        <v>325</v>
      </c>
      <c r="J32" s="133" t="s">
        <v>289</v>
      </c>
      <c r="K32" s="133" t="s">
        <v>956</v>
      </c>
    </row>
    <row r="33" spans="1:11" x14ac:dyDescent="0.25">
      <c r="A33" s="133">
        <v>35</v>
      </c>
      <c r="B33" s="133" t="s">
        <v>982</v>
      </c>
      <c r="C33" s="133" t="s">
        <v>292</v>
      </c>
      <c r="D33" s="133" t="s">
        <v>462</v>
      </c>
      <c r="E33" s="133" t="s">
        <v>1</v>
      </c>
      <c r="F33" s="133" t="s">
        <v>422</v>
      </c>
      <c r="G33" s="133" t="s">
        <v>1019</v>
      </c>
      <c r="H33" s="133" t="s">
        <v>3</v>
      </c>
      <c r="I33" s="133" t="s">
        <v>423</v>
      </c>
      <c r="J33" s="133" t="s">
        <v>2</v>
      </c>
      <c r="K33" s="133" t="s">
        <v>983</v>
      </c>
    </row>
    <row r="34" spans="1:11" x14ac:dyDescent="0.25">
      <c r="A34" s="133">
        <v>41</v>
      </c>
      <c r="B34" s="133" t="s">
        <v>361</v>
      </c>
      <c r="C34" s="133" t="s">
        <v>362</v>
      </c>
      <c r="D34" s="133" t="s">
        <v>0</v>
      </c>
      <c r="E34" s="133" t="s">
        <v>1</v>
      </c>
      <c r="F34" s="133" t="s">
        <v>886</v>
      </c>
      <c r="G34" s="133" t="s">
        <v>1019</v>
      </c>
      <c r="H34" s="133" t="s">
        <v>3</v>
      </c>
      <c r="I34" s="133" t="s">
        <v>861</v>
      </c>
      <c r="J34" s="133" t="s">
        <v>516</v>
      </c>
      <c r="K34" s="133" t="s">
        <v>896</v>
      </c>
    </row>
    <row r="35" spans="1:11" x14ac:dyDescent="0.25">
      <c r="A35" s="133">
        <v>60</v>
      </c>
      <c r="B35" s="133" t="s">
        <v>137</v>
      </c>
      <c r="C35" s="133" t="s">
        <v>138</v>
      </c>
      <c r="D35" s="133" t="s">
        <v>0</v>
      </c>
      <c r="E35" s="133" t="s">
        <v>1</v>
      </c>
      <c r="F35" s="133" t="s">
        <v>139</v>
      </c>
      <c r="G35" s="133" t="s">
        <v>1019</v>
      </c>
      <c r="H35" s="133" t="s">
        <v>3</v>
      </c>
      <c r="I35" s="133" t="s">
        <v>140</v>
      </c>
      <c r="J35" s="133" t="s">
        <v>53</v>
      </c>
      <c r="K35" s="133" t="s">
        <v>699</v>
      </c>
    </row>
    <row r="36" spans="1:11" x14ac:dyDescent="0.25">
      <c r="A36" s="133">
        <v>82</v>
      </c>
      <c r="B36" s="133" t="s">
        <v>224</v>
      </c>
      <c r="C36" s="133" t="s">
        <v>225</v>
      </c>
      <c r="D36" s="133" t="s">
        <v>0</v>
      </c>
      <c r="E36" s="133" t="s">
        <v>1</v>
      </c>
      <c r="F36" s="133" t="s">
        <v>226</v>
      </c>
      <c r="G36" s="133" t="s">
        <v>1019</v>
      </c>
      <c r="H36" s="133" t="s">
        <v>3</v>
      </c>
      <c r="I36" s="133" t="s">
        <v>227</v>
      </c>
      <c r="J36" s="133" t="s">
        <v>53</v>
      </c>
      <c r="K36" s="133" t="s">
        <v>748</v>
      </c>
    </row>
    <row r="37" spans="1:11" x14ac:dyDescent="0.25">
      <c r="A37" s="133">
        <v>30</v>
      </c>
      <c r="B37" s="133" t="s">
        <v>273</v>
      </c>
      <c r="C37" s="133" t="s">
        <v>274</v>
      </c>
      <c r="D37" s="133" t="s">
        <v>0</v>
      </c>
      <c r="E37" s="133" t="s">
        <v>1</v>
      </c>
      <c r="F37" s="133" t="s">
        <v>275</v>
      </c>
      <c r="G37" s="133" t="s">
        <v>1019</v>
      </c>
      <c r="H37" s="133" t="s">
        <v>3</v>
      </c>
      <c r="I37" s="133" t="s">
        <v>276</v>
      </c>
      <c r="J37" s="133" t="s">
        <v>53</v>
      </c>
      <c r="K37" s="133" t="s">
        <v>1069</v>
      </c>
    </row>
    <row r="38" spans="1:11" x14ac:dyDescent="0.25">
      <c r="A38" s="133">
        <v>37</v>
      </c>
      <c r="B38" s="133" t="s">
        <v>242</v>
      </c>
      <c r="C38" s="133" t="s">
        <v>243</v>
      </c>
      <c r="D38" s="133" t="s">
        <v>957</v>
      </c>
      <c r="E38" s="133" t="s">
        <v>43</v>
      </c>
      <c r="F38" s="133" t="s">
        <v>244</v>
      </c>
      <c r="G38" s="133" t="s">
        <v>1019</v>
      </c>
      <c r="H38" s="133" t="s">
        <v>3</v>
      </c>
      <c r="I38" s="133" t="s">
        <v>245</v>
      </c>
      <c r="J38" s="133" t="s">
        <v>125</v>
      </c>
      <c r="K38" s="133" t="s">
        <v>958</v>
      </c>
    </row>
    <row r="39" spans="1:11" x14ac:dyDescent="0.25">
      <c r="A39" s="133">
        <v>9</v>
      </c>
      <c r="B39" s="133" t="s">
        <v>117</v>
      </c>
      <c r="C39" s="133" t="s">
        <v>1210</v>
      </c>
      <c r="D39" s="133" t="s">
        <v>648</v>
      </c>
      <c r="E39" s="133" t="s">
        <v>1</v>
      </c>
      <c r="F39" s="133" t="s">
        <v>1211</v>
      </c>
      <c r="G39" s="133" t="s">
        <v>1019</v>
      </c>
      <c r="H39" s="133" t="s">
        <v>3</v>
      </c>
      <c r="I39" s="133" t="s">
        <v>1212</v>
      </c>
      <c r="J39" s="133" t="s">
        <v>53</v>
      </c>
      <c r="K39" s="133" t="s">
        <v>1213</v>
      </c>
    </row>
    <row r="40" spans="1:11" x14ac:dyDescent="0.25">
      <c r="A40" s="133">
        <v>58</v>
      </c>
      <c r="B40" s="133" t="s">
        <v>238</v>
      </c>
      <c r="C40" s="133" t="s">
        <v>239</v>
      </c>
      <c r="D40" s="133" t="s">
        <v>0</v>
      </c>
      <c r="E40" s="133" t="s">
        <v>1</v>
      </c>
      <c r="F40" s="133" t="s">
        <v>240</v>
      </c>
      <c r="G40" s="133" t="s">
        <v>1019</v>
      </c>
      <c r="H40" s="133" t="s">
        <v>3</v>
      </c>
      <c r="I40" s="133" t="s">
        <v>241</v>
      </c>
      <c r="J40" s="133" t="s">
        <v>53</v>
      </c>
      <c r="K40" s="133" t="s">
        <v>691</v>
      </c>
    </row>
    <row r="41" spans="1:11" x14ac:dyDescent="0.25">
      <c r="A41" s="133">
        <v>28</v>
      </c>
      <c r="B41" s="133" t="s">
        <v>262</v>
      </c>
      <c r="C41" s="133" t="s">
        <v>263</v>
      </c>
      <c r="D41" s="133" t="s">
        <v>264</v>
      </c>
      <c r="E41" s="133" t="s">
        <v>1</v>
      </c>
      <c r="F41" s="133" t="s">
        <v>265</v>
      </c>
      <c r="G41" s="133" t="s">
        <v>1019</v>
      </c>
      <c r="H41" s="133" t="s">
        <v>3</v>
      </c>
      <c r="I41" s="133" t="s">
        <v>266</v>
      </c>
      <c r="J41" s="133" t="s">
        <v>53</v>
      </c>
      <c r="K41" s="133" t="s">
        <v>1057</v>
      </c>
    </row>
    <row r="42" spans="1:11" x14ac:dyDescent="0.25">
      <c r="A42" s="133">
        <v>72</v>
      </c>
      <c r="B42" s="133" t="s">
        <v>120</v>
      </c>
      <c r="C42" s="133" t="s">
        <v>121</v>
      </c>
      <c r="D42" s="133" t="s">
        <v>122</v>
      </c>
      <c r="E42" s="133" t="s">
        <v>43</v>
      </c>
      <c r="F42" s="133" t="s">
        <v>123</v>
      </c>
      <c r="G42" s="133" t="s">
        <v>1019</v>
      </c>
      <c r="H42" s="133" t="s">
        <v>3</v>
      </c>
      <c r="I42" s="133" t="s">
        <v>124</v>
      </c>
      <c r="J42" s="133" t="s">
        <v>125</v>
      </c>
      <c r="K42" s="133" t="s">
        <v>728</v>
      </c>
    </row>
    <row r="43" spans="1:11" x14ac:dyDescent="0.25">
      <c r="A43" s="133">
        <v>85</v>
      </c>
      <c r="B43" s="133" t="s">
        <v>278</v>
      </c>
      <c r="C43" s="133" t="s">
        <v>279</v>
      </c>
      <c r="D43" s="133" t="s">
        <v>66</v>
      </c>
      <c r="E43" s="133" t="s">
        <v>1</v>
      </c>
      <c r="F43" s="133" t="s">
        <v>280</v>
      </c>
      <c r="G43" s="133" t="s">
        <v>1019</v>
      </c>
      <c r="H43" s="133" t="s">
        <v>3</v>
      </c>
      <c r="I43" s="133" t="s">
        <v>281</v>
      </c>
      <c r="J43" s="133" t="s">
        <v>53</v>
      </c>
      <c r="K43" s="133" t="s">
        <v>756</v>
      </c>
    </row>
    <row r="44" spans="1:11" x14ac:dyDescent="0.25">
      <c r="A44" s="133">
        <v>83</v>
      </c>
      <c r="B44" s="133" t="s">
        <v>54</v>
      </c>
      <c r="C44" s="133" t="s">
        <v>55</v>
      </c>
      <c r="D44" s="133" t="s">
        <v>0</v>
      </c>
      <c r="E44" s="133" t="s">
        <v>1</v>
      </c>
      <c r="F44" s="133" t="s">
        <v>229</v>
      </c>
      <c r="G44" s="133" t="s">
        <v>1019</v>
      </c>
      <c r="H44" s="133" t="s">
        <v>3</v>
      </c>
      <c r="I44" s="133" t="s">
        <v>230</v>
      </c>
      <c r="J44" s="133" t="s">
        <v>53</v>
      </c>
      <c r="K44" s="133" t="s">
        <v>749</v>
      </c>
    </row>
    <row r="45" spans="1:11" x14ac:dyDescent="0.25">
      <c r="A45" s="133">
        <v>11</v>
      </c>
      <c r="B45" s="133" t="s">
        <v>116</v>
      </c>
      <c r="C45" s="133" t="s">
        <v>117</v>
      </c>
      <c r="D45" s="133" t="s">
        <v>648</v>
      </c>
      <c r="E45" s="133" t="s">
        <v>1</v>
      </c>
      <c r="F45" s="133" t="s">
        <v>118</v>
      </c>
      <c r="G45" s="133" t="s">
        <v>1019</v>
      </c>
      <c r="H45" s="133" t="s">
        <v>3</v>
      </c>
      <c r="I45" s="133" t="s">
        <v>119</v>
      </c>
      <c r="J45" s="133" t="s">
        <v>53</v>
      </c>
      <c r="K45" s="133" t="s">
        <v>1167</v>
      </c>
    </row>
    <row r="46" spans="1:11" x14ac:dyDescent="0.25">
      <c r="A46" s="133">
        <v>71</v>
      </c>
      <c r="B46" s="133" t="s">
        <v>110</v>
      </c>
      <c r="C46" s="133" t="s">
        <v>111</v>
      </c>
      <c r="D46" s="133" t="s">
        <v>112</v>
      </c>
      <c r="E46" s="133" t="s">
        <v>43</v>
      </c>
      <c r="F46" s="133" t="s">
        <v>113</v>
      </c>
      <c r="G46" s="133" t="s">
        <v>1019</v>
      </c>
      <c r="H46" s="133" t="s">
        <v>3</v>
      </c>
      <c r="I46" s="133" t="s">
        <v>114</v>
      </c>
      <c r="J46" s="133" t="s">
        <v>53</v>
      </c>
      <c r="K46" s="133" t="s">
        <v>727</v>
      </c>
    </row>
    <row r="47" spans="1:11" x14ac:dyDescent="0.25">
      <c r="A47" s="133">
        <v>25</v>
      </c>
      <c r="B47" s="133" t="s">
        <v>50</v>
      </c>
      <c r="C47" s="133" t="s">
        <v>51</v>
      </c>
      <c r="D47" s="133" t="s">
        <v>52</v>
      </c>
      <c r="E47" s="133" t="s">
        <v>43</v>
      </c>
      <c r="F47" s="133" t="s">
        <v>246</v>
      </c>
      <c r="G47" s="133" t="s">
        <v>1019</v>
      </c>
      <c r="H47" s="133" t="s">
        <v>3</v>
      </c>
      <c r="I47" s="133" t="s">
        <v>247</v>
      </c>
      <c r="J47" s="133" t="s">
        <v>125</v>
      </c>
      <c r="K47" s="133" t="s">
        <v>1127</v>
      </c>
    </row>
    <row r="48" spans="1:11" x14ac:dyDescent="0.25">
      <c r="A48" s="133">
        <v>81</v>
      </c>
      <c r="B48" s="133" t="s">
        <v>206</v>
      </c>
      <c r="C48" s="133" t="s">
        <v>207</v>
      </c>
      <c r="D48" s="133" t="s">
        <v>173</v>
      </c>
      <c r="E48" s="133" t="s">
        <v>43</v>
      </c>
      <c r="F48" s="133" t="s">
        <v>208</v>
      </c>
      <c r="G48" s="133" t="s">
        <v>1019</v>
      </c>
      <c r="H48" s="133" t="s">
        <v>3</v>
      </c>
      <c r="I48" s="133" t="s">
        <v>209</v>
      </c>
      <c r="J48" s="133" t="s">
        <v>53</v>
      </c>
      <c r="K48" s="133" t="s">
        <v>745</v>
      </c>
    </row>
    <row r="49" spans="1:11" x14ac:dyDescent="0.25">
      <c r="A49" s="133">
        <v>33</v>
      </c>
      <c r="B49" s="133" t="s">
        <v>145</v>
      </c>
      <c r="C49" s="133" t="s">
        <v>97</v>
      </c>
      <c r="D49" s="133" t="s">
        <v>1046</v>
      </c>
      <c r="E49" s="133" t="s">
        <v>1</v>
      </c>
      <c r="F49" s="133" t="s">
        <v>147</v>
      </c>
      <c r="G49" s="133" t="s">
        <v>1019</v>
      </c>
      <c r="H49" s="133" t="s">
        <v>3</v>
      </c>
      <c r="I49" s="133" t="s">
        <v>148</v>
      </c>
      <c r="J49" s="133" t="s">
        <v>53</v>
      </c>
      <c r="K49" s="133" t="s">
        <v>1047</v>
      </c>
    </row>
    <row r="50" spans="1:11" x14ac:dyDescent="0.25">
      <c r="A50" s="133">
        <v>31</v>
      </c>
      <c r="B50" s="133" t="s">
        <v>102</v>
      </c>
      <c r="C50" s="133" t="s">
        <v>141</v>
      </c>
      <c r="D50" s="133" t="s">
        <v>42</v>
      </c>
      <c r="E50" s="133" t="s">
        <v>43</v>
      </c>
      <c r="F50" s="133" t="s">
        <v>142</v>
      </c>
      <c r="G50" s="133" t="s">
        <v>1019</v>
      </c>
      <c r="H50" s="133" t="s">
        <v>3</v>
      </c>
      <c r="I50" s="133" t="s">
        <v>143</v>
      </c>
      <c r="J50" s="133" t="s">
        <v>53</v>
      </c>
      <c r="K50" s="133" t="s">
        <v>1070</v>
      </c>
    </row>
    <row r="51" spans="1:11" x14ac:dyDescent="0.25">
      <c r="A51" s="133">
        <v>49</v>
      </c>
      <c r="B51" s="133" t="s">
        <v>590</v>
      </c>
      <c r="C51" s="133" t="s">
        <v>591</v>
      </c>
      <c r="D51" s="133" t="s">
        <v>592</v>
      </c>
      <c r="E51" s="133" t="s">
        <v>43</v>
      </c>
      <c r="F51" s="133" t="s">
        <v>593</v>
      </c>
      <c r="G51" s="133" t="s">
        <v>1131</v>
      </c>
      <c r="H51" s="133" t="s">
        <v>30</v>
      </c>
      <c r="I51" s="133" t="s">
        <v>594</v>
      </c>
      <c r="J51" s="133" t="s">
        <v>32</v>
      </c>
      <c r="K51" s="133" t="s">
        <v>669</v>
      </c>
    </row>
    <row r="52" spans="1:11" x14ac:dyDescent="0.25">
      <c r="A52" s="133">
        <v>26</v>
      </c>
      <c r="B52" s="133" t="s">
        <v>1072</v>
      </c>
      <c r="C52" s="133" t="s">
        <v>1073</v>
      </c>
      <c r="D52" s="133" t="s">
        <v>122</v>
      </c>
      <c r="E52" s="133" t="s">
        <v>43</v>
      </c>
      <c r="F52" s="133" t="s">
        <v>221</v>
      </c>
      <c r="G52" s="133" t="s">
        <v>1131</v>
      </c>
      <c r="H52" s="133" t="s">
        <v>3</v>
      </c>
      <c r="I52" s="133" t="s">
        <v>222</v>
      </c>
      <c r="J52" s="133" t="s">
        <v>53</v>
      </c>
      <c r="K52" s="133" t="s">
        <v>1074</v>
      </c>
    </row>
    <row customFormat="1" r="53" s="134" spans="1:11" x14ac:dyDescent="0.25">
      <c r="A53" s="134">
        <v>32</v>
      </c>
      <c r="B53" s="134" t="s">
        <v>766</v>
      </c>
      <c r="C53" s="134" t="s">
        <v>767</v>
      </c>
      <c r="D53" s="134" t="s">
        <v>577</v>
      </c>
      <c r="E53" s="134" t="s">
        <v>7</v>
      </c>
      <c r="F53" s="134" t="s">
        <v>1040</v>
      </c>
      <c r="G53" s="134" t="s">
        <v>1050</v>
      </c>
      <c r="H53" s="134" t="s">
        <v>781</v>
      </c>
      <c r="I53" s="134" t="s">
        <v>1042</v>
      </c>
      <c r="J53" s="134" t="s">
        <v>1043</v>
      </c>
      <c r="K53" s="134" t="s">
        <v>1044</v>
      </c>
    </row>
    <row r="54" spans="1:11" x14ac:dyDescent="0.25">
      <c r="A54" s="133">
        <v>77</v>
      </c>
      <c r="B54" s="133" t="s">
        <v>174</v>
      </c>
      <c r="C54" s="133" t="s">
        <v>175</v>
      </c>
      <c r="D54" s="133" t="s">
        <v>0</v>
      </c>
      <c r="E54" s="133" t="s">
        <v>1</v>
      </c>
      <c r="F54" s="133" t="s">
        <v>472</v>
      </c>
      <c r="G54" s="133" t="s">
        <v>1050</v>
      </c>
      <c r="H54" s="133" t="s">
        <v>473</v>
      </c>
      <c r="I54" s="133" t="s">
        <v>474</v>
      </c>
      <c r="J54" s="133" t="s">
        <v>475</v>
      </c>
      <c r="K54" s="133" t="s">
        <v>737</v>
      </c>
    </row>
    <row r="55" spans="1:11" x14ac:dyDescent="0.25">
      <c r="A55" s="133">
        <v>80</v>
      </c>
      <c r="B55" s="133" t="s">
        <v>54</v>
      </c>
      <c r="C55" s="133" t="s">
        <v>55</v>
      </c>
      <c r="D55" s="133" t="s">
        <v>0</v>
      </c>
      <c r="E55" s="133" t="s">
        <v>1</v>
      </c>
      <c r="F55" s="133" t="s">
        <v>480</v>
      </c>
      <c r="G55" s="133" t="s">
        <v>1050</v>
      </c>
      <c r="H55" s="133" t="s">
        <v>473</v>
      </c>
      <c r="I55" s="133" t="s">
        <v>481</v>
      </c>
      <c r="J55" s="133" t="s">
        <v>475</v>
      </c>
      <c r="K55" s="133" t="s">
        <v>744</v>
      </c>
    </row>
    <row customFormat="1" r="56" s="56" spans="1:11" x14ac:dyDescent="0.25">
      <c r="A56" s="56">
        <v>43</v>
      </c>
      <c r="B56" s="56" t="s">
        <v>766</v>
      </c>
      <c r="C56" s="56" t="s">
        <v>767</v>
      </c>
      <c r="D56" s="56" t="s">
        <v>577</v>
      </c>
      <c r="E56" s="56" t="s">
        <v>7</v>
      </c>
      <c r="F56" s="56" t="s">
        <v>768</v>
      </c>
      <c r="G56" s="56" t="s">
        <v>960</v>
      </c>
      <c r="H56" s="56" t="s">
        <v>8</v>
      </c>
      <c r="I56" s="56" t="s">
        <v>769</v>
      </c>
      <c r="J56" s="56" t="s">
        <v>9</v>
      </c>
      <c r="K56" s="56" t="s">
        <v>770</v>
      </c>
    </row>
    <row r="57" spans="1:11" x14ac:dyDescent="0.25">
      <c r="A57" s="133">
        <v>18</v>
      </c>
      <c r="B57" s="133" t="s">
        <v>1146</v>
      </c>
      <c r="C57" s="133" t="s">
        <v>1147</v>
      </c>
      <c r="D57" s="133" t="s">
        <v>1142</v>
      </c>
      <c r="E57" s="133" t="s">
        <v>1</v>
      </c>
      <c r="F57" s="133" t="s">
        <v>1148</v>
      </c>
      <c r="G57" s="133" t="s">
        <v>1136</v>
      </c>
      <c r="H57" s="133" t="s">
        <v>1013</v>
      </c>
      <c r="I57" s="133" t="s">
        <v>1149</v>
      </c>
      <c r="J57" s="133" t="s">
        <v>960</v>
      </c>
      <c r="K57" s="133" t="s">
        <v>1150</v>
      </c>
    </row>
    <row r="58" spans="1:11" x14ac:dyDescent="0.25">
      <c r="A58" s="133">
        <v>20</v>
      </c>
      <c r="B58" s="133" t="s">
        <v>50</v>
      </c>
      <c r="C58" s="133" t="s">
        <v>51</v>
      </c>
      <c r="D58" s="133" t="s">
        <v>52</v>
      </c>
      <c r="E58" s="133" t="s">
        <v>43</v>
      </c>
      <c r="F58" s="133" t="s">
        <v>1085</v>
      </c>
      <c r="G58" s="133" t="s">
        <v>1136</v>
      </c>
      <c r="H58" s="133" t="s">
        <v>1013</v>
      </c>
      <c r="I58" s="133" t="s">
        <v>1086</v>
      </c>
      <c r="J58" s="133" t="s">
        <v>960</v>
      </c>
      <c r="K58" s="133" t="s">
        <v>1087</v>
      </c>
    </row>
    <row r="59" spans="1:11" x14ac:dyDescent="0.25">
      <c r="A59" s="133">
        <v>17</v>
      </c>
      <c r="B59" s="133" t="s">
        <v>262</v>
      </c>
      <c r="C59" s="133" t="s">
        <v>1141</v>
      </c>
      <c r="D59" s="133" t="s">
        <v>1142</v>
      </c>
      <c r="E59" s="133" t="s">
        <v>1</v>
      </c>
      <c r="F59" s="133" t="s">
        <v>1143</v>
      </c>
      <c r="G59" s="133" t="s">
        <v>1136</v>
      </c>
      <c r="H59" s="133" t="s">
        <v>1013</v>
      </c>
      <c r="I59" s="133" t="s">
        <v>1144</v>
      </c>
      <c r="J59" s="133" t="s">
        <v>960</v>
      </c>
      <c r="K59" s="133" t="s">
        <v>1145</v>
      </c>
    </row>
    <row r="60" spans="1:11" x14ac:dyDescent="0.25">
      <c r="A60" s="133">
        <v>22</v>
      </c>
      <c r="B60" s="133" t="s">
        <v>1110</v>
      </c>
      <c r="C60" s="133" t="s">
        <v>408</v>
      </c>
      <c r="D60" s="133" t="s">
        <v>1111</v>
      </c>
      <c r="E60" s="133" t="s">
        <v>912</v>
      </c>
      <c r="F60" s="133" t="s">
        <v>1112</v>
      </c>
      <c r="G60" s="133" t="s">
        <v>1136</v>
      </c>
      <c r="H60" s="133" t="s">
        <v>1013</v>
      </c>
      <c r="I60" s="133" t="s">
        <v>1113</v>
      </c>
      <c r="J60" s="133" t="s">
        <v>960</v>
      </c>
      <c r="K60" s="133" t="s">
        <v>1114</v>
      </c>
    </row>
    <row r="61" spans="1:11" x14ac:dyDescent="0.25">
      <c r="A61" s="133">
        <v>14</v>
      </c>
      <c r="B61" s="133" t="s">
        <v>1181</v>
      </c>
      <c r="C61" s="133" t="s">
        <v>1182</v>
      </c>
      <c r="D61" s="133" t="s">
        <v>1183</v>
      </c>
      <c r="E61" s="133" t="s">
        <v>48</v>
      </c>
      <c r="F61" s="133" t="s">
        <v>1184</v>
      </c>
      <c r="G61" s="133" t="s">
        <v>1136</v>
      </c>
      <c r="H61" s="133" t="s">
        <v>1013</v>
      </c>
      <c r="I61" s="133" t="s">
        <v>1185</v>
      </c>
      <c r="J61" s="133" t="s">
        <v>960</v>
      </c>
      <c r="K61" s="133" t="s">
        <v>1186</v>
      </c>
    </row>
    <row r="62" spans="1:11" x14ac:dyDescent="0.25">
      <c r="A62" s="133">
        <v>15</v>
      </c>
      <c r="B62" s="133" t="s">
        <v>1187</v>
      </c>
      <c r="C62" s="133" t="s">
        <v>1188</v>
      </c>
      <c r="D62" s="133" t="s">
        <v>1189</v>
      </c>
      <c r="E62" s="133" t="s">
        <v>43</v>
      </c>
      <c r="F62" s="133" t="s">
        <v>1190</v>
      </c>
      <c r="G62" s="133" t="s">
        <v>1136</v>
      </c>
      <c r="H62" s="133" t="s">
        <v>1013</v>
      </c>
      <c r="I62" s="133" t="s">
        <v>1191</v>
      </c>
      <c r="J62" s="133" t="s">
        <v>960</v>
      </c>
      <c r="K62" s="133" t="s">
        <v>1192</v>
      </c>
    </row>
    <row r="63" spans="1:11" x14ac:dyDescent="0.25">
      <c r="A63" s="133">
        <v>16</v>
      </c>
      <c r="B63" s="133" t="s">
        <v>64</v>
      </c>
      <c r="C63" s="133" t="s">
        <v>65</v>
      </c>
      <c r="D63" s="133" t="s">
        <v>66</v>
      </c>
      <c r="E63" s="133" t="s">
        <v>1</v>
      </c>
      <c r="F63" s="133" t="s">
        <v>1133</v>
      </c>
      <c r="G63" s="133" t="s">
        <v>1136</v>
      </c>
      <c r="H63" s="133" t="s">
        <v>1013</v>
      </c>
      <c r="I63" s="133" t="s">
        <v>1134</v>
      </c>
      <c r="J63" s="133" t="s">
        <v>960</v>
      </c>
      <c r="K63" s="133" t="s">
        <v>1135</v>
      </c>
    </row>
    <row r="64" spans="1:11" x14ac:dyDescent="0.25">
      <c r="A64" s="133">
        <v>13</v>
      </c>
      <c r="B64" s="133" t="s">
        <v>1176</v>
      </c>
      <c r="C64" s="133" t="s">
        <v>1177</v>
      </c>
      <c r="D64" s="133" t="s">
        <v>173</v>
      </c>
      <c r="E64" s="133" t="s">
        <v>43</v>
      </c>
      <c r="F64" s="133" t="s">
        <v>1178</v>
      </c>
      <c r="G64" s="133" t="s">
        <v>1136</v>
      </c>
      <c r="H64" s="133" t="s">
        <v>1013</v>
      </c>
      <c r="I64" s="133" t="s">
        <v>1179</v>
      </c>
      <c r="J64" s="133" t="s">
        <v>960</v>
      </c>
      <c r="K64" s="133" t="s">
        <v>1180</v>
      </c>
    </row>
    <row r="65" spans="1:11" x14ac:dyDescent="0.25">
      <c r="A65" s="133">
        <v>24</v>
      </c>
      <c r="B65" s="133" t="s">
        <v>803</v>
      </c>
      <c r="C65" s="133" t="s">
        <v>804</v>
      </c>
      <c r="D65" s="133" t="s">
        <v>17</v>
      </c>
      <c r="E65" s="133" t="s">
        <v>7</v>
      </c>
      <c r="F65" s="133" t="s">
        <v>1121</v>
      </c>
      <c r="G65" s="133" t="s">
        <v>1136</v>
      </c>
      <c r="H65" s="133" t="s">
        <v>1013</v>
      </c>
      <c r="I65" s="133" t="s">
        <v>1122</v>
      </c>
      <c r="J65" s="133" t="s">
        <v>960</v>
      </c>
      <c r="K65" s="133" t="s">
        <v>1123</v>
      </c>
    </row>
    <row r="66" spans="1:11" x14ac:dyDescent="0.25">
      <c r="A66" s="133">
        <v>23</v>
      </c>
      <c r="B66" s="133" t="s">
        <v>1115</v>
      </c>
      <c r="C66" s="133" t="s">
        <v>1116</v>
      </c>
      <c r="D66" s="133" t="s">
        <v>1117</v>
      </c>
      <c r="E66" s="133" t="s">
        <v>1</v>
      </c>
      <c r="F66" s="133" t="s">
        <v>1118</v>
      </c>
      <c r="G66" s="133" t="s">
        <v>1136</v>
      </c>
      <c r="H66" s="133" t="s">
        <v>1013</v>
      </c>
      <c r="I66" s="133" t="s">
        <v>1119</v>
      </c>
      <c r="J66" s="133" t="s">
        <v>960</v>
      </c>
      <c r="K66" s="133" t="s">
        <v>1120</v>
      </c>
    </row>
    <row r="67" spans="1:11" x14ac:dyDescent="0.25">
      <c r="A67" s="133">
        <v>10</v>
      </c>
      <c r="B67" s="133" t="s">
        <v>262</v>
      </c>
      <c r="C67" s="133" t="s">
        <v>399</v>
      </c>
      <c r="D67" s="133" t="s">
        <v>0</v>
      </c>
      <c r="E67" s="133" t="s">
        <v>1</v>
      </c>
      <c r="F67" s="133" t="s">
        <v>1103</v>
      </c>
      <c r="G67" s="133" t="s">
        <v>1136</v>
      </c>
      <c r="H67" s="133" t="s">
        <v>1013</v>
      </c>
      <c r="I67" s="133" t="s">
        <v>1104</v>
      </c>
      <c r="J67" s="133" t="s">
        <v>960</v>
      </c>
      <c r="K67" s="133" t="s">
        <v>1206</v>
      </c>
    </row>
    <row r="68" spans="1:11" x14ac:dyDescent="0.25">
      <c r="A68" s="133">
        <v>12</v>
      </c>
      <c r="B68" s="133" t="s">
        <v>196</v>
      </c>
      <c r="C68" s="133" t="s">
        <v>104</v>
      </c>
      <c r="D68" s="133" t="s">
        <v>197</v>
      </c>
      <c r="E68" s="133" t="s">
        <v>198</v>
      </c>
      <c r="F68" s="133" t="s">
        <v>1168</v>
      </c>
      <c r="G68" s="133" t="s">
        <v>1136</v>
      </c>
      <c r="H68" s="133" t="s">
        <v>1013</v>
      </c>
      <c r="I68" s="133" t="s">
        <v>1169</v>
      </c>
      <c r="J68" s="133" t="s">
        <v>960</v>
      </c>
      <c r="K68" s="133" t="s">
        <v>1170</v>
      </c>
    </row>
    <row r="69" spans="1:11" x14ac:dyDescent="0.25">
      <c r="A69" s="133">
        <v>21</v>
      </c>
      <c r="B69" s="133" t="s">
        <v>196</v>
      </c>
      <c r="C69" s="133" t="s">
        <v>104</v>
      </c>
      <c r="D69" s="133" t="s">
        <v>197</v>
      </c>
      <c r="E69" s="133" t="s">
        <v>198</v>
      </c>
      <c r="F69" s="133" t="s">
        <v>1107</v>
      </c>
      <c r="G69" s="133" t="s">
        <v>1136</v>
      </c>
      <c r="H69" s="133" t="s">
        <v>1013</v>
      </c>
      <c r="I69" s="133" t="s">
        <v>1108</v>
      </c>
      <c r="J69" s="133" t="s">
        <v>960</v>
      </c>
      <c r="K69" s="133" t="s">
        <v>1109</v>
      </c>
    </row>
    <row r="70" spans="1:11" x14ac:dyDescent="0.25">
      <c r="A70" s="133">
        <v>56</v>
      </c>
      <c r="B70" s="133" t="s">
        <v>15</v>
      </c>
      <c r="C70" s="133" t="s">
        <v>16</v>
      </c>
      <c r="D70" s="133" t="s">
        <v>17</v>
      </c>
      <c r="E70" s="133" t="s">
        <v>7</v>
      </c>
      <c r="F70" s="133" t="s">
        <v>18</v>
      </c>
      <c r="G70" s="133" t="s">
        <v>1136</v>
      </c>
      <c r="H70" s="133" t="s">
        <v>5</v>
      </c>
      <c r="I70" s="133" t="s">
        <v>19</v>
      </c>
      <c r="J70" s="133" t="s">
        <v>6</v>
      </c>
      <c r="K70" s="133" t="s">
        <v>685</v>
      </c>
    </row>
    <row r="71" spans="1:11" x14ac:dyDescent="0.25">
      <c r="A71" s="133">
        <v>34</v>
      </c>
      <c r="B71" s="133" t="s">
        <v>803</v>
      </c>
      <c r="C71" s="133" t="s">
        <v>804</v>
      </c>
      <c r="D71" s="133" t="s">
        <v>17</v>
      </c>
      <c r="E71" s="133" t="s">
        <v>7</v>
      </c>
      <c r="F71" s="133" t="s">
        <v>805</v>
      </c>
      <c r="G71" s="133" t="s">
        <v>1136</v>
      </c>
      <c r="H71" s="133" t="s">
        <v>5</v>
      </c>
      <c r="I71" s="133" t="s">
        <v>806</v>
      </c>
      <c r="J71" s="133" t="s">
        <v>6</v>
      </c>
      <c r="K71" s="133" t="s">
        <v>996</v>
      </c>
    </row>
    <row r="72" spans="1:11" x14ac:dyDescent="0.25">
      <c r="A72" s="133">
        <v>70</v>
      </c>
      <c r="B72" s="133" t="s">
        <v>50</v>
      </c>
      <c r="C72" s="133" t="s">
        <v>51</v>
      </c>
      <c r="D72" s="133" t="s">
        <v>52</v>
      </c>
      <c r="E72" s="133" t="s">
        <v>43</v>
      </c>
      <c r="F72" s="133" t="s">
        <v>94</v>
      </c>
      <c r="G72" s="133" t="s">
        <v>1136</v>
      </c>
      <c r="H72" s="133" t="s">
        <v>5</v>
      </c>
      <c r="I72" s="133" t="s">
        <v>95</v>
      </c>
      <c r="J72" s="133" t="s">
        <v>6</v>
      </c>
      <c r="K72" s="133" t="s">
        <v>724</v>
      </c>
    </row>
    <row r="73" spans="1:11" x14ac:dyDescent="0.25">
      <c r="A73" s="133">
        <v>75</v>
      </c>
      <c r="B73" s="133" t="s">
        <v>101</v>
      </c>
      <c r="C73" s="133" t="s">
        <v>102</v>
      </c>
      <c r="D73" s="133" t="s">
        <v>103</v>
      </c>
      <c r="E73" s="133" t="s">
        <v>43</v>
      </c>
      <c r="F73" s="133" t="s">
        <v>169</v>
      </c>
      <c r="G73" s="133" t="s">
        <v>1136</v>
      </c>
      <c r="H73" s="133" t="s">
        <v>8</v>
      </c>
      <c r="I73" s="133" t="s">
        <v>170</v>
      </c>
      <c r="J73" s="133" t="s">
        <v>9</v>
      </c>
      <c r="K73" s="133" t="s">
        <v>735</v>
      </c>
    </row>
    <row r="74" spans="1:11" x14ac:dyDescent="0.25">
      <c r="A74" s="133">
        <v>78</v>
      </c>
      <c r="B74" s="133" t="s">
        <v>179</v>
      </c>
      <c r="C74" s="133" t="s">
        <v>180</v>
      </c>
      <c r="D74" s="133" t="s">
        <v>181</v>
      </c>
      <c r="E74" s="133" t="s">
        <v>43</v>
      </c>
      <c r="F74" s="133" t="s">
        <v>182</v>
      </c>
      <c r="G74" s="133" t="s">
        <v>1136</v>
      </c>
      <c r="H74" s="133" t="s">
        <v>8</v>
      </c>
      <c r="I74" s="133" t="s">
        <v>183</v>
      </c>
      <c r="J74" s="133" t="s">
        <v>9</v>
      </c>
      <c r="K74" s="133" t="s">
        <v>738</v>
      </c>
    </row>
    <row r="75" spans="1:11" x14ac:dyDescent="0.25">
      <c r="A75" s="133">
        <v>19</v>
      </c>
      <c r="B75" s="133" t="s">
        <v>530</v>
      </c>
      <c r="C75" s="133" t="s">
        <v>531</v>
      </c>
      <c r="D75" s="133" t="s">
        <v>36</v>
      </c>
      <c r="E75" s="133" t="s">
        <v>1</v>
      </c>
      <c r="F75" s="133" t="s">
        <v>1158</v>
      </c>
      <c r="G75" s="133" t="s">
        <v>1257</v>
      </c>
      <c r="H75" s="133" t="s">
        <v>1013</v>
      </c>
      <c r="I75" s="133" t="s">
        <v>1159</v>
      </c>
      <c r="J75" s="133" t="s">
        <v>960</v>
      </c>
      <c r="K75" s="133" t="s">
        <v>1160</v>
      </c>
    </row>
    <row r="76" spans="1:11" x14ac:dyDescent="0.25">
      <c r="A76" s="133">
        <v>5</v>
      </c>
      <c r="B76" s="133" t="s">
        <v>366</v>
      </c>
      <c r="C76" s="133" t="s">
        <v>367</v>
      </c>
      <c r="D76" s="133" t="s">
        <v>368</v>
      </c>
      <c r="E76" s="133" t="s">
        <v>43</v>
      </c>
      <c r="F76" s="133" t="s">
        <v>1100</v>
      </c>
      <c r="G76" s="133" t="s">
        <v>1257</v>
      </c>
      <c r="H76" s="133" t="s">
        <v>1013</v>
      </c>
      <c r="I76" s="133" t="s">
        <v>1101</v>
      </c>
      <c r="J76" s="133" t="s">
        <v>960</v>
      </c>
      <c r="K76" s="133" t="s">
        <v>1258</v>
      </c>
    </row>
    <row r="77" spans="1:11" x14ac:dyDescent="0.25">
      <c r="A77" s="133">
        <v>8</v>
      </c>
      <c r="B77" s="133" t="s">
        <v>1194</v>
      </c>
      <c r="C77" s="133" t="s">
        <v>1195</v>
      </c>
      <c r="D77" s="133" t="s">
        <v>1196</v>
      </c>
      <c r="E77" s="133" t="s">
        <v>28</v>
      </c>
      <c r="F77" s="133" t="s">
        <v>1197</v>
      </c>
      <c r="G77" s="133" t="s">
        <v>1257</v>
      </c>
      <c r="H77" s="133" t="s">
        <v>1013</v>
      </c>
      <c r="I77" s="133" t="s">
        <v>1198</v>
      </c>
      <c r="J77" s="133" t="s">
        <v>960</v>
      </c>
      <c r="K77" s="133" t="s">
        <v>1214</v>
      </c>
    </row>
    <row r="78" spans="1:11" x14ac:dyDescent="0.25">
      <c r="A78" s="133">
        <v>2</v>
      </c>
      <c r="B78" s="133" t="s">
        <v>174</v>
      </c>
      <c r="C78" s="133" t="s">
        <v>175</v>
      </c>
      <c r="D78" s="133" t="s">
        <v>0</v>
      </c>
      <c r="E78" s="133" t="s">
        <v>1</v>
      </c>
      <c r="F78" s="133" t="s">
        <v>1232</v>
      </c>
      <c r="G78" s="133" t="s">
        <v>1257</v>
      </c>
      <c r="H78" s="133" t="s">
        <v>1013</v>
      </c>
      <c r="I78" s="133" t="s">
        <v>1234</v>
      </c>
      <c r="J78" s="133" t="s">
        <v>960</v>
      </c>
      <c r="K78" s="133" t="s">
        <v>1455</v>
      </c>
    </row>
    <row r="79" spans="1:11" x14ac:dyDescent="0.25">
      <c r="A79" s="133">
        <v>6</v>
      </c>
      <c r="B79" s="133" t="s">
        <v>1215</v>
      </c>
      <c r="C79" s="133" t="s">
        <v>1216</v>
      </c>
      <c r="D79" s="133" t="s">
        <v>0</v>
      </c>
      <c r="E79" s="133" t="s">
        <v>1</v>
      </c>
      <c r="F79" s="133" t="s">
        <v>1218</v>
      </c>
      <c r="G79" s="133" t="s">
        <v>1257</v>
      </c>
      <c r="H79" s="133" t="s">
        <v>1013</v>
      </c>
      <c r="I79" s="133" t="s">
        <v>1219</v>
      </c>
      <c r="J79" s="133" t="s">
        <v>960</v>
      </c>
      <c r="K79" s="133" t="s">
        <v>1242</v>
      </c>
    </row>
    <row r="80" spans="1:11" x14ac:dyDescent="0.25">
      <c r="A80" s="133">
        <v>64</v>
      </c>
      <c r="B80" s="133" t="s">
        <v>443</v>
      </c>
      <c r="C80" s="133" t="s">
        <v>444</v>
      </c>
      <c r="D80" s="133" t="s">
        <v>0</v>
      </c>
      <c r="E80" s="133" t="s">
        <v>1</v>
      </c>
      <c r="F80" s="133" t="s">
        <v>445</v>
      </c>
      <c r="G80" s="133" t="s">
        <v>1257</v>
      </c>
      <c r="H80" s="133" t="s">
        <v>5</v>
      </c>
      <c r="I80" s="133" t="s">
        <v>446</v>
      </c>
      <c r="J80" s="133" t="s">
        <v>6</v>
      </c>
      <c r="K80" s="133" t="s">
        <v>708</v>
      </c>
    </row>
    <row r="81" spans="1:11" x14ac:dyDescent="0.25">
      <c r="A81" s="133">
        <v>68</v>
      </c>
      <c r="B81" s="133" t="s">
        <v>54</v>
      </c>
      <c r="C81" s="133" t="s">
        <v>55</v>
      </c>
      <c r="D81" s="133" t="s">
        <v>0</v>
      </c>
      <c r="E81" s="133" t="s">
        <v>1</v>
      </c>
      <c r="F81" s="133" t="s">
        <v>56</v>
      </c>
      <c r="G81" s="133" t="s">
        <v>1257</v>
      </c>
      <c r="H81" s="133" t="s">
        <v>5</v>
      </c>
      <c r="I81" s="133" t="s">
        <v>57</v>
      </c>
      <c r="J81" s="133" t="s">
        <v>6</v>
      </c>
      <c r="K81" s="133" t="s">
        <v>717</v>
      </c>
    </row>
    <row r="82" spans="1:11" x14ac:dyDescent="0.25">
      <c r="A82" s="133">
        <v>4</v>
      </c>
      <c r="B82" s="133" t="s">
        <v>366</v>
      </c>
      <c r="C82" s="133" t="s">
        <v>367</v>
      </c>
      <c r="D82" s="133" t="s">
        <v>368</v>
      </c>
      <c r="E82" s="133" t="s">
        <v>43</v>
      </c>
      <c r="F82" s="133" t="s">
        <v>395</v>
      </c>
      <c r="G82" s="133" t="s">
        <v>1257</v>
      </c>
      <c r="H82" s="133" t="s">
        <v>5</v>
      </c>
      <c r="I82" s="133" t="s">
        <v>396</v>
      </c>
      <c r="J82" s="133" t="s">
        <v>6</v>
      </c>
      <c r="K82" s="133" t="s">
        <v>1241</v>
      </c>
    </row>
    <row r="83" spans="1:11" x14ac:dyDescent="0.25">
      <c r="A83" s="133">
        <v>69</v>
      </c>
      <c r="B83" s="133" t="s">
        <v>467</v>
      </c>
      <c r="C83" s="133" t="s">
        <v>468</v>
      </c>
      <c r="D83" s="133" t="s">
        <v>0</v>
      </c>
      <c r="E83" s="133" t="s">
        <v>1</v>
      </c>
      <c r="F83" s="133" t="s">
        <v>469</v>
      </c>
      <c r="G83" s="133" t="s">
        <v>1257</v>
      </c>
      <c r="H83" s="133" t="s">
        <v>5</v>
      </c>
      <c r="I83" s="133" t="s">
        <v>470</v>
      </c>
      <c r="J83" s="133" t="s">
        <v>6</v>
      </c>
      <c r="K83" s="133" t="s">
        <v>720</v>
      </c>
    </row>
    <row r="84" spans="1:11" x14ac:dyDescent="0.25">
      <c r="A84" s="133">
        <v>74</v>
      </c>
      <c r="B84" s="133" t="s">
        <v>797</v>
      </c>
      <c r="C84" s="133" t="s">
        <v>798</v>
      </c>
      <c r="D84" s="133" t="s">
        <v>799</v>
      </c>
      <c r="E84" s="133" t="s">
        <v>1</v>
      </c>
      <c r="F84" s="133" t="s">
        <v>800</v>
      </c>
      <c r="G84" s="133" t="s">
        <v>1257</v>
      </c>
      <c r="H84" s="133" t="s">
        <v>8</v>
      </c>
      <c r="I84" s="133" t="s">
        <v>801</v>
      </c>
      <c r="J84" s="133" t="s">
        <v>9</v>
      </c>
      <c r="K84" s="133" t="s">
        <v>802</v>
      </c>
    </row>
    <row r="85" spans="1:11" x14ac:dyDescent="0.25">
      <c r="A85" s="133">
        <v>76</v>
      </c>
      <c r="B85" s="133" t="s">
        <v>174</v>
      </c>
      <c r="C85" s="133" t="s">
        <v>175</v>
      </c>
      <c r="D85" s="133" t="s">
        <v>0</v>
      </c>
      <c r="E85" s="133" t="s">
        <v>1</v>
      </c>
      <c r="F85" s="133" t="s">
        <v>176</v>
      </c>
      <c r="G85" s="133" t="s">
        <v>1257</v>
      </c>
      <c r="H85" s="133" t="s">
        <v>8</v>
      </c>
      <c r="I85" s="133" t="s">
        <v>177</v>
      </c>
      <c r="J85" s="133" t="s">
        <v>9</v>
      </c>
      <c r="K85" s="133" t="s">
        <v>736</v>
      </c>
    </row>
  </sheetData>
  <sortState ref="A2:K86">
    <sortCondition ref="G2:G86"/>
    <sortCondition ref="H2:H86"/>
  </sortState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1"/>
  <dimension ref="A1:L83"/>
  <sheetViews>
    <sheetView topLeftCell="A31" workbookViewId="0">
      <selection activeCell="F33" sqref="F33:F56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32</v>
      </c>
      <c r="B2" s="120" t="s">
        <v>982</v>
      </c>
      <c r="C2" s="120" t="s">
        <v>292</v>
      </c>
      <c r="D2" s="120" t="s">
        <v>462</v>
      </c>
      <c r="E2" s="120" t="s">
        <v>1</v>
      </c>
      <c r="F2" s="120" t="s">
        <v>422</v>
      </c>
      <c r="G2" s="120" t="s">
        <v>1019</v>
      </c>
      <c r="H2" s="120" t="s">
        <v>3</v>
      </c>
      <c r="I2" s="120" t="s">
        <v>423</v>
      </c>
      <c r="J2" s="120" t="s">
        <v>2</v>
      </c>
      <c r="K2" s="120" t="s">
        <v>983</v>
      </c>
    </row>
    <row r="3" spans="1:11" x14ac:dyDescent="0.25">
      <c r="A3">
        <v>38</v>
      </c>
      <c r="B3" s="120" t="s">
        <v>361</v>
      </c>
      <c r="C3" s="120" t="s">
        <v>362</v>
      </c>
      <c r="D3" s="120" t="s">
        <v>0</v>
      </c>
      <c r="E3" s="120" t="s">
        <v>1</v>
      </c>
      <c r="F3" s="120" t="s">
        <v>886</v>
      </c>
      <c r="G3" s="120" t="s">
        <v>1019</v>
      </c>
      <c r="H3" s="120" t="s">
        <v>3</v>
      </c>
      <c r="I3" s="120" t="s">
        <v>861</v>
      </c>
      <c r="J3" s="120" t="s">
        <v>516</v>
      </c>
      <c r="K3" s="120" t="s">
        <v>896</v>
      </c>
    </row>
    <row r="4" spans="1:11" x14ac:dyDescent="0.25">
      <c r="A4">
        <v>74</v>
      </c>
      <c r="B4" s="120" t="s">
        <v>174</v>
      </c>
      <c r="C4" s="120" t="s">
        <v>175</v>
      </c>
      <c r="D4" s="120" t="s">
        <v>0</v>
      </c>
      <c r="E4" s="120" t="s">
        <v>1</v>
      </c>
      <c r="F4" s="120" t="s">
        <v>472</v>
      </c>
      <c r="G4" s="120" t="s">
        <v>1050</v>
      </c>
      <c r="H4" s="120" t="s">
        <v>473</v>
      </c>
      <c r="I4" s="120" t="s">
        <v>474</v>
      </c>
      <c r="J4" s="120" t="s">
        <v>475</v>
      </c>
      <c r="K4" s="120" t="s">
        <v>737</v>
      </c>
    </row>
    <row r="5" spans="1:11" x14ac:dyDescent="0.25">
      <c r="A5" s="120">
        <v>77</v>
      </c>
      <c r="B5" s="120" t="s">
        <v>54</v>
      </c>
      <c r="C5" s="120" t="s">
        <v>55</v>
      </c>
      <c r="D5" s="120" t="s">
        <v>0</v>
      </c>
      <c r="E5" s="120" t="s">
        <v>1</v>
      </c>
      <c r="F5" s="120" t="s">
        <v>480</v>
      </c>
      <c r="G5" s="120" t="s">
        <v>1050</v>
      </c>
      <c r="H5" s="120" t="s">
        <v>473</v>
      </c>
      <c r="I5" s="120" t="s">
        <v>481</v>
      </c>
      <c r="J5" s="120" t="s">
        <v>475</v>
      </c>
      <c r="K5" s="120" t="s">
        <v>744</v>
      </c>
    </row>
    <row r="6" spans="1:11" x14ac:dyDescent="0.25">
      <c r="A6" s="120">
        <v>61</v>
      </c>
      <c r="B6" s="120" t="s">
        <v>443</v>
      </c>
      <c r="C6" s="120" t="s">
        <v>444</v>
      </c>
      <c r="D6" s="120" t="s">
        <v>0</v>
      </c>
      <c r="E6" s="120" t="s">
        <v>1</v>
      </c>
      <c r="F6" s="120" t="s">
        <v>445</v>
      </c>
      <c r="G6" s="120" t="s">
        <v>1257</v>
      </c>
      <c r="H6" s="120" t="s">
        <v>5</v>
      </c>
      <c r="I6" s="120" t="s">
        <v>446</v>
      </c>
      <c r="J6" s="120" t="s">
        <v>6</v>
      </c>
      <c r="K6" s="120" t="s">
        <v>708</v>
      </c>
    </row>
    <row r="7" spans="1:11" x14ac:dyDescent="0.25">
      <c r="A7" s="120">
        <v>52</v>
      </c>
      <c r="B7" s="120" t="s">
        <v>15</v>
      </c>
      <c r="C7" s="120" t="s">
        <v>16</v>
      </c>
      <c r="D7" s="120" t="s">
        <v>17</v>
      </c>
      <c r="E7" s="120" t="s">
        <v>7</v>
      </c>
      <c r="F7" s="120" t="s">
        <v>18</v>
      </c>
      <c r="G7" s="120" t="s">
        <v>1136</v>
      </c>
      <c r="H7" s="120" t="s">
        <v>5</v>
      </c>
      <c r="I7" s="120" t="s">
        <v>19</v>
      </c>
      <c r="J7" s="120" t="s">
        <v>6</v>
      </c>
      <c r="K7" s="120" t="s">
        <v>685</v>
      </c>
    </row>
    <row r="8" spans="1:11" x14ac:dyDescent="0.25">
      <c r="A8" s="120">
        <v>3</v>
      </c>
      <c r="B8" s="120" t="s">
        <v>366</v>
      </c>
      <c r="C8" s="120" t="s">
        <v>367</v>
      </c>
      <c r="D8" s="120" t="s">
        <v>368</v>
      </c>
      <c r="E8" s="120" t="s">
        <v>43</v>
      </c>
      <c r="F8" s="120" t="s">
        <v>395</v>
      </c>
      <c r="G8" s="120" t="s">
        <v>1257</v>
      </c>
      <c r="H8" s="120" t="s">
        <v>5</v>
      </c>
      <c r="I8" s="120" t="s">
        <v>396</v>
      </c>
      <c r="J8" s="120" t="s">
        <v>6</v>
      </c>
      <c r="K8" s="120" t="s">
        <v>1241</v>
      </c>
    </row>
    <row r="9" spans="1:11" x14ac:dyDescent="0.25">
      <c r="A9" s="120">
        <v>65</v>
      </c>
      <c r="B9" s="120" t="s">
        <v>467</v>
      </c>
      <c r="C9" s="120" t="s">
        <v>468</v>
      </c>
      <c r="D9" s="120" t="s">
        <v>0</v>
      </c>
      <c r="E9" s="120" t="s">
        <v>1</v>
      </c>
      <c r="F9" s="120" t="s">
        <v>469</v>
      </c>
      <c r="G9" s="120" t="s">
        <v>1257</v>
      </c>
      <c r="H9" s="120" t="s">
        <v>5</v>
      </c>
      <c r="I9" s="120" t="s">
        <v>470</v>
      </c>
      <c r="J9" s="120" t="s">
        <v>6</v>
      </c>
      <c r="K9" s="120" t="s">
        <v>720</v>
      </c>
    </row>
    <row r="10" spans="1:11" x14ac:dyDescent="0.25">
      <c r="A10" s="120">
        <v>31</v>
      </c>
      <c r="B10" s="120" t="s">
        <v>803</v>
      </c>
      <c r="C10" s="120" t="s">
        <v>804</v>
      </c>
      <c r="D10" s="120" t="s">
        <v>17</v>
      </c>
      <c r="E10" s="120" t="s">
        <v>7</v>
      </c>
      <c r="F10" s="120" t="s">
        <v>805</v>
      </c>
      <c r="G10" s="120" t="s">
        <v>1136</v>
      </c>
      <c r="H10" s="120" t="s">
        <v>5</v>
      </c>
      <c r="I10" s="120" t="s">
        <v>806</v>
      </c>
      <c r="J10" s="120" t="s">
        <v>6</v>
      </c>
      <c r="K10" s="120" t="s">
        <v>996</v>
      </c>
    </row>
    <row r="11" spans="1:11" x14ac:dyDescent="0.25">
      <c r="A11" s="120">
        <v>66</v>
      </c>
      <c r="B11" s="120" t="s">
        <v>50</v>
      </c>
      <c r="C11" s="120" t="s">
        <v>51</v>
      </c>
      <c r="D11" s="120" t="s">
        <v>52</v>
      </c>
      <c r="E11" s="120" t="s">
        <v>43</v>
      </c>
      <c r="F11" s="120" t="s">
        <v>94</v>
      </c>
      <c r="G11" s="120" t="s">
        <v>1136</v>
      </c>
      <c r="H11" s="120" t="s">
        <v>5</v>
      </c>
      <c r="I11" s="120" t="s">
        <v>95</v>
      </c>
      <c r="J11" s="120" t="s">
        <v>6</v>
      </c>
      <c r="K11" s="120" t="s">
        <v>724</v>
      </c>
    </row>
    <row r="12" spans="1:11" x14ac:dyDescent="0.25">
      <c r="A12" s="120">
        <v>72</v>
      </c>
      <c r="B12" s="120" t="s">
        <v>101</v>
      </c>
      <c r="C12" s="120" t="s">
        <v>102</v>
      </c>
      <c r="D12" s="120" t="s">
        <v>103</v>
      </c>
      <c r="E12" s="120" t="s">
        <v>43</v>
      </c>
      <c r="F12" s="120" t="s">
        <v>169</v>
      </c>
      <c r="G12" s="120" t="s">
        <v>1136</v>
      </c>
      <c r="H12" s="120" t="s">
        <v>8</v>
      </c>
      <c r="I12" s="120" t="s">
        <v>170</v>
      </c>
      <c r="J12" s="120" t="s">
        <v>9</v>
      </c>
      <c r="K12" s="120" t="s">
        <v>735</v>
      </c>
    </row>
    <row r="13" spans="1:11" x14ac:dyDescent="0.25">
      <c r="A13" s="120">
        <v>71</v>
      </c>
      <c r="B13" s="120" t="s">
        <v>797</v>
      </c>
      <c r="C13" s="120" t="s">
        <v>798</v>
      </c>
      <c r="D13" s="120" t="s">
        <v>799</v>
      </c>
      <c r="E13" s="120" t="s">
        <v>1</v>
      </c>
      <c r="F13" s="120" t="s">
        <v>800</v>
      </c>
      <c r="G13" s="120" t="s">
        <v>1257</v>
      </c>
      <c r="H13" s="120" t="s">
        <v>8</v>
      </c>
      <c r="I13" s="120" t="s">
        <v>801</v>
      </c>
      <c r="J13" s="120" t="s">
        <v>9</v>
      </c>
      <c r="K13" s="120" t="s">
        <v>802</v>
      </c>
    </row>
    <row r="14" spans="1:11" x14ac:dyDescent="0.25">
      <c r="A14" s="120">
        <v>75</v>
      </c>
      <c r="B14" s="120" t="s">
        <v>179</v>
      </c>
      <c r="C14" s="120" t="s">
        <v>180</v>
      </c>
      <c r="D14" s="120" t="s">
        <v>181</v>
      </c>
      <c r="E14" s="120" t="s">
        <v>43</v>
      </c>
      <c r="F14" s="120" t="s">
        <v>182</v>
      </c>
      <c r="G14" s="120" t="s">
        <v>1136</v>
      </c>
      <c r="H14" s="120" t="s">
        <v>8</v>
      </c>
      <c r="I14" s="120" t="s">
        <v>183</v>
      </c>
      <c r="J14" s="120" t="s">
        <v>9</v>
      </c>
      <c r="K14" s="120" t="s">
        <v>738</v>
      </c>
    </row>
    <row r="15" spans="1:11" x14ac:dyDescent="0.25">
      <c r="A15" s="120">
        <v>73</v>
      </c>
      <c r="B15" s="120" t="s">
        <v>174</v>
      </c>
      <c r="C15" s="120" t="s">
        <v>175</v>
      </c>
      <c r="D15" s="120" t="s">
        <v>0</v>
      </c>
      <c r="E15" s="120" t="s">
        <v>1</v>
      </c>
      <c r="F15" s="120" t="s">
        <v>176</v>
      </c>
      <c r="G15" s="120" t="s">
        <v>1257</v>
      </c>
      <c r="H15" s="120" t="s">
        <v>8</v>
      </c>
      <c r="I15" s="120" t="s">
        <v>177</v>
      </c>
      <c r="J15" s="120" t="s">
        <v>9</v>
      </c>
      <c r="K15" s="120" t="s">
        <v>736</v>
      </c>
    </row>
    <row r="16" spans="1:11" x14ac:dyDescent="0.25">
      <c r="A16" s="120">
        <v>17</v>
      </c>
      <c r="B16" s="120" t="s">
        <v>1146</v>
      </c>
      <c r="C16" s="120" t="s">
        <v>1147</v>
      </c>
      <c r="D16" s="120" t="s">
        <v>1142</v>
      </c>
      <c r="E16" s="120" t="s">
        <v>1</v>
      </c>
      <c r="F16" s="120" t="s">
        <v>1148</v>
      </c>
      <c r="G16" s="120" t="s">
        <v>1136</v>
      </c>
      <c r="H16" s="120" t="s">
        <v>1013</v>
      </c>
      <c r="I16" s="120" t="s">
        <v>1149</v>
      </c>
      <c r="J16" s="120" t="s">
        <v>960</v>
      </c>
      <c r="K16" s="120" t="s">
        <v>1150</v>
      </c>
    </row>
    <row r="17" spans="1:11" x14ac:dyDescent="0.25">
      <c r="A17" s="120">
        <v>18</v>
      </c>
      <c r="B17" s="120" t="s">
        <v>530</v>
      </c>
      <c r="C17" s="120" t="s">
        <v>531</v>
      </c>
      <c r="D17" s="120" t="s">
        <v>36</v>
      </c>
      <c r="E17" s="120" t="s">
        <v>1</v>
      </c>
      <c r="F17" s="120" t="s">
        <v>1158</v>
      </c>
      <c r="G17" s="120" t="s">
        <v>1257</v>
      </c>
      <c r="H17" s="120" t="s">
        <v>1013</v>
      </c>
      <c r="I17" s="120" t="s">
        <v>1159</v>
      </c>
      <c r="J17" s="120" t="s">
        <v>960</v>
      </c>
      <c r="K17" s="120" t="s">
        <v>1160</v>
      </c>
    </row>
    <row r="18" spans="1:11" x14ac:dyDescent="0.25">
      <c r="A18" s="120">
        <v>19</v>
      </c>
      <c r="B18" s="120" t="s">
        <v>50</v>
      </c>
      <c r="C18" s="120" t="s">
        <v>51</v>
      </c>
      <c r="D18" s="120" t="s">
        <v>52</v>
      </c>
      <c r="E18" s="120" t="s">
        <v>43</v>
      </c>
      <c r="F18" s="120" t="s">
        <v>1085</v>
      </c>
      <c r="G18" s="120" t="s">
        <v>1136</v>
      </c>
      <c r="H18" s="120" t="s">
        <v>1013</v>
      </c>
      <c r="I18" s="120" t="s">
        <v>1086</v>
      </c>
      <c r="J18" s="120" t="s">
        <v>960</v>
      </c>
      <c r="K18" s="120" t="s">
        <v>1087</v>
      </c>
    </row>
    <row r="19" spans="1:11" x14ac:dyDescent="0.25">
      <c r="A19" s="120">
        <v>16</v>
      </c>
      <c r="B19" s="120" t="s">
        <v>262</v>
      </c>
      <c r="C19" s="120" t="s">
        <v>1141</v>
      </c>
      <c r="D19" s="120" t="s">
        <v>1142</v>
      </c>
      <c r="E19" s="120" t="s">
        <v>1</v>
      </c>
      <c r="F19" s="120" t="s">
        <v>1143</v>
      </c>
      <c r="G19" s="120" t="s">
        <v>1136</v>
      </c>
      <c r="H19" s="120" t="s">
        <v>1013</v>
      </c>
      <c r="I19" s="120" t="s">
        <v>1144</v>
      </c>
      <c r="J19" s="120" t="s">
        <v>960</v>
      </c>
      <c r="K19" s="120" t="s">
        <v>1145</v>
      </c>
    </row>
    <row r="20" spans="1:11" x14ac:dyDescent="0.25">
      <c r="A20" s="120">
        <v>21</v>
      </c>
      <c r="B20" s="120" t="s">
        <v>1110</v>
      </c>
      <c r="C20" s="120" t="s">
        <v>408</v>
      </c>
      <c r="D20" s="120" t="s">
        <v>1111</v>
      </c>
      <c r="E20" s="120" t="s">
        <v>912</v>
      </c>
      <c r="F20" s="120" t="s">
        <v>1112</v>
      </c>
      <c r="G20" s="120" t="s">
        <v>1136</v>
      </c>
      <c r="H20" s="120" t="s">
        <v>1013</v>
      </c>
      <c r="I20" s="120" t="s">
        <v>1113</v>
      </c>
      <c r="J20" s="120" t="s">
        <v>960</v>
      </c>
      <c r="K20" s="120" t="s">
        <v>1114</v>
      </c>
    </row>
    <row r="21" spans="1:11" x14ac:dyDescent="0.25">
      <c r="A21" s="120">
        <v>13</v>
      </c>
      <c r="B21" s="120" t="s">
        <v>1181</v>
      </c>
      <c r="C21" s="120" t="s">
        <v>1182</v>
      </c>
      <c r="D21" s="120" t="s">
        <v>1183</v>
      </c>
      <c r="E21" s="120" t="s">
        <v>48</v>
      </c>
      <c r="F21" s="120" t="s">
        <v>1184</v>
      </c>
      <c r="G21" s="120" t="s">
        <v>1136</v>
      </c>
      <c r="H21" s="120" t="s">
        <v>1013</v>
      </c>
      <c r="I21" s="120" t="s">
        <v>1185</v>
      </c>
      <c r="J21" s="120" t="s">
        <v>960</v>
      </c>
      <c r="K21" s="120" t="s">
        <v>1186</v>
      </c>
    </row>
    <row r="22" spans="1:11" x14ac:dyDescent="0.25">
      <c r="A22" s="120">
        <v>14</v>
      </c>
      <c r="B22" s="120" t="s">
        <v>1187</v>
      </c>
      <c r="C22" s="120" t="s">
        <v>1188</v>
      </c>
      <c r="D22" s="120" t="s">
        <v>1189</v>
      </c>
      <c r="E22" s="120" t="s">
        <v>43</v>
      </c>
      <c r="F22" s="120" t="s">
        <v>1190</v>
      </c>
      <c r="G22" s="120" t="s">
        <v>1136</v>
      </c>
      <c r="H22" s="120" t="s">
        <v>1013</v>
      </c>
      <c r="I22" s="120" t="s">
        <v>1191</v>
      </c>
      <c r="J22" s="120" t="s">
        <v>960</v>
      </c>
      <c r="K22" s="120" t="s">
        <v>1192</v>
      </c>
    </row>
    <row r="23" spans="1:11" x14ac:dyDescent="0.25">
      <c r="A23" s="120">
        <v>4</v>
      </c>
      <c r="B23" s="120" t="s">
        <v>366</v>
      </c>
      <c r="C23" s="120" t="s">
        <v>367</v>
      </c>
      <c r="D23" s="120" t="s">
        <v>368</v>
      </c>
      <c r="E23" s="120" t="s">
        <v>43</v>
      </c>
      <c r="F23" s="120" t="s">
        <v>1100</v>
      </c>
      <c r="G23" s="120" t="s">
        <v>1257</v>
      </c>
      <c r="H23" s="120" t="s">
        <v>1013</v>
      </c>
      <c r="I23" s="120" t="s">
        <v>1101</v>
      </c>
      <c r="J23" s="120" t="s">
        <v>960</v>
      </c>
      <c r="K23" s="120" t="s">
        <v>1258</v>
      </c>
    </row>
    <row r="24" spans="1:11" x14ac:dyDescent="0.25">
      <c r="A24" s="120">
        <v>15</v>
      </c>
      <c r="B24" s="120" t="s">
        <v>64</v>
      </c>
      <c r="C24" s="120" t="s">
        <v>65</v>
      </c>
      <c r="D24" s="120" t="s">
        <v>66</v>
      </c>
      <c r="E24" s="120" t="s">
        <v>1</v>
      </c>
      <c r="F24" s="120" t="s">
        <v>1133</v>
      </c>
      <c r="G24" s="120" t="s">
        <v>1136</v>
      </c>
      <c r="H24" s="120" t="s">
        <v>1013</v>
      </c>
      <c r="I24" s="120" t="s">
        <v>1134</v>
      </c>
      <c r="J24" s="120" t="s">
        <v>960</v>
      </c>
      <c r="K24" s="120" t="s">
        <v>1135</v>
      </c>
    </row>
    <row r="25" spans="1:11" x14ac:dyDescent="0.25">
      <c r="A25" s="120">
        <v>12</v>
      </c>
      <c r="B25" s="120" t="s">
        <v>1176</v>
      </c>
      <c r="C25" s="120" t="s">
        <v>1177</v>
      </c>
      <c r="D25" s="120" t="s">
        <v>173</v>
      </c>
      <c r="E25" s="120" t="s">
        <v>43</v>
      </c>
      <c r="F25" s="120" t="s">
        <v>1178</v>
      </c>
      <c r="G25" s="120" t="s">
        <v>1136</v>
      </c>
      <c r="H25" s="120" t="s">
        <v>1013</v>
      </c>
      <c r="I25" s="120" t="s">
        <v>1179</v>
      </c>
      <c r="J25" s="120" t="s">
        <v>960</v>
      </c>
      <c r="K25" s="120" t="s">
        <v>1180</v>
      </c>
    </row>
    <row r="26" spans="1:11" x14ac:dyDescent="0.25">
      <c r="A26" s="120">
        <v>23</v>
      </c>
      <c r="B26" s="120" t="s">
        <v>803</v>
      </c>
      <c r="C26" s="120" t="s">
        <v>804</v>
      </c>
      <c r="D26" s="120" t="s">
        <v>17</v>
      </c>
      <c r="E26" s="120" t="s">
        <v>7</v>
      </c>
      <c r="F26" s="120" t="s">
        <v>1121</v>
      </c>
      <c r="G26" s="120" t="s">
        <v>1136</v>
      </c>
      <c r="H26" s="120" t="s">
        <v>1013</v>
      </c>
      <c r="I26" s="120" t="s">
        <v>1122</v>
      </c>
      <c r="J26" s="120" t="s">
        <v>960</v>
      </c>
      <c r="K26" s="120" t="s">
        <v>1123</v>
      </c>
    </row>
    <row r="27" spans="1:11" x14ac:dyDescent="0.25">
      <c r="A27" s="120">
        <v>22</v>
      </c>
      <c r="B27" s="120" t="s">
        <v>1115</v>
      </c>
      <c r="C27" s="120" t="s">
        <v>1116</v>
      </c>
      <c r="D27" s="120" t="s">
        <v>1117</v>
      </c>
      <c r="E27" s="120" t="s">
        <v>1</v>
      </c>
      <c r="F27" s="120" t="s">
        <v>1118</v>
      </c>
      <c r="G27" s="120" t="s">
        <v>1136</v>
      </c>
      <c r="H27" s="120" t="s">
        <v>1013</v>
      </c>
      <c r="I27" s="120" t="s">
        <v>1119</v>
      </c>
      <c r="J27" s="120" t="s">
        <v>960</v>
      </c>
      <c r="K27" s="120" t="s">
        <v>1120</v>
      </c>
    </row>
    <row r="28" spans="1:11" x14ac:dyDescent="0.25">
      <c r="A28" s="120">
        <v>11</v>
      </c>
      <c r="B28" s="120" t="s">
        <v>1171</v>
      </c>
      <c r="C28" s="120" t="s">
        <v>1172</v>
      </c>
      <c r="D28" s="120" t="s">
        <v>0</v>
      </c>
      <c r="E28" s="120" t="s">
        <v>1</v>
      </c>
      <c r="F28" s="120" t="s">
        <v>1173</v>
      </c>
      <c r="G28" s="120" t="s">
        <v>1136</v>
      </c>
      <c r="H28" s="120" t="s">
        <v>1013</v>
      </c>
      <c r="I28" s="120" t="s">
        <v>1174</v>
      </c>
      <c r="J28" s="120" t="s">
        <v>960</v>
      </c>
      <c r="K28" s="120" t="s">
        <v>1175</v>
      </c>
    </row>
    <row r="29" spans="1:11" x14ac:dyDescent="0.25">
      <c r="A29" s="120">
        <v>7</v>
      </c>
      <c r="B29" s="120" t="s">
        <v>1194</v>
      </c>
      <c r="C29" s="120" t="s">
        <v>1195</v>
      </c>
      <c r="D29" s="120" t="s">
        <v>1196</v>
      </c>
      <c r="E29" s="120" t="s">
        <v>28</v>
      </c>
      <c r="F29" s="120" t="s">
        <v>1197</v>
      </c>
      <c r="G29" s="120" t="s">
        <v>1257</v>
      </c>
      <c r="H29" s="120" t="s">
        <v>1013</v>
      </c>
      <c r="I29" s="120" t="s">
        <v>1198</v>
      </c>
      <c r="J29" s="120" t="s">
        <v>960</v>
      </c>
      <c r="K29" s="120" t="s">
        <v>1214</v>
      </c>
    </row>
    <row r="30" spans="1:11" x14ac:dyDescent="0.25">
      <c r="A30" s="120">
        <v>9</v>
      </c>
      <c r="B30" s="120" t="s">
        <v>262</v>
      </c>
      <c r="C30" s="120" t="s">
        <v>399</v>
      </c>
      <c r="D30" s="120" t="s">
        <v>0</v>
      </c>
      <c r="E30" s="120" t="s">
        <v>1</v>
      </c>
      <c r="F30" s="120" t="s">
        <v>1103</v>
      </c>
      <c r="G30" s="120" t="s">
        <v>1136</v>
      </c>
      <c r="H30" s="120" t="s">
        <v>1013</v>
      </c>
      <c r="I30" s="120" t="s">
        <v>1104</v>
      </c>
      <c r="J30" s="120" t="s">
        <v>960</v>
      </c>
      <c r="K30" s="120" t="s">
        <v>1206</v>
      </c>
    </row>
    <row r="31" spans="1:11" x14ac:dyDescent="0.25">
      <c r="A31" s="120">
        <v>5</v>
      </c>
      <c r="B31" s="120" t="s">
        <v>1215</v>
      </c>
      <c r="C31" s="120" t="s">
        <v>1216</v>
      </c>
      <c r="D31" s="120" t="s">
        <v>0</v>
      </c>
      <c r="E31" s="120" t="s">
        <v>1</v>
      </c>
      <c r="F31" s="120" t="s">
        <v>1218</v>
      </c>
      <c r="G31" s="120" t="s">
        <v>1257</v>
      </c>
      <c r="H31" s="120" t="s">
        <v>1013</v>
      </c>
      <c r="I31" s="120" t="s">
        <v>1219</v>
      </c>
      <c r="J31" s="120" t="s">
        <v>960</v>
      </c>
      <c r="K31" s="120" t="s">
        <v>1242</v>
      </c>
    </row>
    <row r="32" spans="1:11" x14ac:dyDescent="0.25">
      <c r="A32" s="120">
        <v>20</v>
      </c>
      <c r="B32" s="120" t="s">
        <v>196</v>
      </c>
      <c r="C32" s="120" t="s">
        <v>104</v>
      </c>
      <c r="D32" s="120" t="s">
        <v>197</v>
      </c>
      <c r="E32" s="120" t="s">
        <v>198</v>
      </c>
      <c r="F32" s="120" t="s">
        <v>1107</v>
      </c>
      <c r="G32" s="120" t="s">
        <v>1136</v>
      </c>
      <c r="H32" s="120" t="s">
        <v>1013</v>
      </c>
      <c r="I32" s="120" t="s">
        <v>1108</v>
      </c>
      <c r="J32" s="120" t="s">
        <v>960</v>
      </c>
      <c r="K32" s="120" t="s">
        <v>1109</v>
      </c>
    </row>
    <row r="33" spans="1:11" x14ac:dyDescent="0.25">
      <c r="A33" s="120">
        <v>57</v>
      </c>
      <c r="B33" s="120" t="s">
        <v>137</v>
      </c>
      <c r="C33" s="120" t="s">
        <v>138</v>
      </c>
      <c r="D33" s="120" t="s">
        <v>0</v>
      </c>
      <c r="E33" s="120" t="s">
        <v>1</v>
      </c>
      <c r="F33" s="120" t="s">
        <v>139</v>
      </c>
      <c r="G33" s="120" t="s">
        <v>1019</v>
      </c>
      <c r="H33" s="120" t="s">
        <v>3</v>
      </c>
      <c r="I33" s="120" t="s">
        <v>140</v>
      </c>
      <c r="J33" s="120" t="s">
        <v>53</v>
      </c>
      <c r="K33" s="120" t="s">
        <v>699</v>
      </c>
    </row>
    <row r="34" spans="1:11" x14ac:dyDescent="0.25">
      <c r="A34" s="120">
        <v>79</v>
      </c>
      <c r="B34" s="120" t="s">
        <v>224</v>
      </c>
      <c r="C34" s="120" t="s">
        <v>225</v>
      </c>
      <c r="D34" s="120" t="s">
        <v>0</v>
      </c>
      <c r="E34" s="120" t="s">
        <v>1</v>
      </c>
      <c r="F34" s="120" t="s">
        <v>226</v>
      </c>
      <c r="G34" s="120" t="s">
        <v>1019</v>
      </c>
      <c r="H34" s="120" t="s">
        <v>3</v>
      </c>
      <c r="I34" s="120" t="s">
        <v>227</v>
      </c>
      <c r="J34" s="120" t="s">
        <v>53</v>
      </c>
      <c r="K34" s="120" t="s">
        <v>748</v>
      </c>
    </row>
    <row r="35" spans="1:11" x14ac:dyDescent="0.25">
      <c r="A35" s="120">
        <v>28</v>
      </c>
      <c r="B35" s="120" t="s">
        <v>273</v>
      </c>
      <c r="C35" s="120" t="s">
        <v>274</v>
      </c>
      <c r="D35" s="120" t="s">
        <v>0</v>
      </c>
      <c r="E35" s="120" t="s">
        <v>1</v>
      </c>
      <c r="F35" s="120" t="s">
        <v>275</v>
      </c>
      <c r="G35" s="120" t="s">
        <v>1019</v>
      </c>
      <c r="H35" s="120" t="s">
        <v>3</v>
      </c>
      <c r="I35" s="120" t="s">
        <v>276</v>
      </c>
      <c r="J35" s="120" t="s">
        <v>53</v>
      </c>
      <c r="K35" s="120" t="s">
        <v>1069</v>
      </c>
    </row>
    <row r="36" spans="1:11" x14ac:dyDescent="0.25">
      <c r="A36" s="120">
        <v>34</v>
      </c>
      <c r="B36" s="120" t="s">
        <v>242</v>
      </c>
      <c r="C36" s="120" t="s">
        <v>243</v>
      </c>
      <c r="D36" s="120" t="s">
        <v>957</v>
      </c>
      <c r="E36" s="120" t="s">
        <v>43</v>
      </c>
      <c r="F36" s="120" t="s">
        <v>244</v>
      </c>
      <c r="G36" s="120" t="s">
        <v>1019</v>
      </c>
      <c r="H36" s="120" t="s">
        <v>3</v>
      </c>
      <c r="I36" s="120" t="s">
        <v>245</v>
      </c>
      <c r="J36" s="120" t="s">
        <v>125</v>
      </c>
      <c r="K36" s="120" t="s">
        <v>958</v>
      </c>
    </row>
    <row r="37" spans="1:11" x14ac:dyDescent="0.25">
      <c r="A37" s="120">
        <v>70</v>
      </c>
      <c r="B37" s="120" t="s">
        <v>54</v>
      </c>
      <c r="C37" s="120" t="s">
        <v>55</v>
      </c>
      <c r="D37" s="120" t="s">
        <v>0</v>
      </c>
      <c r="E37" s="120" t="s">
        <v>1</v>
      </c>
      <c r="F37" s="120" t="s">
        <v>156</v>
      </c>
      <c r="G37" s="120" t="s">
        <v>666</v>
      </c>
      <c r="H37" s="120" t="s">
        <v>157</v>
      </c>
      <c r="I37" s="120" t="s">
        <v>158</v>
      </c>
      <c r="J37" s="120" t="s">
        <v>159</v>
      </c>
      <c r="K37" s="120" t="s">
        <v>734</v>
      </c>
    </row>
    <row r="38" spans="1:11" x14ac:dyDescent="0.25">
      <c r="A38" s="120">
        <v>36</v>
      </c>
      <c r="B38" s="120" t="s">
        <v>567</v>
      </c>
      <c r="C38" s="120" t="s">
        <v>561</v>
      </c>
      <c r="D38" s="120" t="s">
        <v>0</v>
      </c>
      <c r="E38" s="120" t="s">
        <v>1</v>
      </c>
      <c r="F38" s="120" t="s">
        <v>61</v>
      </c>
      <c r="G38" s="120" t="s">
        <v>666</v>
      </c>
      <c r="H38" s="120" t="s">
        <v>3</v>
      </c>
      <c r="I38" s="120" t="s">
        <v>62</v>
      </c>
      <c r="J38" s="120" t="s">
        <v>53</v>
      </c>
      <c r="K38" s="120" t="s">
        <v>919</v>
      </c>
    </row>
    <row r="39" spans="1:11" x14ac:dyDescent="0.25">
      <c r="A39" s="120">
        <v>81</v>
      </c>
      <c r="B39" s="120" t="s">
        <v>232</v>
      </c>
      <c r="C39" s="120" t="s">
        <v>233</v>
      </c>
      <c r="D39" s="120" t="s">
        <v>234</v>
      </c>
      <c r="E39" s="120" t="s">
        <v>1</v>
      </c>
      <c r="F39" s="120" t="s">
        <v>235</v>
      </c>
      <c r="G39" s="120" t="s">
        <v>666</v>
      </c>
      <c r="H39" s="120" t="s">
        <v>3</v>
      </c>
      <c r="I39" s="120" t="s">
        <v>236</v>
      </c>
      <c r="J39" s="120" t="s">
        <v>53</v>
      </c>
      <c r="K39" s="120" t="s">
        <v>750</v>
      </c>
    </row>
    <row r="40" spans="1:11" x14ac:dyDescent="0.25">
      <c r="A40" s="120">
        <v>25</v>
      </c>
      <c r="B40" s="120" t="s">
        <v>1072</v>
      </c>
      <c r="C40" s="120" t="s">
        <v>1073</v>
      </c>
      <c r="D40" s="120" t="s">
        <v>122</v>
      </c>
      <c r="E40" s="120" t="s">
        <v>43</v>
      </c>
      <c r="F40" s="120" t="s">
        <v>221</v>
      </c>
      <c r="G40" s="120" t="s">
        <v>1131</v>
      </c>
      <c r="H40" s="120" t="s">
        <v>3</v>
      </c>
      <c r="I40" s="120" t="s">
        <v>222</v>
      </c>
      <c r="J40" s="120" t="s">
        <v>53</v>
      </c>
      <c r="K40" s="120" t="s">
        <v>1074</v>
      </c>
    </row>
    <row r="41" spans="1:11" x14ac:dyDescent="0.25">
      <c r="A41" s="120">
        <v>8</v>
      </c>
      <c r="B41" s="120" t="s">
        <v>117</v>
      </c>
      <c r="C41" s="120" t="s">
        <v>1210</v>
      </c>
      <c r="D41" s="120" t="s">
        <v>648</v>
      </c>
      <c r="E41" s="120" t="s">
        <v>1</v>
      </c>
      <c r="F41" s="120" t="s">
        <v>1211</v>
      </c>
      <c r="G41" s="120" t="s">
        <v>1019</v>
      </c>
      <c r="H41" s="120" t="s">
        <v>3</v>
      </c>
      <c r="I41" s="120" t="s">
        <v>1212</v>
      </c>
      <c r="J41" s="120" t="s">
        <v>53</v>
      </c>
      <c r="K41" s="120" t="s">
        <v>1213</v>
      </c>
    </row>
    <row r="42" spans="1:11" x14ac:dyDescent="0.25">
      <c r="A42" s="120">
        <v>54</v>
      </c>
      <c r="B42" s="120" t="s">
        <v>238</v>
      </c>
      <c r="C42" s="120" t="s">
        <v>239</v>
      </c>
      <c r="D42" s="120" t="s">
        <v>0</v>
      </c>
      <c r="E42" s="120" t="s">
        <v>1</v>
      </c>
      <c r="F42" s="120" t="s">
        <v>240</v>
      </c>
      <c r="G42" s="120" t="s">
        <v>1019</v>
      </c>
      <c r="H42" s="120" t="s">
        <v>3</v>
      </c>
      <c r="I42" s="120" t="s">
        <v>241</v>
      </c>
      <c r="J42" s="120" t="s">
        <v>53</v>
      </c>
      <c r="K42" s="120" t="s">
        <v>691</v>
      </c>
    </row>
    <row r="43" spans="1:11" x14ac:dyDescent="0.25">
      <c r="A43" s="120">
        <v>26</v>
      </c>
      <c r="B43" s="120" t="s">
        <v>262</v>
      </c>
      <c r="C43" s="120" t="s">
        <v>263</v>
      </c>
      <c r="D43" s="120" t="s">
        <v>264</v>
      </c>
      <c r="E43" s="120" t="s">
        <v>1</v>
      </c>
      <c r="F43" s="120" t="s">
        <v>265</v>
      </c>
      <c r="G43" s="120" t="s">
        <v>1019</v>
      </c>
      <c r="H43" s="120" t="s">
        <v>3</v>
      </c>
      <c r="I43" s="120" t="s">
        <v>266</v>
      </c>
      <c r="J43" s="120" t="s">
        <v>53</v>
      </c>
      <c r="K43" s="120" t="s">
        <v>1057</v>
      </c>
    </row>
    <row r="44" spans="1:11" x14ac:dyDescent="0.25">
      <c r="A44" s="120">
        <v>68</v>
      </c>
      <c r="B44" s="120" t="s">
        <v>120</v>
      </c>
      <c r="C44" s="120" t="s">
        <v>121</v>
      </c>
      <c r="D44" s="120" t="s">
        <v>122</v>
      </c>
      <c r="E44" s="120" t="s">
        <v>43</v>
      </c>
      <c r="F44" s="120" t="s">
        <v>123</v>
      </c>
      <c r="G44" s="120" t="s">
        <v>1019</v>
      </c>
      <c r="H44" s="120" t="s">
        <v>3</v>
      </c>
      <c r="I44" s="120" t="s">
        <v>124</v>
      </c>
      <c r="J44" s="120" t="s">
        <v>125</v>
      </c>
      <c r="K44" s="120" t="s">
        <v>728</v>
      </c>
    </row>
    <row r="45" spans="1:11" x14ac:dyDescent="0.25">
      <c r="A45" s="120">
        <v>82</v>
      </c>
      <c r="B45" s="120" t="s">
        <v>278</v>
      </c>
      <c r="C45" s="120" t="s">
        <v>279</v>
      </c>
      <c r="D45" s="120" t="s">
        <v>66</v>
      </c>
      <c r="E45" s="120" t="s">
        <v>1</v>
      </c>
      <c r="F45" s="120" t="s">
        <v>280</v>
      </c>
      <c r="G45" s="120" t="s">
        <v>1019</v>
      </c>
      <c r="H45" s="120" t="s">
        <v>3</v>
      </c>
      <c r="I45" s="120" t="s">
        <v>281</v>
      </c>
      <c r="J45" s="120" t="s">
        <v>53</v>
      </c>
      <c r="K45" s="120" t="s">
        <v>756</v>
      </c>
    </row>
    <row r="46" spans="1:11" x14ac:dyDescent="0.25">
      <c r="A46" s="120">
        <v>80</v>
      </c>
      <c r="B46" s="120" t="s">
        <v>54</v>
      </c>
      <c r="C46" s="120" t="s">
        <v>55</v>
      </c>
      <c r="D46" s="120" t="s">
        <v>0</v>
      </c>
      <c r="E46" s="120" t="s">
        <v>1</v>
      </c>
      <c r="F46" s="120" t="s">
        <v>229</v>
      </c>
      <c r="G46" s="120" t="s">
        <v>1019</v>
      </c>
      <c r="H46" s="120" t="s">
        <v>3</v>
      </c>
      <c r="I46" s="120" t="s">
        <v>230</v>
      </c>
      <c r="J46" s="120" t="s">
        <v>53</v>
      </c>
      <c r="K46" s="120" t="s">
        <v>749</v>
      </c>
    </row>
    <row r="47" spans="1:11" x14ac:dyDescent="0.25">
      <c r="A47" s="120">
        <v>10</v>
      </c>
      <c r="B47" s="120" t="s">
        <v>116</v>
      </c>
      <c r="C47" s="120" t="s">
        <v>117</v>
      </c>
      <c r="D47" s="120" t="s">
        <v>648</v>
      </c>
      <c r="E47" s="120" t="s">
        <v>1</v>
      </c>
      <c r="F47" s="120" t="s">
        <v>118</v>
      </c>
      <c r="G47" s="120" t="s">
        <v>1019</v>
      </c>
      <c r="H47" s="120" t="s">
        <v>3</v>
      </c>
      <c r="I47" s="120" t="s">
        <v>119</v>
      </c>
      <c r="J47" s="120" t="s">
        <v>53</v>
      </c>
      <c r="K47" s="120" t="s">
        <v>1167</v>
      </c>
    </row>
    <row r="48" spans="1:11" x14ac:dyDescent="0.25">
      <c r="A48" s="120">
        <v>67</v>
      </c>
      <c r="B48" s="120" t="s">
        <v>110</v>
      </c>
      <c r="C48" s="120" t="s">
        <v>111</v>
      </c>
      <c r="D48" s="120" t="s">
        <v>112</v>
      </c>
      <c r="E48" s="120" t="s">
        <v>43</v>
      </c>
      <c r="F48" s="120" t="s">
        <v>113</v>
      </c>
      <c r="G48" s="120" t="s">
        <v>1019</v>
      </c>
      <c r="H48" s="120" t="s">
        <v>3</v>
      </c>
      <c r="I48" s="120" t="s">
        <v>114</v>
      </c>
      <c r="J48" s="120" t="s">
        <v>53</v>
      </c>
      <c r="K48" s="120" t="s">
        <v>727</v>
      </c>
    </row>
    <row r="49" spans="1:11" x14ac:dyDescent="0.25">
      <c r="A49" s="120">
        <v>24</v>
      </c>
      <c r="B49" s="120" t="s">
        <v>50</v>
      </c>
      <c r="C49" s="120" t="s">
        <v>51</v>
      </c>
      <c r="D49" s="120" t="s">
        <v>52</v>
      </c>
      <c r="E49" s="120" t="s">
        <v>43</v>
      </c>
      <c r="F49" s="120" t="s">
        <v>246</v>
      </c>
      <c r="G49" s="120" t="s">
        <v>1019</v>
      </c>
      <c r="H49" s="120" t="s">
        <v>3</v>
      </c>
      <c r="I49" s="120" t="s">
        <v>247</v>
      </c>
      <c r="J49" s="120" t="s">
        <v>125</v>
      </c>
      <c r="K49" s="120" t="s">
        <v>1127</v>
      </c>
    </row>
    <row r="50" spans="1:11" x14ac:dyDescent="0.25">
      <c r="A50" s="120">
        <v>78</v>
      </c>
      <c r="B50" s="120" t="s">
        <v>206</v>
      </c>
      <c r="C50" s="120" t="s">
        <v>207</v>
      </c>
      <c r="D50" s="120" t="s">
        <v>173</v>
      </c>
      <c r="E50" s="120" t="s">
        <v>43</v>
      </c>
      <c r="F50" s="120" t="s">
        <v>208</v>
      </c>
      <c r="G50" s="120" t="s">
        <v>1019</v>
      </c>
      <c r="H50" s="120" t="s">
        <v>3</v>
      </c>
      <c r="I50" s="120" t="s">
        <v>209</v>
      </c>
      <c r="J50" s="120" t="s">
        <v>53</v>
      </c>
      <c r="K50" s="120" t="s">
        <v>745</v>
      </c>
    </row>
    <row r="51" spans="1:11" x14ac:dyDescent="0.25">
      <c r="A51" s="120">
        <v>30</v>
      </c>
      <c r="B51" s="120" t="s">
        <v>145</v>
      </c>
      <c r="C51" s="120" t="s">
        <v>97</v>
      </c>
      <c r="D51" s="120" t="s">
        <v>1046</v>
      </c>
      <c r="E51" s="120" t="s">
        <v>1</v>
      </c>
      <c r="F51" s="120" t="s">
        <v>147</v>
      </c>
      <c r="G51" s="120" t="s">
        <v>1019</v>
      </c>
      <c r="H51" s="120" t="s">
        <v>3</v>
      </c>
      <c r="I51" s="120" t="s">
        <v>148</v>
      </c>
      <c r="J51" s="120" t="s">
        <v>53</v>
      </c>
      <c r="K51" s="120" t="s">
        <v>1047</v>
      </c>
    </row>
    <row r="52" spans="1:11" x14ac:dyDescent="0.25">
      <c r="A52" s="120">
        <v>29</v>
      </c>
      <c r="B52" s="120" t="s">
        <v>102</v>
      </c>
      <c r="C52" s="120" t="s">
        <v>141</v>
      </c>
      <c r="D52" s="120" t="s">
        <v>42</v>
      </c>
      <c r="E52" s="120" t="s">
        <v>43</v>
      </c>
      <c r="F52" s="120" t="s">
        <v>142</v>
      </c>
      <c r="G52" s="120" t="s">
        <v>1019</v>
      </c>
      <c r="H52" s="120" t="s">
        <v>3</v>
      </c>
      <c r="I52" s="120" t="s">
        <v>143</v>
      </c>
      <c r="J52" s="120" t="s">
        <v>53</v>
      </c>
      <c r="K52" s="120" t="s">
        <v>1070</v>
      </c>
    </row>
    <row r="53" spans="1:11" x14ac:dyDescent="0.25">
      <c r="A53" s="120">
        <v>76</v>
      </c>
      <c r="B53" s="120" t="s">
        <v>467</v>
      </c>
      <c r="C53" s="120" t="s">
        <v>468</v>
      </c>
      <c r="D53" s="120" t="s">
        <v>0</v>
      </c>
      <c r="E53" s="120" t="s">
        <v>1</v>
      </c>
      <c r="F53" s="120" t="s">
        <v>477</v>
      </c>
      <c r="G53" s="120" t="s">
        <v>1019</v>
      </c>
      <c r="H53" s="120" t="s">
        <v>30</v>
      </c>
      <c r="I53" s="120" t="s">
        <v>478</v>
      </c>
      <c r="J53" s="120" t="s">
        <v>32</v>
      </c>
      <c r="K53" s="120" t="s">
        <v>740</v>
      </c>
    </row>
    <row r="54" spans="1:11" x14ac:dyDescent="0.25">
      <c r="A54" s="120">
        <v>45</v>
      </c>
      <c r="B54" s="120" t="s">
        <v>590</v>
      </c>
      <c r="C54" s="120" t="s">
        <v>591</v>
      </c>
      <c r="D54" s="120" t="s">
        <v>592</v>
      </c>
      <c r="E54" s="120" t="s">
        <v>43</v>
      </c>
      <c r="F54" s="120" t="s">
        <v>593</v>
      </c>
      <c r="G54" s="120" t="s">
        <v>1131</v>
      </c>
      <c r="H54" s="120" t="s">
        <v>30</v>
      </c>
      <c r="I54" s="120" t="s">
        <v>594</v>
      </c>
      <c r="J54" s="120" t="s">
        <v>32</v>
      </c>
      <c r="K54" s="120" t="s">
        <v>669</v>
      </c>
    </row>
    <row r="55" spans="1:11" x14ac:dyDescent="0.25">
      <c r="A55" s="120">
        <v>69</v>
      </c>
      <c r="B55" s="120" t="s">
        <v>131</v>
      </c>
      <c r="C55" s="120" t="s">
        <v>132</v>
      </c>
      <c r="D55" s="120" t="s">
        <v>133</v>
      </c>
      <c r="E55" s="120" t="s">
        <v>28</v>
      </c>
      <c r="F55" s="120" t="s">
        <v>134</v>
      </c>
      <c r="G55" s="120" t="s">
        <v>666</v>
      </c>
      <c r="H55" s="120" t="s">
        <v>30</v>
      </c>
      <c r="I55" s="120" t="s">
        <v>135</v>
      </c>
      <c r="J55" s="120" t="s">
        <v>32</v>
      </c>
      <c r="K55" s="120" t="s">
        <v>731</v>
      </c>
    </row>
    <row r="56" spans="1:11" x14ac:dyDescent="0.25">
      <c r="A56" s="120">
        <v>62</v>
      </c>
      <c r="B56" s="120" t="s">
        <v>460</v>
      </c>
      <c r="C56" s="120" t="s">
        <v>461</v>
      </c>
      <c r="D56" s="120" t="s">
        <v>462</v>
      </c>
      <c r="E56" s="120" t="s">
        <v>1</v>
      </c>
      <c r="F56" s="120" t="s">
        <v>463</v>
      </c>
      <c r="G56" s="120" t="s">
        <v>1019</v>
      </c>
      <c r="H56" s="120" t="s">
        <v>30</v>
      </c>
      <c r="I56" s="120" t="s">
        <v>464</v>
      </c>
      <c r="J56" s="120" t="s">
        <v>32</v>
      </c>
      <c r="K56" s="120" t="s">
        <v>711</v>
      </c>
    </row>
    <row r="57" spans="1:11" x14ac:dyDescent="0.25">
      <c r="A57" s="120">
        <v>27</v>
      </c>
      <c r="B57" s="120" t="s">
        <v>71</v>
      </c>
      <c r="C57" s="120" t="s">
        <v>72</v>
      </c>
      <c r="D57" s="120" t="s">
        <v>73</v>
      </c>
      <c r="E57" s="120" t="s">
        <v>28</v>
      </c>
      <c r="F57" s="120" t="s">
        <v>74</v>
      </c>
      <c r="G57" s="120" t="s">
        <v>1019</v>
      </c>
      <c r="H57" s="120" t="s">
        <v>30</v>
      </c>
      <c r="I57" s="120" t="s">
        <v>75</v>
      </c>
      <c r="J57" s="120" t="s">
        <v>32</v>
      </c>
      <c r="K57" s="120" t="s">
        <v>1058</v>
      </c>
    </row>
    <row r="58" spans="1:11" x14ac:dyDescent="0.25">
      <c r="A58" s="120">
        <v>63</v>
      </c>
      <c r="B58" s="120" t="s">
        <v>165</v>
      </c>
      <c r="C58" s="120" t="s">
        <v>166</v>
      </c>
      <c r="D58" s="120" t="s">
        <v>27</v>
      </c>
      <c r="E58" s="120" t="s">
        <v>28</v>
      </c>
      <c r="F58" s="120" t="s">
        <v>167</v>
      </c>
      <c r="G58" s="120" t="s">
        <v>1019</v>
      </c>
      <c r="H58" s="120" t="s">
        <v>30</v>
      </c>
      <c r="I58" s="120" t="s">
        <v>168</v>
      </c>
      <c r="J58" s="120" t="s">
        <v>32</v>
      </c>
      <c r="K58" s="120" t="s">
        <v>712</v>
      </c>
    </row>
    <row r="59" spans="1:11" x14ac:dyDescent="0.25">
      <c r="A59" s="120">
        <v>64</v>
      </c>
      <c r="B59" s="120" t="s">
        <v>25</v>
      </c>
      <c r="C59" s="120" t="s">
        <v>26</v>
      </c>
      <c r="D59" s="120" t="s">
        <v>27</v>
      </c>
      <c r="E59" s="120" t="s">
        <v>28</v>
      </c>
      <c r="F59" s="120" t="s">
        <v>29</v>
      </c>
      <c r="G59" s="120" t="s">
        <v>1019</v>
      </c>
      <c r="H59" s="120" t="s">
        <v>30</v>
      </c>
      <c r="I59" s="120" t="s">
        <v>31</v>
      </c>
      <c r="J59" s="120" t="s">
        <v>32</v>
      </c>
      <c r="K59" s="120" t="s">
        <v>714</v>
      </c>
    </row>
    <row r="60" spans="1:11" x14ac:dyDescent="0.25">
      <c r="A60" s="120">
        <v>33</v>
      </c>
      <c r="B60" s="120" t="s">
        <v>64</v>
      </c>
      <c r="C60" s="120" t="s">
        <v>65</v>
      </c>
      <c r="D60" s="120" t="s">
        <v>66</v>
      </c>
      <c r="E60" s="120" t="s">
        <v>1</v>
      </c>
      <c r="F60" s="120" t="s">
        <v>67</v>
      </c>
      <c r="G60" s="120" t="s">
        <v>1019</v>
      </c>
      <c r="H60" s="120" t="s">
        <v>30</v>
      </c>
      <c r="I60" s="120" t="s">
        <v>68</v>
      </c>
      <c r="J60" s="120" t="s">
        <v>32</v>
      </c>
      <c r="K60" s="120" t="s">
        <v>959</v>
      </c>
    </row>
    <row r="61" spans="1:11" x14ac:dyDescent="0.25">
      <c r="A61" s="120">
        <v>40</v>
      </c>
      <c r="B61" s="120" t="s">
        <v>453</v>
      </c>
      <c r="C61" s="120" t="s">
        <v>454</v>
      </c>
      <c r="D61" s="120" t="s">
        <v>455</v>
      </c>
      <c r="E61" s="120" t="s">
        <v>456</v>
      </c>
      <c r="F61" s="120" t="s">
        <v>457</v>
      </c>
      <c r="G61" s="120" t="s">
        <v>666</v>
      </c>
      <c r="H61" s="120" t="s">
        <v>30</v>
      </c>
      <c r="I61" s="120" t="s">
        <v>458</v>
      </c>
      <c r="J61" s="120" t="s">
        <v>32</v>
      </c>
      <c r="K61" s="120" t="s">
        <v>763</v>
      </c>
    </row>
    <row r="62" spans="1:11" x14ac:dyDescent="0.25">
      <c r="A62" s="120">
        <v>58</v>
      </c>
      <c r="B62" s="120" t="s">
        <v>262</v>
      </c>
      <c r="C62" s="120" t="s">
        <v>399</v>
      </c>
      <c r="D62" s="120" t="s">
        <v>0</v>
      </c>
      <c r="E62" s="120" t="s">
        <v>1</v>
      </c>
      <c r="F62" s="120" t="s">
        <v>400</v>
      </c>
      <c r="G62" s="120" t="s">
        <v>1019</v>
      </c>
      <c r="H62" s="120" t="s">
        <v>294</v>
      </c>
      <c r="I62" s="120" t="s">
        <v>401</v>
      </c>
      <c r="J62" s="120" t="s">
        <v>289</v>
      </c>
      <c r="K62" s="120" t="s">
        <v>700</v>
      </c>
    </row>
    <row r="63" spans="1:11" x14ac:dyDescent="0.25">
      <c r="A63" s="120">
        <v>60</v>
      </c>
      <c r="B63" s="120" t="s">
        <v>431</v>
      </c>
      <c r="C63" s="120" t="s">
        <v>172</v>
      </c>
      <c r="D63" s="120" t="s">
        <v>432</v>
      </c>
      <c r="E63" s="120" t="s">
        <v>28</v>
      </c>
      <c r="F63" s="120" t="s">
        <v>433</v>
      </c>
      <c r="G63" s="120" t="s">
        <v>1019</v>
      </c>
      <c r="H63" s="120" t="s">
        <v>294</v>
      </c>
      <c r="I63" s="120" t="s">
        <v>434</v>
      </c>
      <c r="J63" s="120" t="s">
        <v>289</v>
      </c>
      <c r="K63" s="120" t="s">
        <v>704</v>
      </c>
    </row>
    <row r="64" spans="1:11" x14ac:dyDescent="0.25">
      <c r="A64" s="120">
        <v>49</v>
      </c>
      <c r="B64" s="120" t="s">
        <v>297</v>
      </c>
      <c r="C64" s="120" t="s">
        <v>255</v>
      </c>
      <c r="D64" s="120" t="s">
        <v>0</v>
      </c>
      <c r="E64" s="120" t="s">
        <v>1</v>
      </c>
      <c r="F64" s="120" t="s">
        <v>298</v>
      </c>
      <c r="G64" s="120" t="s">
        <v>1019</v>
      </c>
      <c r="H64" s="120" t="s">
        <v>294</v>
      </c>
      <c r="I64" s="120" t="s">
        <v>299</v>
      </c>
      <c r="J64" s="120" t="s">
        <v>289</v>
      </c>
      <c r="K64" s="120" t="s">
        <v>680</v>
      </c>
    </row>
    <row r="65" spans="1:11" x14ac:dyDescent="0.25">
      <c r="A65" s="120">
        <v>1</v>
      </c>
      <c r="B65" s="120" t="s">
        <v>301</v>
      </c>
      <c r="C65" s="120" t="s">
        <v>302</v>
      </c>
      <c r="D65" s="120" t="s">
        <v>0</v>
      </c>
      <c r="E65" s="120" t="s">
        <v>1</v>
      </c>
      <c r="F65" s="120" t="s">
        <v>303</v>
      </c>
      <c r="G65" s="120" t="s">
        <v>1019</v>
      </c>
      <c r="H65" s="120" t="s">
        <v>294</v>
      </c>
      <c r="I65" s="120" t="s">
        <v>304</v>
      </c>
      <c r="J65" s="120" t="s">
        <v>289</v>
      </c>
      <c r="K65" s="120" t="s">
        <v>1256</v>
      </c>
    </row>
    <row r="66" spans="1:11" x14ac:dyDescent="0.25">
      <c r="A66" s="120">
        <v>47</v>
      </c>
      <c r="B66" s="120"/>
      <c r="C66" s="120"/>
      <c r="D66" s="120"/>
      <c r="E66" s="120"/>
      <c r="F66" s="120" t="s">
        <v>540</v>
      </c>
      <c r="G66" s="120" t="s">
        <v>1019</v>
      </c>
      <c r="H66" s="120" t="s">
        <v>294</v>
      </c>
      <c r="I66" s="120" t="s">
        <v>541</v>
      </c>
      <c r="J66" s="120" t="s">
        <v>289</v>
      </c>
      <c r="K66" s="120" t="s">
        <v>677</v>
      </c>
    </row>
    <row r="67" spans="1:11" x14ac:dyDescent="0.25">
      <c r="A67" s="120">
        <v>55</v>
      </c>
      <c r="B67" s="120" t="s">
        <v>377</v>
      </c>
      <c r="C67" s="120" t="s">
        <v>378</v>
      </c>
      <c r="D67" s="120" t="s">
        <v>256</v>
      </c>
      <c r="E67" s="120" t="s">
        <v>1</v>
      </c>
      <c r="F67" s="120" t="s">
        <v>379</v>
      </c>
      <c r="G67" s="120" t="s">
        <v>666</v>
      </c>
      <c r="H67" s="120" t="s">
        <v>294</v>
      </c>
      <c r="I67" s="120" t="s">
        <v>380</v>
      </c>
      <c r="J67" s="120" t="s">
        <v>289</v>
      </c>
      <c r="K67" s="120" t="s">
        <v>695</v>
      </c>
    </row>
    <row r="68" spans="1:11" x14ac:dyDescent="0.25">
      <c r="A68" s="120">
        <v>37</v>
      </c>
      <c r="B68" s="120" t="s">
        <v>49</v>
      </c>
      <c r="C68" s="120" t="s">
        <v>97</v>
      </c>
      <c r="D68" s="120" t="s">
        <v>66</v>
      </c>
      <c r="E68" s="120" t="s">
        <v>1</v>
      </c>
      <c r="F68" s="120" t="s">
        <v>391</v>
      </c>
      <c r="G68" s="120" t="s">
        <v>1019</v>
      </c>
      <c r="H68" s="120" t="s">
        <v>294</v>
      </c>
      <c r="I68" s="120" t="s">
        <v>392</v>
      </c>
      <c r="J68" s="120" t="s">
        <v>289</v>
      </c>
      <c r="K68" s="120" t="s">
        <v>921</v>
      </c>
    </row>
    <row r="69" spans="1:11" x14ac:dyDescent="0.25">
      <c r="A69" s="120">
        <v>50</v>
      </c>
      <c r="B69" s="120" t="s">
        <v>311</v>
      </c>
      <c r="C69" s="120" t="s">
        <v>312</v>
      </c>
      <c r="D69" s="120" t="s">
        <v>313</v>
      </c>
      <c r="E69" s="120" t="s">
        <v>43</v>
      </c>
      <c r="F69" s="120" t="s">
        <v>314</v>
      </c>
      <c r="G69" s="120" t="s">
        <v>1019</v>
      </c>
      <c r="H69" s="120" t="s">
        <v>294</v>
      </c>
      <c r="I69" s="120" t="s">
        <v>315</v>
      </c>
      <c r="J69" s="120" t="s">
        <v>289</v>
      </c>
      <c r="K69" s="120" t="s">
        <v>683</v>
      </c>
    </row>
    <row r="70" spans="1:11" x14ac:dyDescent="0.25">
      <c r="A70" s="120">
        <v>48</v>
      </c>
      <c r="B70" s="120" t="s">
        <v>291</v>
      </c>
      <c r="C70" s="120" t="s">
        <v>292</v>
      </c>
      <c r="D70" s="120" t="s">
        <v>0</v>
      </c>
      <c r="E70" s="120" t="s">
        <v>1</v>
      </c>
      <c r="F70" s="120" t="s">
        <v>293</v>
      </c>
      <c r="G70" s="120" t="s">
        <v>1019</v>
      </c>
      <c r="H70" s="120" t="s">
        <v>294</v>
      </c>
      <c r="I70" s="120" t="s">
        <v>295</v>
      </c>
      <c r="J70" s="120" t="s">
        <v>289</v>
      </c>
      <c r="K70" s="120" t="s">
        <v>679</v>
      </c>
    </row>
    <row r="71" spans="1:11" x14ac:dyDescent="0.25">
      <c r="A71" s="120">
        <v>43</v>
      </c>
      <c r="B71" s="120" t="s">
        <v>608</v>
      </c>
      <c r="C71" s="120" t="s">
        <v>378</v>
      </c>
      <c r="D71" s="120" t="s">
        <v>27</v>
      </c>
      <c r="E71" s="120" t="s">
        <v>28</v>
      </c>
      <c r="F71" s="120" t="s">
        <v>609</v>
      </c>
      <c r="G71" s="120" t="s">
        <v>1019</v>
      </c>
      <c r="H71" s="120" t="s">
        <v>294</v>
      </c>
      <c r="I71" s="120" t="s">
        <v>610</v>
      </c>
      <c r="J71" s="120" t="s">
        <v>289</v>
      </c>
      <c r="K71" s="120" t="s">
        <v>663</v>
      </c>
    </row>
    <row r="72" spans="1:11" x14ac:dyDescent="0.25">
      <c r="A72" s="120">
        <v>2</v>
      </c>
      <c r="B72" s="120" t="s">
        <v>366</v>
      </c>
      <c r="C72" s="120" t="s">
        <v>367</v>
      </c>
      <c r="D72" s="120" t="s">
        <v>368</v>
      </c>
      <c r="E72" s="120" t="s">
        <v>43</v>
      </c>
      <c r="F72" s="120" t="s">
        <v>369</v>
      </c>
      <c r="G72" s="120" t="s">
        <v>1019</v>
      </c>
      <c r="H72" s="120" t="s">
        <v>294</v>
      </c>
      <c r="I72" s="120" t="s">
        <v>370</v>
      </c>
      <c r="J72" s="120" t="s">
        <v>289</v>
      </c>
      <c r="K72" s="120" t="s">
        <v>1240</v>
      </c>
    </row>
    <row r="73" spans="1:11" x14ac:dyDescent="0.25">
      <c r="A73" s="120">
        <v>42</v>
      </c>
      <c r="B73" s="120" t="s">
        <v>425</v>
      </c>
      <c r="C73" s="120" t="s">
        <v>426</v>
      </c>
      <c r="D73" s="120" t="s">
        <v>427</v>
      </c>
      <c r="E73" s="120" t="s">
        <v>28</v>
      </c>
      <c r="F73" s="120" t="s">
        <v>428</v>
      </c>
      <c r="G73" s="120" t="s">
        <v>1019</v>
      </c>
      <c r="H73" s="120" t="s">
        <v>287</v>
      </c>
      <c r="I73" s="120" t="s">
        <v>429</v>
      </c>
      <c r="J73" s="120" t="s">
        <v>289</v>
      </c>
      <c r="K73" s="120" t="s">
        <v>659</v>
      </c>
    </row>
    <row r="74" spans="1:11" x14ac:dyDescent="0.25">
      <c r="A74" s="120">
        <v>51</v>
      </c>
      <c r="B74" s="120" t="s">
        <v>317</v>
      </c>
      <c r="C74" s="120" t="s">
        <v>279</v>
      </c>
      <c r="D74" s="120" t="s">
        <v>318</v>
      </c>
      <c r="E74" s="120" t="s">
        <v>28</v>
      </c>
      <c r="F74" s="120" t="s">
        <v>319</v>
      </c>
      <c r="G74" s="120" t="s">
        <v>1019</v>
      </c>
      <c r="H74" s="120" t="s">
        <v>287</v>
      </c>
      <c r="I74" s="120" t="s">
        <v>320</v>
      </c>
      <c r="J74" s="120" t="s">
        <v>289</v>
      </c>
      <c r="K74" s="120" t="s">
        <v>758</v>
      </c>
    </row>
    <row r="75" spans="1:11" x14ac:dyDescent="0.25">
      <c r="A75" s="120">
        <v>53</v>
      </c>
      <c r="B75" s="120" t="s">
        <v>333</v>
      </c>
      <c r="C75" s="120" t="s">
        <v>334</v>
      </c>
      <c r="D75" s="120" t="s">
        <v>335</v>
      </c>
      <c r="E75" s="120" t="s">
        <v>48</v>
      </c>
      <c r="F75" s="120" t="s">
        <v>336</v>
      </c>
      <c r="G75" s="120" t="s">
        <v>666</v>
      </c>
      <c r="H75" s="120" t="s">
        <v>287</v>
      </c>
      <c r="I75" s="120" t="s">
        <v>337</v>
      </c>
      <c r="J75" s="120" t="s">
        <v>289</v>
      </c>
      <c r="K75" s="120" t="s">
        <v>686</v>
      </c>
    </row>
    <row r="76" spans="1:11" x14ac:dyDescent="0.25">
      <c r="A76" s="120">
        <v>59</v>
      </c>
      <c r="B76" s="120" t="s">
        <v>403</v>
      </c>
      <c r="C76" s="120" t="s">
        <v>60</v>
      </c>
      <c r="D76" s="120" t="s">
        <v>27</v>
      </c>
      <c r="E76" s="120" t="s">
        <v>28</v>
      </c>
      <c r="F76" s="120" t="s">
        <v>404</v>
      </c>
      <c r="G76" s="120" t="s">
        <v>1019</v>
      </c>
      <c r="H76" s="120" t="s">
        <v>287</v>
      </c>
      <c r="I76" s="120" t="s">
        <v>405</v>
      </c>
      <c r="J76" s="120" t="s">
        <v>289</v>
      </c>
      <c r="K76" s="120" t="s">
        <v>701</v>
      </c>
    </row>
    <row r="77" spans="1:11" x14ac:dyDescent="0.25">
      <c r="A77" s="120">
        <v>56</v>
      </c>
      <c r="B77" s="120" t="s">
        <v>387</v>
      </c>
      <c r="C77" s="120" t="s">
        <v>279</v>
      </c>
      <c r="D77" s="120" t="s">
        <v>351</v>
      </c>
      <c r="E77" s="120" t="s">
        <v>48</v>
      </c>
      <c r="F77" s="120" t="s">
        <v>388</v>
      </c>
      <c r="G77" s="120" t="s">
        <v>666</v>
      </c>
      <c r="H77" s="120" t="s">
        <v>287</v>
      </c>
      <c r="I77" s="120" t="s">
        <v>389</v>
      </c>
      <c r="J77" s="120" t="s">
        <v>289</v>
      </c>
      <c r="K77" s="120" t="s">
        <v>696</v>
      </c>
    </row>
    <row r="78" spans="1:11" x14ac:dyDescent="0.25">
      <c r="A78" s="120">
        <v>46</v>
      </c>
      <c r="B78" s="120" t="s">
        <v>566</v>
      </c>
      <c r="C78" s="120" t="s">
        <v>556</v>
      </c>
      <c r="D78" s="120" t="s">
        <v>0</v>
      </c>
      <c r="E78" s="120" t="s">
        <v>1</v>
      </c>
      <c r="F78" s="120" t="s">
        <v>557</v>
      </c>
      <c r="G78" s="120" t="s">
        <v>1019</v>
      </c>
      <c r="H78" s="120" t="s">
        <v>287</v>
      </c>
      <c r="I78" s="120" t="s">
        <v>558</v>
      </c>
      <c r="J78" s="120" t="s">
        <v>289</v>
      </c>
      <c r="K78" s="120" t="s">
        <v>673</v>
      </c>
    </row>
    <row r="79" spans="1:11" x14ac:dyDescent="0.25">
      <c r="A79" s="120">
        <v>44</v>
      </c>
      <c r="B79" s="120"/>
      <c r="C79" s="120"/>
      <c r="D79" s="120"/>
      <c r="E79" s="120"/>
      <c r="F79" s="120" t="s">
        <v>572</v>
      </c>
      <c r="G79" s="120" t="s">
        <v>1019</v>
      </c>
      <c r="H79" s="120" t="s">
        <v>287</v>
      </c>
      <c r="I79" s="120" t="s">
        <v>573</v>
      </c>
      <c r="J79" s="120" t="s">
        <v>289</v>
      </c>
      <c r="K79" s="120" t="s">
        <v>665</v>
      </c>
    </row>
    <row r="80" spans="1:11" x14ac:dyDescent="0.25">
      <c r="A80" s="120">
        <v>35</v>
      </c>
      <c r="B80" s="120" t="s">
        <v>322</v>
      </c>
      <c r="C80" s="120" t="s">
        <v>323</v>
      </c>
      <c r="D80" s="120" t="s">
        <v>66</v>
      </c>
      <c r="E80" s="120" t="s">
        <v>1</v>
      </c>
      <c r="F80" s="120" t="s">
        <v>324</v>
      </c>
      <c r="G80" s="120" t="s">
        <v>1019</v>
      </c>
      <c r="H80" s="120" t="s">
        <v>287</v>
      </c>
      <c r="I80" s="120" t="s">
        <v>325</v>
      </c>
      <c r="J80" s="120" t="s">
        <v>289</v>
      </c>
      <c r="K80" s="120" t="s">
        <v>956</v>
      </c>
    </row>
    <row r="81" spans="1:11" x14ac:dyDescent="0.25">
      <c r="A81" s="120">
        <v>41</v>
      </c>
      <c r="B81" s="120" t="s">
        <v>651</v>
      </c>
      <c r="C81" s="120" t="s">
        <v>652</v>
      </c>
      <c r="D81" s="120" t="s">
        <v>653</v>
      </c>
      <c r="E81" s="120" t="s">
        <v>1</v>
      </c>
      <c r="F81" s="120" t="s">
        <v>654</v>
      </c>
      <c r="G81" s="120" t="s">
        <v>1019</v>
      </c>
      <c r="H81" s="120" t="s">
        <v>294</v>
      </c>
      <c r="I81" s="120" t="s">
        <v>655</v>
      </c>
      <c r="J81" s="120" t="s">
        <v>289</v>
      </c>
      <c r="K81" s="120" t="s">
        <v>656</v>
      </c>
    </row>
    <row r="82" spans="1:11" x14ac:dyDescent="0.25">
      <c r="A82" s="120">
        <v>39</v>
      </c>
      <c r="B82" s="120" t="s">
        <v>845</v>
      </c>
      <c r="C82" s="120" t="s">
        <v>846</v>
      </c>
      <c r="D82" s="120" t="s">
        <v>27</v>
      </c>
      <c r="E82" s="120" t="s">
        <v>28</v>
      </c>
      <c r="F82" s="120" t="s">
        <v>847</v>
      </c>
      <c r="G82" s="120" t="s">
        <v>1019</v>
      </c>
      <c r="H82" s="120" t="s">
        <v>294</v>
      </c>
      <c r="I82" s="120" t="s">
        <v>848</v>
      </c>
      <c r="J82" s="120" t="s">
        <v>289</v>
      </c>
      <c r="K82" s="120" t="s">
        <v>849</v>
      </c>
    </row>
    <row r="83" spans="1:11" x14ac:dyDescent="0.25">
      <c r="A83" s="120">
        <v>6</v>
      </c>
      <c r="B83" s="120" t="s">
        <v>623</v>
      </c>
      <c r="C83" s="120" t="s">
        <v>624</v>
      </c>
      <c r="D83" s="120" t="s">
        <v>625</v>
      </c>
      <c r="E83" s="120" t="s">
        <v>48</v>
      </c>
      <c r="F83" s="120" t="s">
        <v>626</v>
      </c>
      <c r="G83" s="120" t="s">
        <v>666</v>
      </c>
      <c r="H83" s="120" t="s">
        <v>294</v>
      </c>
      <c r="I83" s="120" t="s">
        <v>627</v>
      </c>
      <c r="J83" s="120" t="s">
        <v>289</v>
      </c>
      <c r="K83" s="120" t="s">
        <v>1221</v>
      </c>
    </row>
  </sheetData>
  <sortState ref="A2:K83">
    <sortCondition ref="F2:F83"/>
  </sortState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2"/>
  <dimension ref="A1:L86"/>
  <sheetViews>
    <sheetView workbookViewId="0" zoomScaleNormal="100"/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2.285156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36</v>
      </c>
      <c r="B2" s="118" t="s">
        <v>982</v>
      </c>
      <c r="C2" s="118" t="s">
        <v>292</v>
      </c>
      <c r="D2" s="118" t="s">
        <v>462</v>
      </c>
      <c r="E2" s="118" t="s">
        <v>1</v>
      </c>
      <c r="F2" s="118" t="s">
        <v>422</v>
      </c>
      <c r="G2" s="118" t="s">
        <v>1019</v>
      </c>
      <c r="H2" s="118" t="s">
        <v>3</v>
      </c>
      <c r="I2" s="118" t="s">
        <v>423</v>
      </c>
      <c r="J2" s="118" t="s">
        <v>2</v>
      </c>
      <c r="K2" s="118" t="s">
        <v>983</v>
      </c>
    </row>
    <row r="3" spans="1:11" x14ac:dyDescent="0.25">
      <c r="A3">
        <v>42</v>
      </c>
      <c r="B3" s="118" t="s">
        <v>361</v>
      </c>
      <c r="C3" s="118" t="s">
        <v>362</v>
      </c>
      <c r="D3" s="118" t="s">
        <v>0</v>
      </c>
      <c r="E3" s="118" t="s">
        <v>1</v>
      </c>
      <c r="F3" s="118" t="s">
        <v>886</v>
      </c>
      <c r="G3" s="118" t="s">
        <v>1019</v>
      </c>
      <c r="H3" s="118" t="s">
        <v>3</v>
      </c>
      <c r="I3" s="118" t="s">
        <v>861</v>
      </c>
      <c r="J3" s="118" t="s">
        <v>516</v>
      </c>
      <c r="K3" s="118" t="s">
        <v>896</v>
      </c>
    </row>
    <row r="4" spans="1:11" x14ac:dyDescent="0.25">
      <c r="A4">
        <v>78</v>
      </c>
      <c r="B4" s="118" t="s">
        <v>174</v>
      </c>
      <c r="C4" s="118" t="s">
        <v>175</v>
      </c>
      <c r="D4" s="118" t="s">
        <v>0</v>
      </c>
      <c r="E4" s="118" t="s">
        <v>1</v>
      </c>
      <c r="F4" s="118" t="s">
        <v>472</v>
      </c>
      <c r="G4" s="118" t="s">
        <v>1050</v>
      </c>
      <c r="H4" s="118" t="s">
        <v>473</v>
      </c>
      <c r="I4" s="118" t="s">
        <v>474</v>
      </c>
      <c r="J4" s="118" t="s">
        <v>475</v>
      </c>
      <c r="K4" s="118" t="s">
        <v>737</v>
      </c>
    </row>
    <row r="5" spans="1:11" x14ac:dyDescent="0.25">
      <c r="A5" s="118">
        <v>81</v>
      </c>
      <c r="B5" s="118" t="s">
        <v>54</v>
      </c>
      <c r="C5" s="118" t="s">
        <v>55</v>
      </c>
      <c r="D5" s="118" t="s">
        <v>0</v>
      </c>
      <c r="E5" s="118" t="s">
        <v>1</v>
      </c>
      <c r="F5" s="118" t="s">
        <v>480</v>
      </c>
      <c r="G5" s="118" t="s">
        <v>1050</v>
      </c>
      <c r="H5" s="118" t="s">
        <v>473</v>
      </c>
      <c r="I5" s="118" t="s">
        <v>481</v>
      </c>
      <c r="J5" s="118" t="s">
        <v>475</v>
      </c>
      <c r="K5" s="118" t="s">
        <v>744</v>
      </c>
    </row>
    <row r="6" spans="1:11" x14ac:dyDescent="0.25">
      <c r="A6" s="118">
        <v>65</v>
      </c>
      <c r="B6" s="118" t="s">
        <v>443</v>
      </c>
      <c r="C6" s="118" t="s">
        <v>444</v>
      </c>
      <c r="D6" s="118" t="s">
        <v>0</v>
      </c>
      <c r="E6" s="118" t="s">
        <v>1</v>
      </c>
      <c r="F6" s="118" t="s">
        <v>445</v>
      </c>
      <c r="G6" s="118" t="s">
        <v>1257</v>
      </c>
      <c r="H6" s="118" t="s">
        <v>5</v>
      </c>
      <c r="I6" s="118" t="s">
        <v>446</v>
      </c>
      <c r="J6" s="118" t="s">
        <v>6</v>
      </c>
      <c r="K6" s="118" t="s">
        <v>708</v>
      </c>
    </row>
    <row r="7" spans="1:11" x14ac:dyDescent="0.25">
      <c r="A7" s="118">
        <v>56</v>
      </c>
      <c r="B7" s="118" t="s">
        <v>15</v>
      </c>
      <c r="C7" s="118" t="s">
        <v>16</v>
      </c>
      <c r="D7" s="118" t="s">
        <v>17</v>
      </c>
      <c r="E7" s="118" t="s">
        <v>7</v>
      </c>
      <c r="F7" s="118" t="s">
        <v>18</v>
      </c>
      <c r="G7" s="118" t="s">
        <v>1136</v>
      </c>
      <c r="H7" s="118" t="s">
        <v>5</v>
      </c>
      <c r="I7" s="118" t="s">
        <v>19</v>
      </c>
      <c r="J7" s="118" t="s">
        <v>6</v>
      </c>
      <c r="K7" s="118" t="s">
        <v>685</v>
      </c>
    </row>
    <row r="8" spans="1:11" x14ac:dyDescent="0.25">
      <c r="A8" s="118">
        <v>4</v>
      </c>
      <c r="B8" s="118" t="s">
        <v>366</v>
      </c>
      <c r="C8" s="118" t="s">
        <v>367</v>
      </c>
      <c r="D8" s="118" t="s">
        <v>368</v>
      </c>
      <c r="E8" s="118" t="s">
        <v>43</v>
      </c>
      <c r="F8" s="118" t="s">
        <v>395</v>
      </c>
      <c r="G8" s="118" t="s">
        <v>1257</v>
      </c>
      <c r="H8" s="118" t="s">
        <v>5</v>
      </c>
      <c r="I8" s="118" t="s">
        <v>396</v>
      </c>
      <c r="J8" s="118" t="s">
        <v>6</v>
      </c>
      <c r="K8" s="118" t="s">
        <v>1241</v>
      </c>
    </row>
    <row r="9" spans="1:11" x14ac:dyDescent="0.25">
      <c r="A9" s="118">
        <v>69</v>
      </c>
      <c r="B9" s="118" t="s">
        <v>467</v>
      </c>
      <c r="C9" s="118" t="s">
        <v>468</v>
      </c>
      <c r="D9" s="118" t="s">
        <v>0</v>
      </c>
      <c r="E9" s="118" t="s">
        <v>1</v>
      </c>
      <c r="F9" s="118" t="s">
        <v>469</v>
      </c>
      <c r="G9" s="118" t="s">
        <v>1257</v>
      </c>
      <c r="H9" s="118" t="s">
        <v>5</v>
      </c>
      <c r="I9" s="118" t="s">
        <v>470</v>
      </c>
      <c r="J9" s="118" t="s">
        <v>6</v>
      </c>
      <c r="K9" s="118" t="s">
        <v>720</v>
      </c>
    </row>
    <row r="10" spans="1:11" x14ac:dyDescent="0.25">
      <c r="A10" s="118">
        <v>35</v>
      </c>
      <c r="B10" s="118" t="s">
        <v>803</v>
      </c>
      <c r="C10" s="118" t="s">
        <v>804</v>
      </c>
      <c r="D10" s="118" t="s">
        <v>17</v>
      </c>
      <c r="E10" s="118" t="s">
        <v>7</v>
      </c>
      <c r="F10" s="118" t="s">
        <v>805</v>
      </c>
      <c r="G10" s="118" t="s">
        <v>1136</v>
      </c>
      <c r="H10" s="118" t="s">
        <v>5</v>
      </c>
      <c r="I10" s="118" t="s">
        <v>806</v>
      </c>
      <c r="J10" s="118" t="s">
        <v>6</v>
      </c>
      <c r="K10" s="118" t="s">
        <v>996</v>
      </c>
    </row>
    <row r="11" spans="1:11" x14ac:dyDescent="0.25">
      <c r="A11" s="118">
        <v>70</v>
      </c>
      <c r="B11" s="118" t="s">
        <v>50</v>
      </c>
      <c r="C11" s="118" t="s">
        <v>51</v>
      </c>
      <c r="D11" s="118" t="s">
        <v>52</v>
      </c>
      <c r="E11" s="118" t="s">
        <v>43</v>
      </c>
      <c r="F11" s="118" t="s">
        <v>94</v>
      </c>
      <c r="G11" s="118" t="s">
        <v>1136</v>
      </c>
      <c r="H11" s="118" t="s">
        <v>5</v>
      </c>
      <c r="I11" s="118" t="s">
        <v>95</v>
      </c>
      <c r="J11" s="118" t="s">
        <v>6</v>
      </c>
      <c r="K11" s="118" t="s">
        <v>724</v>
      </c>
    </row>
    <row r="12" spans="1:11" x14ac:dyDescent="0.25">
      <c r="A12" s="118">
        <v>76</v>
      </c>
      <c r="B12" s="118" t="s">
        <v>101</v>
      </c>
      <c r="C12" s="118" t="s">
        <v>102</v>
      </c>
      <c r="D12" s="118" t="s">
        <v>103</v>
      </c>
      <c r="E12" s="118" t="s">
        <v>43</v>
      </c>
      <c r="F12" s="118" t="s">
        <v>169</v>
      </c>
      <c r="G12" s="118" t="s">
        <v>1136</v>
      </c>
      <c r="H12" s="118" t="s">
        <v>8</v>
      </c>
      <c r="I12" s="118" t="s">
        <v>170</v>
      </c>
      <c r="J12" s="118" t="s">
        <v>9</v>
      </c>
      <c r="K12" s="118" t="s">
        <v>735</v>
      </c>
    </row>
    <row r="13" spans="1:11" x14ac:dyDescent="0.25">
      <c r="A13" s="118">
        <v>75</v>
      </c>
      <c r="B13" s="118" t="s">
        <v>797</v>
      </c>
      <c r="C13" s="118" t="s">
        <v>798</v>
      </c>
      <c r="D13" s="118" t="s">
        <v>799</v>
      </c>
      <c r="E13" s="118" t="s">
        <v>1</v>
      </c>
      <c r="F13" s="118" t="s">
        <v>800</v>
      </c>
      <c r="G13" s="118" t="s">
        <v>1257</v>
      </c>
      <c r="H13" s="118" t="s">
        <v>8</v>
      </c>
      <c r="I13" s="118" t="s">
        <v>801</v>
      </c>
      <c r="J13" s="118" t="s">
        <v>9</v>
      </c>
      <c r="K13" s="118" t="s">
        <v>802</v>
      </c>
    </row>
    <row r="14" spans="1:11" x14ac:dyDescent="0.25">
      <c r="A14" s="118">
        <v>79</v>
      </c>
      <c r="B14" s="118" t="s">
        <v>179</v>
      </c>
      <c r="C14" s="118" t="s">
        <v>180</v>
      </c>
      <c r="D14" s="118" t="s">
        <v>181</v>
      </c>
      <c r="E14" s="118" t="s">
        <v>43</v>
      </c>
      <c r="F14" s="118" t="s">
        <v>182</v>
      </c>
      <c r="G14" s="118" t="s">
        <v>1136</v>
      </c>
      <c r="H14" s="118" t="s">
        <v>8</v>
      </c>
      <c r="I14" s="118" t="s">
        <v>183</v>
      </c>
      <c r="J14" s="118" t="s">
        <v>9</v>
      </c>
      <c r="K14" s="118" t="s">
        <v>738</v>
      </c>
    </row>
    <row r="15" spans="1:11" x14ac:dyDescent="0.25">
      <c r="A15" s="118">
        <v>77</v>
      </c>
      <c r="B15" s="118" t="s">
        <v>174</v>
      </c>
      <c r="C15" s="118" t="s">
        <v>175</v>
      </c>
      <c r="D15" s="118" t="s">
        <v>0</v>
      </c>
      <c r="E15" s="118" t="s">
        <v>1</v>
      </c>
      <c r="F15" s="118" t="s">
        <v>176</v>
      </c>
      <c r="G15" s="118" t="s">
        <v>1257</v>
      </c>
      <c r="H15" s="118" t="s">
        <v>8</v>
      </c>
      <c r="I15" s="118" t="s">
        <v>177</v>
      </c>
      <c r="J15" s="118" t="s">
        <v>9</v>
      </c>
      <c r="K15" s="118" t="s">
        <v>736</v>
      </c>
    </row>
    <row r="16" spans="1:11" x14ac:dyDescent="0.25">
      <c r="A16" s="118">
        <v>19</v>
      </c>
      <c r="B16" s="118" t="s">
        <v>1146</v>
      </c>
      <c r="C16" s="118" t="s">
        <v>1147</v>
      </c>
      <c r="D16" s="118" t="s">
        <v>1142</v>
      </c>
      <c r="E16" s="118" t="s">
        <v>1</v>
      </c>
      <c r="F16" s="118" t="s">
        <v>1148</v>
      </c>
      <c r="G16" s="118" t="s">
        <v>1136</v>
      </c>
      <c r="H16" s="118" t="s">
        <v>1013</v>
      </c>
      <c r="I16" s="118" t="s">
        <v>1149</v>
      </c>
      <c r="J16" s="118" t="s">
        <v>960</v>
      </c>
      <c r="K16" s="118" t="s">
        <v>1150</v>
      </c>
    </row>
    <row r="17" spans="1:11" x14ac:dyDescent="0.25">
      <c r="A17" s="118">
        <v>20</v>
      </c>
      <c r="B17" s="118" t="s">
        <v>530</v>
      </c>
      <c r="C17" s="118" t="s">
        <v>531</v>
      </c>
      <c r="D17" s="118" t="s">
        <v>36</v>
      </c>
      <c r="E17" s="118" t="s">
        <v>1</v>
      </c>
      <c r="F17" s="118" t="s">
        <v>1158</v>
      </c>
      <c r="G17" s="118" t="s">
        <v>1257</v>
      </c>
      <c r="H17" s="118" t="s">
        <v>1013</v>
      </c>
      <c r="I17" s="118" t="s">
        <v>1159</v>
      </c>
      <c r="J17" s="118" t="s">
        <v>960</v>
      </c>
      <c r="K17" s="118" t="s">
        <v>1160</v>
      </c>
    </row>
    <row r="18" spans="1:11" x14ac:dyDescent="0.25">
      <c r="A18" s="118">
        <v>21</v>
      </c>
      <c r="B18" s="118" t="s">
        <v>50</v>
      </c>
      <c r="C18" s="118" t="s">
        <v>51</v>
      </c>
      <c r="D18" s="118" t="s">
        <v>52</v>
      </c>
      <c r="E18" s="118" t="s">
        <v>43</v>
      </c>
      <c r="F18" s="118" t="s">
        <v>1085</v>
      </c>
      <c r="G18" s="118" t="s">
        <v>1136</v>
      </c>
      <c r="H18" s="118" t="s">
        <v>1013</v>
      </c>
      <c r="I18" s="118" t="s">
        <v>1086</v>
      </c>
      <c r="J18" s="118" t="s">
        <v>960</v>
      </c>
      <c r="K18" s="118" t="s">
        <v>1087</v>
      </c>
    </row>
    <row r="19" spans="1:11" x14ac:dyDescent="0.25">
      <c r="A19" s="118">
        <v>18</v>
      </c>
      <c r="B19" s="118" t="s">
        <v>262</v>
      </c>
      <c r="C19" s="118" t="s">
        <v>1141</v>
      </c>
      <c r="D19" s="118" t="s">
        <v>1142</v>
      </c>
      <c r="E19" s="118" t="s">
        <v>1</v>
      </c>
      <c r="F19" s="118" t="s">
        <v>1143</v>
      </c>
      <c r="G19" s="118" t="s">
        <v>1136</v>
      </c>
      <c r="H19" s="118" t="s">
        <v>1013</v>
      </c>
      <c r="I19" s="118" t="s">
        <v>1144</v>
      </c>
      <c r="J19" s="118" t="s">
        <v>960</v>
      </c>
      <c r="K19" s="118" t="s">
        <v>1145</v>
      </c>
    </row>
    <row r="20" spans="1:11" x14ac:dyDescent="0.25">
      <c r="A20" s="118">
        <v>24</v>
      </c>
      <c r="B20" s="118" t="s">
        <v>1110</v>
      </c>
      <c r="C20" s="118" t="s">
        <v>408</v>
      </c>
      <c r="D20" s="118" t="s">
        <v>1111</v>
      </c>
      <c r="E20" s="118" t="s">
        <v>912</v>
      </c>
      <c r="F20" s="118" t="s">
        <v>1112</v>
      </c>
      <c r="G20" s="118" t="s">
        <v>1136</v>
      </c>
      <c r="H20" s="118" t="s">
        <v>1013</v>
      </c>
      <c r="I20" s="118" t="s">
        <v>1113</v>
      </c>
      <c r="J20" s="118" t="s">
        <v>960</v>
      </c>
      <c r="K20" s="118" t="s">
        <v>1114</v>
      </c>
    </row>
    <row r="21" spans="1:11" x14ac:dyDescent="0.25">
      <c r="A21" s="118">
        <v>15</v>
      </c>
      <c r="B21" s="118" t="s">
        <v>1181</v>
      </c>
      <c r="C21" s="118" t="s">
        <v>1182</v>
      </c>
      <c r="D21" s="118" t="s">
        <v>1183</v>
      </c>
      <c r="E21" s="118" t="s">
        <v>48</v>
      </c>
      <c r="F21" s="118" t="s">
        <v>1184</v>
      </c>
      <c r="G21" s="118" t="s">
        <v>1136</v>
      </c>
      <c r="H21" s="118" t="s">
        <v>1013</v>
      </c>
      <c r="I21" s="118" t="s">
        <v>1185</v>
      </c>
      <c r="J21" s="118" t="s">
        <v>960</v>
      </c>
      <c r="K21" s="118" t="s">
        <v>1186</v>
      </c>
    </row>
    <row r="22" spans="1:11" x14ac:dyDescent="0.25">
      <c r="A22" s="118">
        <v>16</v>
      </c>
      <c r="B22" s="118" t="s">
        <v>1187</v>
      </c>
      <c r="C22" s="118" t="s">
        <v>1188</v>
      </c>
      <c r="D22" s="118" t="s">
        <v>1189</v>
      </c>
      <c r="E22" s="118" t="s">
        <v>43</v>
      </c>
      <c r="F22" s="118" t="s">
        <v>1190</v>
      </c>
      <c r="G22" s="118" t="s">
        <v>1136</v>
      </c>
      <c r="H22" s="118" t="s">
        <v>1013</v>
      </c>
      <c r="I22" s="118" t="s">
        <v>1191</v>
      </c>
      <c r="J22" s="118" t="s">
        <v>960</v>
      </c>
      <c r="K22" s="118" t="s">
        <v>1192</v>
      </c>
    </row>
    <row r="23" spans="1:11" x14ac:dyDescent="0.25">
      <c r="A23" s="118">
        <v>5</v>
      </c>
      <c r="B23" s="118" t="s">
        <v>366</v>
      </c>
      <c r="C23" s="118" t="s">
        <v>367</v>
      </c>
      <c r="D23" s="118" t="s">
        <v>368</v>
      </c>
      <c r="E23" s="118" t="s">
        <v>43</v>
      </c>
      <c r="F23" s="118" t="s">
        <v>1100</v>
      </c>
      <c r="G23" s="118" t="s">
        <v>1257</v>
      </c>
      <c r="H23" s="118" t="s">
        <v>1013</v>
      </c>
      <c r="I23" s="118" t="s">
        <v>1101</v>
      </c>
      <c r="J23" s="118" t="s">
        <v>960</v>
      </c>
      <c r="K23" s="118" t="s">
        <v>1258</v>
      </c>
    </row>
    <row r="24" spans="1:11" x14ac:dyDescent="0.25">
      <c r="A24" s="118">
        <v>17</v>
      </c>
      <c r="B24" s="118" t="s">
        <v>64</v>
      </c>
      <c r="C24" s="118" t="s">
        <v>65</v>
      </c>
      <c r="D24" s="118" t="s">
        <v>66</v>
      </c>
      <c r="E24" s="118" t="s">
        <v>1</v>
      </c>
      <c r="F24" s="118" t="s">
        <v>1133</v>
      </c>
      <c r="G24" s="118" t="s">
        <v>1136</v>
      </c>
      <c r="H24" s="118" t="s">
        <v>1013</v>
      </c>
      <c r="I24" s="118" t="s">
        <v>1134</v>
      </c>
      <c r="J24" s="118" t="s">
        <v>960</v>
      </c>
      <c r="K24" s="118" t="s">
        <v>1135</v>
      </c>
    </row>
    <row r="25" spans="1:11" x14ac:dyDescent="0.25">
      <c r="A25" s="118">
        <v>22</v>
      </c>
      <c r="B25" s="118" t="s">
        <v>1094</v>
      </c>
      <c r="C25" s="118" t="s">
        <v>1095</v>
      </c>
      <c r="D25" s="118" t="s">
        <v>173</v>
      </c>
      <c r="E25" s="118" t="s">
        <v>43</v>
      </c>
      <c r="F25" s="118" t="s">
        <v>1096</v>
      </c>
      <c r="G25" s="118" t="s">
        <v>1136</v>
      </c>
      <c r="H25" s="118" t="s">
        <v>1013</v>
      </c>
      <c r="I25" s="118" t="s">
        <v>1097</v>
      </c>
      <c r="J25" s="118" t="s">
        <v>960</v>
      </c>
      <c r="K25" s="118" t="s">
        <v>1098</v>
      </c>
    </row>
    <row r="26" spans="1:11" x14ac:dyDescent="0.25">
      <c r="A26" s="118">
        <v>14</v>
      </c>
      <c r="B26" s="118" t="s">
        <v>1176</v>
      </c>
      <c r="C26" s="118" t="s">
        <v>1177</v>
      </c>
      <c r="D26" s="118" t="s">
        <v>173</v>
      </c>
      <c r="E26" s="118" t="s">
        <v>43</v>
      </c>
      <c r="F26" s="118" t="s">
        <v>1178</v>
      </c>
      <c r="G26" s="118" t="s">
        <v>1136</v>
      </c>
      <c r="H26" s="118" t="s">
        <v>1013</v>
      </c>
      <c r="I26" s="118" t="s">
        <v>1179</v>
      </c>
      <c r="J26" s="118" t="s">
        <v>960</v>
      </c>
      <c r="K26" s="118" t="s">
        <v>1180</v>
      </c>
    </row>
    <row r="27" spans="1:11" x14ac:dyDescent="0.25">
      <c r="A27" s="118">
        <v>26</v>
      </c>
      <c r="B27" s="118" t="s">
        <v>803</v>
      </c>
      <c r="C27" s="118" t="s">
        <v>804</v>
      </c>
      <c r="D27" s="118" t="s">
        <v>17</v>
      </c>
      <c r="E27" s="118" t="s">
        <v>7</v>
      </c>
      <c r="F27" s="118" t="s">
        <v>1121</v>
      </c>
      <c r="G27" s="118" t="s">
        <v>1136</v>
      </c>
      <c r="H27" s="118" t="s">
        <v>1013</v>
      </c>
      <c r="I27" s="118" t="s">
        <v>1122</v>
      </c>
      <c r="J27" s="118" t="s">
        <v>960</v>
      </c>
      <c r="K27" s="118" t="s">
        <v>1123</v>
      </c>
    </row>
    <row r="28" spans="1:11" x14ac:dyDescent="0.25">
      <c r="A28" s="118">
        <v>25</v>
      </c>
      <c r="B28" s="118" t="s">
        <v>1115</v>
      </c>
      <c r="C28" s="118" t="s">
        <v>1116</v>
      </c>
      <c r="D28" s="118" t="s">
        <v>1117</v>
      </c>
      <c r="E28" s="118" t="s">
        <v>1</v>
      </c>
      <c r="F28" s="118" t="s">
        <v>1118</v>
      </c>
      <c r="G28" s="118" t="s">
        <v>1136</v>
      </c>
      <c r="H28" s="118" t="s">
        <v>1013</v>
      </c>
      <c r="I28" s="118" t="s">
        <v>1119</v>
      </c>
      <c r="J28" s="118" t="s">
        <v>960</v>
      </c>
      <c r="K28" s="118" t="s">
        <v>1120</v>
      </c>
    </row>
    <row r="29" spans="1:11" x14ac:dyDescent="0.25">
      <c r="A29" s="118">
        <v>13</v>
      </c>
      <c r="B29" s="118" t="s">
        <v>1171</v>
      </c>
      <c r="C29" s="118" t="s">
        <v>1172</v>
      </c>
      <c r="D29" s="118" t="s">
        <v>0</v>
      </c>
      <c r="E29" s="118" t="s">
        <v>1</v>
      </c>
      <c r="F29" s="118" t="s">
        <v>1173</v>
      </c>
      <c r="G29" s="118" t="s">
        <v>1136</v>
      </c>
      <c r="H29" s="118" t="s">
        <v>1013</v>
      </c>
      <c r="I29" s="118" t="s">
        <v>1174</v>
      </c>
      <c r="J29" s="118" t="s">
        <v>960</v>
      </c>
      <c r="K29" s="118" t="s">
        <v>1175</v>
      </c>
    </row>
    <row r="30" spans="1:11" x14ac:dyDescent="0.25">
      <c r="A30" s="118">
        <v>8</v>
      </c>
      <c r="B30" s="118" t="s">
        <v>1194</v>
      </c>
      <c r="C30" s="118" t="s">
        <v>1195</v>
      </c>
      <c r="D30" s="118" t="s">
        <v>1196</v>
      </c>
      <c r="E30" s="118" t="s">
        <v>28</v>
      </c>
      <c r="F30" s="118" t="s">
        <v>1197</v>
      </c>
      <c r="G30" s="118" t="s">
        <v>1257</v>
      </c>
      <c r="H30" s="118" t="s">
        <v>1013</v>
      </c>
      <c r="I30" s="118" t="s">
        <v>1198</v>
      </c>
      <c r="J30" s="118" t="s">
        <v>960</v>
      </c>
      <c r="K30" s="118" t="s">
        <v>1214</v>
      </c>
    </row>
    <row r="31" spans="1:11" x14ac:dyDescent="0.25">
      <c r="A31" s="118">
        <v>10</v>
      </c>
      <c r="B31" s="118" t="s">
        <v>262</v>
      </c>
      <c r="C31" s="118" t="s">
        <v>399</v>
      </c>
      <c r="D31" s="118" t="s">
        <v>0</v>
      </c>
      <c r="E31" s="118" t="s">
        <v>1</v>
      </c>
      <c r="F31" s="118" t="s">
        <v>1103</v>
      </c>
      <c r="G31" s="118" t="s">
        <v>1136</v>
      </c>
      <c r="H31" s="118" t="s">
        <v>1013</v>
      </c>
      <c r="I31" s="118" t="s">
        <v>1104</v>
      </c>
      <c r="J31" s="118" t="s">
        <v>960</v>
      </c>
      <c r="K31" s="118" t="s">
        <v>1206</v>
      </c>
    </row>
    <row r="32" spans="1:11" x14ac:dyDescent="0.25">
      <c r="A32" s="118">
        <v>2</v>
      </c>
      <c r="B32" s="118" t="s">
        <v>174</v>
      </c>
      <c r="C32" s="118" t="s">
        <v>175</v>
      </c>
      <c r="D32" s="118" t="s">
        <v>0</v>
      </c>
      <c r="E32" s="118" t="s">
        <v>1</v>
      </c>
      <c r="F32" s="118" t="s">
        <v>1232</v>
      </c>
      <c r="G32" s="118" t="s">
        <v>1257</v>
      </c>
      <c r="H32" s="118" t="s">
        <v>1013</v>
      </c>
      <c r="I32" s="118" t="s">
        <v>1234</v>
      </c>
      <c r="J32" s="118" t="s">
        <v>960</v>
      </c>
      <c r="K32" s="118" t="s">
        <v>1235</v>
      </c>
    </row>
    <row r="33" spans="1:11" x14ac:dyDescent="0.25">
      <c r="A33" s="118">
        <v>6</v>
      </c>
      <c r="B33" s="118" t="s">
        <v>1215</v>
      </c>
      <c r="C33" s="118" t="s">
        <v>1216</v>
      </c>
      <c r="D33" s="118" t="s">
        <v>0</v>
      </c>
      <c r="E33" s="118" t="s">
        <v>1</v>
      </c>
      <c r="F33" s="118" t="s">
        <v>1218</v>
      </c>
      <c r="G33" s="118" t="s">
        <v>1257</v>
      </c>
      <c r="H33" s="118" t="s">
        <v>1013</v>
      </c>
      <c r="I33" s="118" t="s">
        <v>1219</v>
      </c>
      <c r="J33" s="118" t="s">
        <v>960</v>
      </c>
      <c r="K33" s="118" t="s">
        <v>1242</v>
      </c>
    </row>
    <row r="34" spans="1:11" x14ac:dyDescent="0.25">
      <c r="A34" s="118">
        <v>12</v>
      </c>
      <c r="B34" s="118" t="s">
        <v>196</v>
      </c>
      <c r="C34" s="118" t="s">
        <v>104</v>
      </c>
      <c r="D34" s="118" t="s">
        <v>197</v>
      </c>
      <c r="E34" s="118" t="s">
        <v>198</v>
      </c>
      <c r="F34" s="118" t="s">
        <v>1168</v>
      </c>
      <c r="G34" s="118" t="s">
        <v>1136</v>
      </c>
      <c r="H34" s="118" t="s">
        <v>1013</v>
      </c>
      <c r="I34" s="118" t="s">
        <v>1169</v>
      </c>
      <c r="J34" s="118" t="s">
        <v>960</v>
      </c>
      <c r="K34" s="118" t="s">
        <v>1170</v>
      </c>
    </row>
    <row r="35" spans="1:11" x14ac:dyDescent="0.25">
      <c r="A35" s="118">
        <v>23</v>
      </c>
      <c r="B35" s="118" t="s">
        <v>196</v>
      </c>
      <c r="C35" s="118" t="s">
        <v>104</v>
      </c>
      <c r="D35" s="118" t="s">
        <v>197</v>
      </c>
      <c r="E35" s="118" t="s">
        <v>198</v>
      </c>
      <c r="F35" s="118" t="s">
        <v>1107</v>
      </c>
      <c r="G35" s="118" t="s">
        <v>1136</v>
      </c>
      <c r="H35" s="118" t="s">
        <v>1013</v>
      </c>
      <c r="I35" s="118" t="s">
        <v>1108</v>
      </c>
      <c r="J35" s="118" t="s">
        <v>960</v>
      </c>
      <c r="K35" s="118" t="s">
        <v>1109</v>
      </c>
    </row>
    <row r="36" spans="1:11" x14ac:dyDescent="0.25">
      <c r="A36" s="118">
        <v>61</v>
      </c>
      <c r="B36" s="118" t="s">
        <v>137</v>
      </c>
      <c r="C36" s="118" t="s">
        <v>138</v>
      </c>
      <c r="D36" s="118" t="s">
        <v>0</v>
      </c>
      <c r="E36" s="118" t="s">
        <v>1</v>
      </c>
      <c r="F36" s="118" t="s">
        <v>139</v>
      </c>
      <c r="G36" s="118" t="s">
        <v>1019</v>
      </c>
      <c r="H36" s="118" t="s">
        <v>3</v>
      </c>
      <c r="I36" s="118" t="s">
        <v>140</v>
      </c>
      <c r="J36" s="118" t="s">
        <v>53</v>
      </c>
      <c r="K36" s="118" t="s">
        <v>699</v>
      </c>
    </row>
    <row r="37" spans="1:11" x14ac:dyDescent="0.25">
      <c r="A37" s="118">
        <v>83</v>
      </c>
      <c r="B37" s="118" t="s">
        <v>224</v>
      </c>
      <c r="C37" s="118" t="s">
        <v>225</v>
      </c>
      <c r="D37" s="118" t="s">
        <v>0</v>
      </c>
      <c r="E37" s="118" t="s">
        <v>1</v>
      </c>
      <c r="F37" s="118" t="s">
        <v>226</v>
      </c>
      <c r="G37" s="118" t="s">
        <v>1019</v>
      </c>
      <c r="H37" s="118" t="s">
        <v>3</v>
      </c>
      <c r="I37" s="118" t="s">
        <v>227</v>
      </c>
      <c r="J37" s="118" t="s">
        <v>53</v>
      </c>
      <c r="K37" s="118" t="s">
        <v>748</v>
      </c>
    </row>
    <row r="38" spans="1:11" x14ac:dyDescent="0.25">
      <c r="A38" s="118">
        <v>32</v>
      </c>
      <c r="B38" s="118" t="s">
        <v>273</v>
      </c>
      <c r="C38" s="118" t="s">
        <v>274</v>
      </c>
      <c r="D38" s="118" t="s">
        <v>0</v>
      </c>
      <c r="E38" s="118" t="s">
        <v>1</v>
      </c>
      <c r="F38" s="118" t="s">
        <v>275</v>
      </c>
      <c r="G38" s="118" t="s">
        <v>1019</v>
      </c>
      <c r="H38" s="118" t="s">
        <v>3</v>
      </c>
      <c r="I38" s="118" t="s">
        <v>276</v>
      </c>
      <c r="J38" s="118" t="s">
        <v>53</v>
      </c>
      <c r="K38" s="118" t="s">
        <v>1069</v>
      </c>
    </row>
    <row r="39" spans="1:11" x14ac:dyDescent="0.25">
      <c r="A39" s="118">
        <v>38</v>
      </c>
      <c r="B39" s="118" t="s">
        <v>242</v>
      </c>
      <c r="C39" s="118" t="s">
        <v>243</v>
      </c>
      <c r="D39" s="118" t="s">
        <v>957</v>
      </c>
      <c r="E39" s="118" t="s">
        <v>43</v>
      </c>
      <c r="F39" s="118" t="s">
        <v>244</v>
      </c>
      <c r="G39" s="118" t="s">
        <v>1019</v>
      </c>
      <c r="H39" s="118" t="s">
        <v>3</v>
      </c>
      <c r="I39" s="118" t="s">
        <v>245</v>
      </c>
      <c r="J39" s="118" t="s">
        <v>125</v>
      </c>
      <c r="K39" s="118" t="s">
        <v>958</v>
      </c>
    </row>
    <row r="40" spans="1:11" x14ac:dyDescent="0.25">
      <c r="A40" s="118">
        <v>74</v>
      </c>
      <c r="B40" s="118" t="s">
        <v>54</v>
      </c>
      <c r="C40" s="118" t="s">
        <v>55</v>
      </c>
      <c r="D40" s="118" t="s">
        <v>0</v>
      </c>
      <c r="E40" s="118" t="s">
        <v>1</v>
      </c>
      <c r="F40" s="118" t="s">
        <v>156</v>
      </c>
      <c r="G40" s="118" t="s">
        <v>666</v>
      </c>
      <c r="H40" s="118" t="s">
        <v>157</v>
      </c>
      <c r="I40" s="118" t="s">
        <v>158</v>
      </c>
      <c r="J40" s="118" t="s">
        <v>159</v>
      </c>
      <c r="K40" s="118" t="s">
        <v>734</v>
      </c>
    </row>
    <row r="41" spans="1:11" x14ac:dyDescent="0.25">
      <c r="A41" s="118">
        <v>40</v>
      </c>
      <c r="B41" s="118" t="s">
        <v>567</v>
      </c>
      <c r="C41" s="118" t="s">
        <v>561</v>
      </c>
      <c r="D41" s="118" t="s">
        <v>0</v>
      </c>
      <c r="E41" s="118" t="s">
        <v>1</v>
      </c>
      <c r="F41" s="118" t="s">
        <v>61</v>
      </c>
      <c r="G41" s="118" t="s">
        <v>666</v>
      </c>
      <c r="H41" s="118" t="s">
        <v>3</v>
      </c>
      <c r="I41" s="118" t="s">
        <v>62</v>
      </c>
      <c r="J41" s="118" t="s">
        <v>53</v>
      </c>
      <c r="K41" s="118" t="s">
        <v>919</v>
      </c>
    </row>
    <row r="42" spans="1:11" x14ac:dyDescent="0.25">
      <c r="A42" s="118">
        <v>85</v>
      </c>
      <c r="B42" s="118" t="s">
        <v>232</v>
      </c>
      <c r="C42" s="118" t="s">
        <v>233</v>
      </c>
      <c r="D42" s="118" t="s">
        <v>234</v>
      </c>
      <c r="E42" s="118" t="s">
        <v>1</v>
      </c>
      <c r="F42" s="118" t="s">
        <v>235</v>
      </c>
      <c r="G42" s="118" t="s">
        <v>666</v>
      </c>
      <c r="H42" s="118" t="s">
        <v>3</v>
      </c>
      <c r="I42" s="118" t="s">
        <v>236</v>
      </c>
      <c r="J42" s="118" t="s">
        <v>53</v>
      </c>
      <c r="K42" s="118" t="s">
        <v>750</v>
      </c>
    </row>
    <row r="43" spans="1:11" x14ac:dyDescent="0.25">
      <c r="A43" s="118">
        <v>28</v>
      </c>
      <c r="B43" s="118" t="s">
        <v>1072</v>
      </c>
      <c r="C43" s="118" t="s">
        <v>1073</v>
      </c>
      <c r="D43" s="118" t="s">
        <v>122</v>
      </c>
      <c r="E43" s="118" t="s">
        <v>43</v>
      </c>
      <c r="F43" s="118" t="s">
        <v>221</v>
      </c>
      <c r="G43" s="118" t="s">
        <v>1131</v>
      </c>
      <c r="H43" s="118" t="s">
        <v>3</v>
      </c>
      <c r="I43" s="118" t="s">
        <v>222</v>
      </c>
      <c r="J43" s="118" t="s">
        <v>53</v>
      </c>
      <c r="K43" s="118" t="s">
        <v>1074</v>
      </c>
    </row>
    <row r="44" spans="1:11" x14ac:dyDescent="0.25">
      <c r="A44" s="118">
        <v>9</v>
      </c>
      <c r="B44" s="118" t="s">
        <v>117</v>
      </c>
      <c r="C44" s="118" t="s">
        <v>1210</v>
      </c>
      <c r="D44" s="118" t="s">
        <v>648</v>
      </c>
      <c r="E44" s="118" t="s">
        <v>1</v>
      </c>
      <c r="F44" s="118" t="s">
        <v>1211</v>
      </c>
      <c r="G44" s="118" t="s">
        <v>1019</v>
      </c>
      <c r="H44" s="118" t="s">
        <v>3</v>
      </c>
      <c r="I44" s="118" t="s">
        <v>1212</v>
      </c>
      <c r="J44" s="118" t="s">
        <v>53</v>
      </c>
      <c r="K44" s="118" t="s">
        <v>1213</v>
      </c>
    </row>
    <row r="45" spans="1:11" x14ac:dyDescent="0.25">
      <c r="A45" s="118">
        <v>58</v>
      </c>
      <c r="B45" s="118" t="s">
        <v>238</v>
      </c>
      <c r="C45" s="118" t="s">
        <v>239</v>
      </c>
      <c r="D45" s="118" t="s">
        <v>0</v>
      </c>
      <c r="E45" s="118" t="s">
        <v>1</v>
      </c>
      <c r="F45" s="118" t="s">
        <v>240</v>
      </c>
      <c r="G45" s="118" t="s">
        <v>1019</v>
      </c>
      <c r="H45" s="118" t="s">
        <v>3</v>
      </c>
      <c r="I45" s="118" t="s">
        <v>241</v>
      </c>
      <c r="J45" s="118" t="s">
        <v>53</v>
      </c>
      <c r="K45" s="118" t="s">
        <v>691</v>
      </c>
    </row>
    <row r="46" spans="1:11" x14ac:dyDescent="0.25">
      <c r="A46" s="118">
        <v>30</v>
      </c>
      <c r="B46" s="118" t="s">
        <v>262</v>
      </c>
      <c r="C46" s="118" t="s">
        <v>263</v>
      </c>
      <c r="D46" s="118" t="s">
        <v>264</v>
      </c>
      <c r="E46" s="118" t="s">
        <v>1</v>
      </c>
      <c r="F46" s="118" t="s">
        <v>265</v>
      </c>
      <c r="G46" s="118" t="s">
        <v>1019</v>
      </c>
      <c r="H46" s="118" t="s">
        <v>3</v>
      </c>
      <c r="I46" s="118" t="s">
        <v>266</v>
      </c>
      <c r="J46" s="118" t="s">
        <v>53</v>
      </c>
      <c r="K46" s="118" t="s">
        <v>1057</v>
      </c>
    </row>
    <row r="47" spans="1:11" x14ac:dyDescent="0.25">
      <c r="A47" s="118">
        <v>72</v>
      </c>
      <c r="B47" s="118" t="s">
        <v>120</v>
      </c>
      <c r="C47" s="118" t="s">
        <v>121</v>
      </c>
      <c r="D47" s="118" t="s">
        <v>122</v>
      </c>
      <c r="E47" s="118" t="s">
        <v>43</v>
      </c>
      <c r="F47" s="118" t="s">
        <v>123</v>
      </c>
      <c r="G47" s="118" t="s">
        <v>1019</v>
      </c>
      <c r="H47" s="118" t="s">
        <v>3</v>
      </c>
      <c r="I47" s="118" t="s">
        <v>124</v>
      </c>
      <c r="J47" s="118" t="s">
        <v>125</v>
      </c>
      <c r="K47" s="118" t="s">
        <v>728</v>
      </c>
    </row>
    <row r="48" spans="1:11" x14ac:dyDescent="0.25">
      <c r="A48" s="118">
        <v>86</v>
      </c>
      <c r="B48" s="118" t="s">
        <v>278</v>
      </c>
      <c r="C48" s="118" t="s">
        <v>279</v>
      </c>
      <c r="D48" s="118" t="s">
        <v>66</v>
      </c>
      <c r="E48" s="118" t="s">
        <v>1</v>
      </c>
      <c r="F48" s="118" t="s">
        <v>280</v>
      </c>
      <c r="G48" s="118" t="s">
        <v>1019</v>
      </c>
      <c r="H48" s="118" t="s">
        <v>3</v>
      </c>
      <c r="I48" s="118" t="s">
        <v>281</v>
      </c>
      <c r="J48" s="118" t="s">
        <v>53</v>
      </c>
      <c r="K48" s="118" t="s">
        <v>756</v>
      </c>
    </row>
    <row r="49" spans="1:11" x14ac:dyDescent="0.25">
      <c r="A49" s="118">
        <v>84</v>
      </c>
      <c r="B49" s="118" t="s">
        <v>54</v>
      </c>
      <c r="C49" s="118" t="s">
        <v>55</v>
      </c>
      <c r="D49" s="118" t="s">
        <v>0</v>
      </c>
      <c r="E49" s="118" t="s">
        <v>1</v>
      </c>
      <c r="F49" s="118" t="s">
        <v>229</v>
      </c>
      <c r="G49" s="118" t="s">
        <v>1019</v>
      </c>
      <c r="H49" s="118" t="s">
        <v>3</v>
      </c>
      <c r="I49" s="118" t="s">
        <v>230</v>
      </c>
      <c r="J49" s="118" t="s">
        <v>53</v>
      </c>
      <c r="K49" s="118" t="s">
        <v>749</v>
      </c>
    </row>
    <row r="50" spans="1:11" x14ac:dyDescent="0.25">
      <c r="A50" s="118">
        <v>11</v>
      </c>
      <c r="B50" s="118" t="s">
        <v>116</v>
      </c>
      <c r="C50" s="118" t="s">
        <v>117</v>
      </c>
      <c r="D50" s="118" t="s">
        <v>648</v>
      </c>
      <c r="E50" s="118" t="s">
        <v>1</v>
      </c>
      <c r="F50" s="118" t="s">
        <v>118</v>
      </c>
      <c r="G50" s="118" t="s">
        <v>1019</v>
      </c>
      <c r="H50" s="118" t="s">
        <v>3</v>
      </c>
      <c r="I50" s="118" t="s">
        <v>119</v>
      </c>
      <c r="J50" s="118" t="s">
        <v>53</v>
      </c>
      <c r="K50" s="118" t="s">
        <v>1167</v>
      </c>
    </row>
    <row r="51" spans="1:11" x14ac:dyDescent="0.25">
      <c r="A51" s="118">
        <v>71</v>
      </c>
      <c r="B51" s="118" t="s">
        <v>110</v>
      </c>
      <c r="C51" s="118" t="s">
        <v>111</v>
      </c>
      <c r="D51" s="118" t="s">
        <v>112</v>
      </c>
      <c r="E51" s="118" t="s">
        <v>43</v>
      </c>
      <c r="F51" s="118" t="s">
        <v>113</v>
      </c>
      <c r="G51" s="118" t="s">
        <v>1019</v>
      </c>
      <c r="H51" s="118" t="s">
        <v>3</v>
      </c>
      <c r="I51" s="118" t="s">
        <v>114</v>
      </c>
      <c r="J51" s="118" t="s">
        <v>53</v>
      </c>
      <c r="K51" s="118" t="s">
        <v>727</v>
      </c>
    </row>
    <row r="52" spans="1:11" x14ac:dyDescent="0.25">
      <c r="A52" s="118">
        <v>27</v>
      </c>
      <c r="B52" s="118" t="s">
        <v>50</v>
      </c>
      <c r="C52" s="118" t="s">
        <v>51</v>
      </c>
      <c r="D52" s="118" t="s">
        <v>52</v>
      </c>
      <c r="E52" s="118" t="s">
        <v>43</v>
      </c>
      <c r="F52" s="118" t="s">
        <v>246</v>
      </c>
      <c r="G52" s="118" t="s">
        <v>1019</v>
      </c>
      <c r="H52" s="118" t="s">
        <v>3</v>
      </c>
      <c r="I52" s="118" t="s">
        <v>247</v>
      </c>
      <c r="J52" s="118" t="s">
        <v>125</v>
      </c>
      <c r="K52" s="118" t="s">
        <v>1127</v>
      </c>
    </row>
    <row r="53" spans="1:11" x14ac:dyDescent="0.25">
      <c r="A53" s="118">
        <v>82</v>
      </c>
      <c r="B53" s="118" t="s">
        <v>206</v>
      </c>
      <c r="C53" s="118" t="s">
        <v>207</v>
      </c>
      <c r="D53" s="118" t="s">
        <v>173</v>
      </c>
      <c r="E53" s="118" t="s">
        <v>43</v>
      </c>
      <c r="F53" s="118" t="s">
        <v>208</v>
      </c>
      <c r="G53" s="118" t="s">
        <v>1019</v>
      </c>
      <c r="H53" s="118" t="s">
        <v>3</v>
      </c>
      <c r="I53" s="118" t="s">
        <v>209</v>
      </c>
      <c r="J53" s="118" t="s">
        <v>53</v>
      </c>
      <c r="K53" s="118" t="s">
        <v>745</v>
      </c>
    </row>
    <row r="54" spans="1:11" x14ac:dyDescent="0.25">
      <c r="A54" s="118">
        <v>34</v>
      </c>
      <c r="B54" s="118" t="s">
        <v>145</v>
      </c>
      <c r="C54" s="118" t="s">
        <v>97</v>
      </c>
      <c r="D54" s="118" t="s">
        <v>1046</v>
      </c>
      <c r="E54" s="118" t="s">
        <v>1</v>
      </c>
      <c r="F54" s="118" t="s">
        <v>147</v>
      </c>
      <c r="G54" s="118" t="s">
        <v>1019</v>
      </c>
      <c r="H54" s="118" t="s">
        <v>3</v>
      </c>
      <c r="I54" s="118" t="s">
        <v>148</v>
      </c>
      <c r="J54" s="118" t="s">
        <v>53</v>
      </c>
      <c r="K54" s="118" t="s">
        <v>1047</v>
      </c>
    </row>
    <row r="55" spans="1:11" x14ac:dyDescent="0.25">
      <c r="A55" s="118">
        <v>33</v>
      </c>
      <c r="B55" s="118" t="s">
        <v>102</v>
      </c>
      <c r="C55" s="118" t="s">
        <v>141</v>
      </c>
      <c r="D55" s="118" t="s">
        <v>42</v>
      </c>
      <c r="E55" s="118" t="s">
        <v>43</v>
      </c>
      <c r="F55" s="118" t="s">
        <v>142</v>
      </c>
      <c r="G55" s="118" t="s">
        <v>1019</v>
      </c>
      <c r="H55" s="118" t="s">
        <v>3</v>
      </c>
      <c r="I55" s="118" t="s">
        <v>143</v>
      </c>
      <c r="J55" s="118" t="s">
        <v>53</v>
      </c>
      <c r="K55" s="118" t="s">
        <v>1070</v>
      </c>
    </row>
    <row r="56" spans="1:11" x14ac:dyDescent="0.25">
      <c r="A56" s="118">
        <v>80</v>
      </c>
      <c r="B56" s="118" t="s">
        <v>467</v>
      </c>
      <c r="C56" s="118" t="s">
        <v>468</v>
      </c>
      <c r="D56" s="118" t="s">
        <v>0</v>
      </c>
      <c r="E56" s="118" t="s">
        <v>1</v>
      </c>
      <c r="F56" s="118" t="s">
        <v>477</v>
      </c>
      <c r="G56" s="118" t="s">
        <v>1019</v>
      </c>
      <c r="H56" s="118" t="s">
        <v>30</v>
      </c>
      <c r="I56" s="118" t="s">
        <v>478</v>
      </c>
      <c r="J56" s="118" t="s">
        <v>32</v>
      </c>
      <c r="K56" s="118" t="s">
        <v>740</v>
      </c>
    </row>
    <row r="57" spans="1:11" x14ac:dyDescent="0.25">
      <c r="A57" s="118">
        <v>49</v>
      </c>
      <c r="B57" s="118" t="s">
        <v>590</v>
      </c>
      <c r="C57" s="118" t="s">
        <v>591</v>
      </c>
      <c r="D57" s="118" t="s">
        <v>592</v>
      </c>
      <c r="E57" s="118" t="s">
        <v>43</v>
      </c>
      <c r="F57" s="118" t="s">
        <v>593</v>
      </c>
      <c r="G57" s="118" t="s">
        <v>1131</v>
      </c>
      <c r="H57" s="118" t="s">
        <v>30</v>
      </c>
      <c r="I57" s="118" t="s">
        <v>594</v>
      </c>
      <c r="J57" s="118" t="s">
        <v>32</v>
      </c>
      <c r="K57" s="118" t="s">
        <v>669</v>
      </c>
    </row>
    <row r="58" spans="1:11" x14ac:dyDescent="0.25">
      <c r="A58" s="118">
        <v>73</v>
      </c>
      <c r="B58" s="118" t="s">
        <v>131</v>
      </c>
      <c r="C58" s="118" t="s">
        <v>132</v>
      </c>
      <c r="D58" s="118" t="s">
        <v>133</v>
      </c>
      <c r="E58" s="118" t="s">
        <v>28</v>
      </c>
      <c r="F58" s="118" t="s">
        <v>134</v>
      </c>
      <c r="G58" s="118" t="s">
        <v>666</v>
      </c>
      <c r="H58" s="118" t="s">
        <v>30</v>
      </c>
      <c r="I58" s="118" t="s">
        <v>135</v>
      </c>
      <c r="J58" s="118" t="s">
        <v>32</v>
      </c>
      <c r="K58" s="118" t="s">
        <v>731</v>
      </c>
    </row>
    <row r="59" spans="1:11" x14ac:dyDescent="0.25">
      <c r="A59" s="118">
        <v>66</v>
      </c>
      <c r="B59" s="118" t="s">
        <v>460</v>
      </c>
      <c r="C59" s="118" t="s">
        <v>461</v>
      </c>
      <c r="D59" s="118" t="s">
        <v>462</v>
      </c>
      <c r="E59" s="118" t="s">
        <v>1</v>
      </c>
      <c r="F59" s="118" t="s">
        <v>463</v>
      </c>
      <c r="G59" s="118" t="s">
        <v>1019</v>
      </c>
      <c r="H59" s="118" t="s">
        <v>30</v>
      </c>
      <c r="I59" s="118" t="s">
        <v>464</v>
      </c>
      <c r="J59" s="118" t="s">
        <v>32</v>
      </c>
      <c r="K59" s="118" t="s">
        <v>711</v>
      </c>
    </row>
    <row r="60" spans="1:11" x14ac:dyDescent="0.25">
      <c r="A60" s="118">
        <v>31</v>
      </c>
      <c r="B60" s="118" t="s">
        <v>71</v>
      </c>
      <c r="C60" s="118" t="s">
        <v>72</v>
      </c>
      <c r="D60" s="118" t="s">
        <v>73</v>
      </c>
      <c r="E60" s="118" t="s">
        <v>28</v>
      </c>
      <c r="F60" s="118" t="s">
        <v>74</v>
      </c>
      <c r="G60" s="118" t="s">
        <v>1019</v>
      </c>
      <c r="H60" s="118" t="s">
        <v>30</v>
      </c>
      <c r="I60" s="118" t="s">
        <v>75</v>
      </c>
      <c r="J60" s="118" t="s">
        <v>32</v>
      </c>
      <c r="K60" s="118" t="s">
        <v>1058</v>
      </c>
    </row>
    <row r="61" spans="1:11" x14ac:dyDescent="0.25">
      <c r="A61" s="118">
        <v>67</v>
      </c>
      <c r="B61" s="118" t="s">
        <v>165</v>
      </c>
      <c r="C61" s="118" t="s">
        <v>166</v>
      </c>
      <c r="D61" s="118" t="s">
        <v>27</v>
      </c>
      <c r="E61" s="118" t="s">
        <v>28</v>
      </c>
      <c r="F61" s="118" t="s">
        <v>167</v>
      </c>
      <c r="G61" s="118" t="s">
        <v>1019</v>
      </c>
      <c r="H61" s="118" t="s">
        <v>30</v>
      </c>
      <c r="I61" s="118" t="s">
        <v>168</v>
      </c>
      <c r="J61" s="118" t="s">
        <v>32</v>
      </c>
      <c r="K61" s="118" t="s">
        <v>712</v>
      </c>
    </row>
    <row r="62" spans="1:11" x14ac:dyDescent="0.25">
      <c r="A62" s="118">
        <v>29</v>
      </c>
      <c r="B62" s="118" t="s">
        <v>190</v>
      </c>
      <c r="C62" s="118" t="s">
        <v>191</v>
      </c>
      <c r="D62" s="118" t="s">
        <v>192</v>
      </c>
      <c r="E62" s="118" t="s">
        <v>28</v>
      </c>
      <c r="F62" s="118" t="s">
        <v>193</v>
      </c>
      <c r="G62" s="118" t="s">
        <v>1019</v>
      </c>
      <c r="H62" s="118" t="s">
        <v>30</v>
      </c>
      <c r="I62" s="118" t="s">
        <v>194</v>
      </c>
      <c r="J62" s="118" t="s">
        <v>32</v>
      </c>
      <c r="K62" s="118" t="s">
        <v>1081</v>
      </c>
    </row>
    <row r="63" spans="1:11" x14ac:dyDescent="0.25">
      <c r="A63" s="118">
        <v>68</v>
      </c>
      <c r="B63" s="118" t="s">
        <v>25</v>
      </c>
      <c r="C63" s="118" t="s">
        <v>26</v>
      </c>
      <c r="D63" s="118" t="s">
        <v>27</v>
      </c>
      <c r="E63" s="118" t="s">
        <v>28</v>
      </c>
      <c r="F63" s="118" t="s">
        <v>29</v>
      </c>
      <c r="G63" s="118" t="s">
        <v>1019</v>
      </c>
      <c r="H63" s="118" t="s">
        <v>30</v>
      </c>
      <c r="I63" s="118" t="s">
        <v>31</v>
      </c>
      <c r="J63" s="118" t="s">
        <v>32</v>
      </c>
      <c r="K63" s="118" t="s">
        <v>714</v>
      </c>
    </row>
    <row r="64" spans="1:11" x14ac:dyDescent="0.25">
      <c r="A64" s="118">
        <v>37</v>
      </c>
      <c r="B64" s="118" t="s">
        <v>64</v>
      </c>
      <c r="C64" s="118" t="s">
        <v>65</v>
      </c>
      <c r="D64" s="118" t="s">
        <v>66</v>
      </c>
      <c r="E64" s="118" t="s">
        <v>1</v>
      </c>
      <c r="F64" s="118" t="s">
        <v>67</v>
      </c>
      <c r="G64" s="118" t="s">
        <v>1019</v>
      </c>
      <c r="H64" s="118" t="s">
        <v>30</v>
      </c>
      <c r="I64" s="118" t="s">
        <v>68</v>
      </c>
      <c r="J64" s="118" t="s">
        <v>32</v>
      </c>
      <c r="K64" s="118" t="s">
        <v>959</v>
      </c>
    </row>
    <row r="65" spans="1:11" x14ac:dyDescent="0.25">
      <c r="A65" s="118">
        <v>44</v>
      </c>
      <c r="B65" s="118" t="s">
        <v>453</v>
      </c>
      <c r="C65" s="118" t="s">
        <v>454</v>
      </c>
      <c r="D65" s="118" t="s">
        <v>455</v>
      </c>
      <c r="E65" s="118" t="s">
        <v>456</v>
      </c>
      <c r="F65" s="118" t="s">
        <v>457</v>
      </c>
      <c r="G65" s="118" t="s">
        <v>666</v>
      </c>
      <c r="H65" s="118" t="s">
        <v>30</v>
      </c>
      <c r="I65" s="118" t="s">
        <v>458</v>
      </c>
      <c r="J65" s="118" t="s">
        <v>32</v>
      </c>
      <c r="K65" s="118" t="s">
        <v>763</v>
      </c>
    </row>
    <row r="66" spans="1:11" x14ac:dyDescent="0.25">
      <c r="A66" s="118">
        <v>62</v>
      </c>
      <c r="B66" s="118" t="s">
        <v>262</v>
      </c>
      <c r="C66" s="118" t="s">
        <v>399</v>
      </c>
      <c r="D66" s="118" t="s">
        <v>0</v>
      </c>
      <c r="E66" s="118" t="s">
        <v>1</v>
      </c>
      <c r="F66" s="118" t="s">
        <v>400</v>
      </c>
      <c r="G66" s="118" t="s">
        <v>1019</v>
      </c>
      <c r="H66" s="118" t="s">
        <v>294</v>
      </c>
      <c r="I66" s="118" t="s">
        <v>401</v>
      </c>
      <c r="J66" s="118" t="s">
        <v>289</v>
      </c>
      <c r="K66" s="118" t="s">
        <v>700</v>
      </c>
    </row>
    <row r="67" spans="1:11" x14ac:dyDescent="0.25">
      <c r="A67" s="118">
        <v>64</v>
      </c>
      <c r="B67" s="118" t="s">
        <v>431</v>
      </c>
      <c r="C67" s="118" t="s">
        <v>172</v>
      </c>
      <c r="D67" s="118" t="s">
        <v>432</v>
      </c>
      <c r="E67" s="118" t="s">
        <v>28</v>
      </c>
      <c r="F67" s="118" t="s">
        <v>433</v>
      </c>
      <c r="G67" s="118" t="s">
        <v>1019</v>
      </c>
      <c r="H67" s="118" t="s">
        <v>294</v>
      </c>
      <c r="I67" s="118" t="s">
        <v>434</v>
      </c>
      <c r="J67" s="118" t="s">
        <v>289</v>
      </c>
      <c r="K67" s="118" t="s">
        <v>704</v>
      </c>
    </row>
    <row r="68" spans="1:11" x14ac:dyDescent="0.25">
      <c r="A68" s="118">
        <v>53</v>
      </c>
      <c r="B68" s="118" t="s">
        <v>297</v>
      </c>
      <c r="C68" s="118" t="s">
        <v>255</v>
      </c>
      <c r="D68" s="118" t="s">
        <v>0</v>
      </c>
      <c r="E68" s="118" t="s">
        <v>1</v>
      </c>
      <c r="F68" s="118" t="s">
        <v>298</v>
      </c>
      <c r="G68" s="118" t="s">
        <v>1019</v>
      </c>
      <c r="H68" s="118" t="s">
        <v>294</v>
      </c>
      <c r="I68" s="118" t="s">
        <v>299</v>
      </c>
      <c r="J68" s="118" t="s">
        <v>289</v>
      </c>
      <c r="K68" s="118" t="s">
        <v>680</v>
      </c>
    </row>
    <row r="69" spans="1:11" x14ac:dyDescent="0.25">
      <c r="A69" s="118">
        <v>51</v>
      </c>
      <c r="B69" s="118"/>
      <c r="C69" s="118"/>
      <c r="D69" s="118"/>
      <c r="E69" s="118"/>
      <c r="F69" s="118" t="s">
        <v>540</v>
      </c>
      <c r="G69" s="118" t="s">
        <v>1019</v>
      </c>
      <c r="H69" s="118" t="s">
        <v>294</v>
      </c>
      <c r="I69" s="118" t="s">
        <v>541</v>
      </c>
      <c r="J69" s="118" t="s">
        <v>289</v>
      </c>
      <c r="K69" s="118" t="s">
        <v>677</v>
      </c>
    </row>
    <row r="70" spans="1:11" x14ac:dyDescent="0.25">
      <c r="A70" s="118">
        <v>59</v>
      </c>
      <c r="B70" s="118" t="s">
        <v>377</v>
      </c>
      <c r="C70" s="118" t="s">
        <v>378</v>
      </c>
      <c r="D70" s="118" t="s">
        <v>256</v>
      </c>
      <c r="E70" s="118" t="s">
        <v>1</v>
      </c>
      <c r="F70" s="118" t="s">
        <v>379</v>
      </c>
      <c r="G70" s="118" t="s">
        <v>666</v>
      </c>
      <c r="H70" s="118" t="s">
        <v>294</v>
      </c>
      <c r="I70" s="118" t="s">
        <v>380</v>
      </c>
      <c r="J70" s="118" t="s">
        <v>289</v>
      </c>
      <c r="K70" s="118" t="s">
        <v>695</v>
      </c>
    </row>
    <row r="71" spans="1:11" x14ac:dyDescent="0.25">
      <c r="A71" s="118">
        <v>41</v>
      </c>
      <c r="B71" s="118" t="s">
        <v>49</v>
      </c>
      <c r="C71" s="118" t="s">
        <v>97</v>
      </c>
      <c r="D71" s="118" t="s">
        <v>66</v>
      </c>
      <c r="E71" s="118" t="s">
        <v>1</v>
      </c>
      <c r="F71" s="118" t="s">
        <v>391</v>
      </c>
      <c r="G71" s="118" t="s">
        <v>1019</v>
      </c>
      <c r="H71" s="118" t="s">
        <v>294</v>
      </c>
      <c r="I71" s="118" t="s">
        <v>392</v>
      </c>
      <c r="J71" s="118" t="s">
        <v>289</v>
      </c>
      <c r="K71" s="118" t="s">
        <v>921</v>
      </c>
    </row>
    <row r="72" spans="1:11" x14ac:dyDescent="0.25">
      <c r="A72" s="118">
        <v>54</v>
      </c>
      <c r="B72" s="118" t="s">
        <v>311</v>
      </c>
      <c r="C72" s="118" t="s">
        <v>312</v>
      </c>
      <c r="D72" s="118" t="s">
        <v>313</v>
      </c>
      <c r="E72" s="118" t="s">
        <v>43</v>
      </c>
      <c r="F72" s="118" t="s">
        <v>314</v>
      </c>
      <c r="G72" s="118" t="s">
        <v>1019</v>
      </c>
      <c r="H72" s="118" t="s">
        <v>294</v>
      </c>
      <c r="I72" s="118" t="s">
        <v>315</v>
      </c>
      <c r="J72" s="118" t="s">
        <v>289</v>
      </c>
      <c r="K72" s="118" t="s">
        <v>683</v>
      </c>
    </row>
    <row r="73" spans="1:11" x14ac:dyDescent="0.25">
      <c r="A73" s="118">
        <v>52</v>
      </c>
      <c r="B73" s="118" t="s">
        <v>291</v>
      </c>
      <c r="C73" s="118" t="s">
        <v>292</v>
      </c>
      <c r="D73" s="118" t="s">
        <v>0</v>
      </c>
      <c r="E73" s="118" t="s">
        <v>1</v>
      </c>
      <c r="F73" s="118" t="s">
        <v>293</v>
      </c>
      <c r="G73" s="118" t="s">
        <v>1019</v>
      </c>
      <c r="H73" s="118" t="s">
        <v>294</v>
      </c>
      <c r="I73" s="118" t="s">
        <v>295</v>
      </c>
      <c r="J73" s="118" t="s">
        <v>289</v>
      </c>
      <c r="K73" s="118" t="s">
        <v>679</v>
      </c>
    </row>
    <row r="74" spans="1:11" x14ac:dyDescent="0.25">
      <c r="A74" s="118">
        <v>47</v>
      </c>
      <c r="B74" s="118" t="s">
        <v>608</v>
      </c>
      <c r="C74" s="118" t="s">
        <v>378</v>
      </c>
      <c r="D74" s="118" t="s">
        <v>27</v>
      </c>
      <c r="E74" s="118" t="s">
        <v>28</v>
      </c>
      <c r="F74" s="118" t="s">
        <v>609</v>
      </c>
      <c r="G74" s="118" t="s">
        <v>1019</v>
      </c>
      <c r="H74" s="118" t="s">
        <v>294</v>
      </c>
      <c r="I74" s="118" t="s">
        <v>610</v>
      </c>
      <c r="J74" s="118" t="s">
        <v>289</v>
      </c>
      <c r="K74" s="118" t="s">
        <v>663</v>
      </c>
    </row>
    <row r="75" spans="1:11" x14ac:dyDescent="0.25">
      <c r="A75" s="118">
        <v>3</v>
      </c>
      <c r="B75" s="118" t="s">
        <v>366</v>
      </c>
      <c r="C75" s="118" t="s">
        <v>367</v>
      </c>
      <c r="D75" s="118" t="s">
        <v>368</v>
      </c>
      <c r="E75" s="118" t="s">
        <v>43</v>
      </c>
      <c r="F75" s="118" t="s">
        <v>369</v>
      </c>
      <c r="G75" s="118" t="s">
        <v>1019</v>
      </c>
      <c r="H75" s="118" t="s">
        <v>294</v>
      </c>
      <c r="I75" s="118" t="s">
        <v>370</v>
      </c>
      <c r="J75" s="118" t="s">
        <v>289</v>
      </c>
      <c r="K75" s="118" t="s">
        <v>1240</v>
      </c>
    </row>
    <row r="76" spans="1:11" x14ac:dyDescent="0.25">
      <c r="A76" s="118">
        <v>46</v>
      </c>
      <c r="B76" s="118" t="s">
        <v>425</v>
      </c>
      <c r="C76" s="118" t="s">
        <v>426</v>
      </c>
      <c r="D76" s="118" t="s">
        <v>427</v>
      </c>
      <c r="E76" s="118" t="s">
        <v>28</v>
      </c>
      <c r="F76" s="118" t="s">
        <v>428</v>
      </c>
      <c r="G76" s="118" t="s">
        <v>1019</v>
      </c>
      <c r="H76" s="118" t="s">
        <v>287</v>
      </c>
      <c r="I76" s="118" t="s">
        <v>429</v>
      </c>
      <c r="J76" s="118" t="s">
        <v>289</v>
      </c>
      <c r="K76" s="118" t="s">
        <v>659</v>
      </c>
    </row>
    <row r="77" spans="1:11" x14ac:dyDescent="0.25">
      <c r="A77" s="118">
        <v>55</v>
      </c>
      <c r="B77" s="118" t="s">
        <v>317</v>
      </c>
      <c r="C77" s="118" t="s">
        <v>279</v>
      </c>
      <c r="D77" s="118" t="s">
        <v>318</v>
      </c>
      <c r="E77" s="118" t="s">
        <v>28</v>
      </c>
      <c r="F77" s="118" t="s">
        <v>319</v>
      </c>
      <c r="G77" s="118" t="s">
        <v>1019</v>
      </c>
      <c r="H77" s="118" t="s">
        <v>287</v>
      </c>
      <c r="I77" s="118" t="s">
        <v>320</v>
      </c>
      <c r="J77" s="118" t="s">
        <v>289</v>
      </c>
      <c r="K77" s="118" t="s">
        <v>758</v>
      </c>
    </row>
    <row r="78" spans="1:11" x14ac:dyDescent="0.25">
      <c r="A78" s="118">
        <v>57</v>
      </c>
      <c r="B78" s="118" t="s">
        <v>333</v>
      </c>
      <c r="C78" s="118" t="s">
        <v>334</v>
      </c>
      <c r="D78" s="118" t="s">
        <v>335</v>
      </c>
      <c r="E78" s="118" t="s">
        <v>48</v>
      </c>
      <c r="F78" s="118" t="s">
        <v>336</v>
      </c>
      <c r="G78" s="118" t="s">
        <v>666</v>
      </c>
      <c r="H78" s="118" t="s">
        <v>287</v>
      </c>
      <c r="I78" s="118" t="s">
        <v>337</v>
      </c>
      <c r="J78" s="118" t="s">
        <v>289</v>
      </c>
      <c r="K78" s="118" t="s">
        <v>686</v>
      </c>
    </row>
    <row r="79" spans="1:11" x14ac:dyDescent="0.25">
      <c r="A79" s="118">
        <v>63</v>
      </c>
      <c r="B79" s="118" t="s">
        <v>403</v>
      </c>
      <c r="C79" s="118" t="s">
        <v>60</v>
      </c>
      <c r="D79" s="118" t="s">
        <v>27</v>
      </c>
      <c r="E79" s="118" t="s">
        <v>28</v>
      </c>
      <c r="F79" s="118" t="s">
        <v>404</v>
      </c>
      <c r="G79" s="118" t="s">
        <v>1019</v>
      </c>
      <c r="H79" s="118" t="s">
        <v>287</v>
      </c>
      <c r="I79" s="118" t="s">
        <v>405</v>
      </c>
      <c r="J79" s="118" t="s">
        <v>289</v>
      </c>
      <c r="K79" s="118" t="s">
        <v>701</v>
      </c>
    </row>
    <row r="80" spans="1:11" x14ac:dyDescent="0.25">
      <c r="A80" s="118">
        <v>60</v>
      </c>
      <c r="B80" s="118" t="s">
        <v>387</v>
      </c>
      <c r="C80" s="118" t="s">
        <v>279</v>
      </c>
      <c r="D80" s="118" t="s">
        <v>351</v>
      </c>
      <c r="E80" s="118" t="s">
        <v>48</v>
      </c>
      <c r="F80" s="118" t="s">
        <v>388</v>
      </c>
      <c r="G80" s="118" t="s">
        <v>666</v>
      </c>
      <c r="H80" s="118" t="s">
        <v>287</v>
      </c>
      <c r="I80" s="118" t="s">
        <v>389</v>
      </c>
      <c r="J80" s="118" t="s">
        <v>289</v>
      </c>
      <c r="K80" s="118" t="s">
        <v>696</v>
      </c>
    </row>
    <row r="81" spans="1:11" x14ac:dyDescent="0.25">
      <c r="A81" s="118">
        <v>50</v>
      </c>
      <c r="B81" s="118" t="s">
        <v>566</v>
      </c>
      <c r="C81" s="118" t="s">
        <v>556</v>
      </c>
      <c r="D81" s="118" t="s">
        <v>0</v>
      </c>
      <c r="E81" s="118" t="s">
        <v>1</v>
      </c>
      <c r="F81" s="118" t="s">
        <v>557</v>
      </c>
      <c r="G81" s="118" t="s">
        <v>1019</v>
      </c>
      <c r="H81" s="118" t="s">
        <v>287</v>
      </c>
      <c r="I81" s="118" t="s">
        <v>558</v>
      </c>
      <c r="J81" s="118" t="s">
        <v>289</v>
      </c>
      <c r="K81" s="118" t="s">
        <v>673</v>
      </c>
    </row>
    <row r="82" spans="1:11" x14ac:dyDescent="0.25">
      <c r="A82" s="118">
        <v>48</v>
      </c>
      <c r="B82" s="118"/>
      <c r="C82" s="118"/>
      <c r="D82" s="118"/>
      <c r="E82" s="118"/>
      <c r="F82" s="118" t="s">
        <v>572</v>
      </c>
      <c r="G82" s="118" t="s">
        <v>1019</v>
      </c>
      <c r="H82" s="118" t="s">
        <v>287</v>
      </c>
      <c r="I82" s="118" t="s">
        <v>573</v>
      </c>
      <c r="J82" s="118" t="s">
        <v>289</v>
      </c>
      <c r="K82" s="118" t="s">
        <v>665</v>
      </c>
    </row>
    <row r="83" spans="1:11" x14ac:dyDescent="0.25">
      <c r="A83" s="118">
        <v>39</v>
      </c>
      <c r="B83" s="118" t="s">
        <v>322</v>
      </c>
      <c r="C83" s="118" t="s">
        <v>323</v>
      </c>
      <c r="D83" s="118" t="s">
        <v>66</v>
      </c>
      <c r="E83" s="118" t="s">
        <v>1</v>
      </c>
      <c r="F83" s="118" t="s">
        <v>324</v>
      </c>
      <c r="G83" s="118" t="s">
        <v>1019</v>
      </c>
      <c r="H83" s="118" t="s">
        <v>287</v>
      </c>
      <c r="I83" s="118" t="s">
        <v>325</v>
      </c>
      <c r="J83" s="118" t="s">
        <v>289</v>
      </c>
      <c r="K83" s="118" t="s">
        <v>956</v>
      </c>
    </row>
    <row r="84" spans="1:11" x14ac:dyDescent="0.25">
      <c r="A84" s="118">
        <v>45</v>
      </c>
      <c r="B84" s="118" t="s">
        <v>651</v>
      </c>
      <c r="C84" s="118" t="s">
        <v>652</v>
      </c>
      <c r="D84" s="118" t="s">
        <v>653</v>
      </c>
      <c r="E84" s="118" t="s">
        <v>1</v>
      </c>
      <c r="F84" s="118" t="s">
        <v>654</v>
      </c>
      <c r="G84" s="118" t="s">
        <v>1019</v>
      </c>
      <c r="H84" s="118" t="s">
        <v>294</v>
      </c>
      <c r="I84" s="118" t="s">
        <v>655</v>
      </c>
      <c r="J84" s="118" t="s">
        <v>289</v>
      </c>
      <c r="K84" s="118" t="s">
        <v>656</v>
      </c>
    </row>
    <row r="85" spans="1:11" x14ac:dyDescent="0.25">
      <c r="A85" s="118">
        <v>43</v>
      </c>
      <c r="B85" s="118" t="s">
        <v>845</v>
      </c>
      <c r="C85" s="118" t="s">
        <v>846</v>
      </c>
      <c r="D85" s="118" t="s">
        <v>27</v>
      </c>
      <c r="E85" s="118" t="s">
        <v>28</v>
      </c>
      <c r="F85" s="118" t="s">
        <v>847</v>
      </c>
      <c r="G85" s="118" t="s">
        <v>1019</v>
      </c>
      <c r="H85" s="118" t="s">
        <v>294</v>
      </c>
      <c r="I85" s="118" t="s">
        <v>848</v>
      </c>
      <c r="J85" s="118" t="s">
        <v>289</v>
      </c>
      <c r="K85" s="118" t="s">
        <v>849</v>
      </c>
    </row>
    <row r="86" spans="1:11" x14ac:dyDescent="0.25">
      <c r="A86" s="118">
        <v>7</v>
      </c>
      <c r="B86" s="118" t="s">
        <v>623</v>
      </c>
      <c r="C86" s="118" t="s">
        <v>624</v>
      </c>
      <c r="D86" s="118" t="s">
        <v>625</v>
      </c>
      <c r="E86" s="118" t="s">
        <v>48</v>
      </c>
      <c r="F86" s="118" t="s">
        <v>626</v>
      </c>
      <c r="G86" s="118" t="s">
        <v>666</v>
      </c>
      <c r="H86" s="118" t="s">
        <v>294</v>
      </c>
      <c r="I86" s="118" t="s">
        <v>627</v>
      </c>
      <c r="J86" s="118" t="s">
        <v>289</v>
      </c>
      <c r="K86" s="118" t="s">
        <v>1221</v>
      </c>
    </row>
  </sheetData>
  <sortState ref="A2:K86">
    <sortCondition ref="F2:F86"/>
  </sortState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3"/>
  <dimension ref="A1:L89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customFormat="1" r="2" s="56" spans="1:11" x14ac:dyDescent="0.25">
      <c r="A2" s="56">
        <v>76</v>
      </c>
      <c r="B2" s="56" t="s">
        <v>131</v>
      </c>
      <c r="C2" s="56" t="s">
        <v>132</v>
      </c>
      <c r="D2" s="56" t="s">
        <v>133</v>
      </c>
      <c r="E2" s="56" t="s">
        <v>28</v>
      </c>
      <c r="F2" s="56" t="s">
        <v>134</v>
      </c>
      <c r="G2" s="56" t="s">
        <v>666</v>
      </c>
      <c r="H2" s="56" t="s">
        <v>30</v>
      </c>
      <c r="I2" s="56" t="s">
        <v>135</v>
      </c>
      <c r="J2" s="56" t="s">
        <v>32</v>
      </c>
      <c r="K2" s="56" t="s">
        <v>731</v>
      </c>
    </row>
    <row customFormat="1" r="3" s="56" spans="1:11" x14ac:dyDescent="0.25">
      <c r="A3" s="56">
        <v>45</v>
      </c>
      <c r="B3" s="56" t="s">
        <v>453</v>
      </c>
      <c r="C3" s="56" t="s">
        <v>454</v>
      </c>
      <c r="D3" s="56" t="s">
        <v>455</v>
      </c>
      <c r="E3" s="56" t="s">
        <v>456</v>
      </c>
      <c r="F3" s="56" t="s">
        <v>457</v>
      </c>
      <c r="G3" s="56" t="s">
        <v>666</v>
      </c>
      <c r="H3" s="56" t="s">
        <v>30</v>
      </c>
      <c r="I3" s="56" t="s">
        <v>458</v>
      </c>
      <c r="J3" s="56" t="s">
        <v>32</v>
      </c>
      <c r="K3" s="56" t="s">
        <v>763</v>
      </c>
    </row>
    <row customFormat="1" r="4" s="56" spans="1:11" x14ac:dyDescent="0.25">
      <c r="A4" s="56">
        <v>77</v>
      </c>
      <c r="B4" s="56" t="s">
        <v>54</v>
      </c>
      <c r="C4" s="56" t="s">
        <v>55</v>
      </c>
      <c r="D4" s="56" t="s">
        <v>0</v>
      </c>
      <c r="E4" s="56" t="s">
        <v>1</v>
      </c>
      <c r="F4" s="56" t="s">
        <v>156</v>
      </c>
      <c r="G4" s="56" t="s">
        <v>666</v>
      </c>
      <c r="H4" s="56" t="s">
        <v>157</v>
      </c>
      <c r="I4" s="56" t="s">
        <v>158</v>
      </c>
      <c r="J4" s="56" t="s">
        <v>159</v>
      </c>
      <c r="K4" s="56" t="s">
        <v>734</v>
      </c>
    </row>
    <row customFormat="1" r="5" s="56" spans="1:11" x14ac:dyDescent="0.25">
      <c r="A5" s="56">
        <v>61</v>
      </c>
      <c r="B5" s="56" t="s">
        <v>377</v>
      </c>
      <c r="C5" s="56" t="s">
        <v>378</v>
      </c>
      <c r="D5" s="56" t="s">
        <v>256</v>
      </c>
      <c r="E5" s="56" t="s">
        <v>1</v>
      </c>
      <c r="F5" s="56" t="s">
        <v>379</v>
      </c>
      <c r="G5" s="56" t="s">
        <v>666</v>
      </c>
      <c r="H5" s="56" t="s">
        <v>294</v>
      </c>
      <c r="I5" s="56" t="s">
        <v>380</v>
      </c>
      <c r="J5" s="56" t="s">
        <v>289</v>
      </c>
      <c r="K5" s="56" t="s">
        <v>695</v>
      </c>
    </row>
    <row customFormat="1" r="6" s="56" spans="1:11" x14ac:dyDescent="0.25">
      <c r="A6" s="56">
        <v>7</v>
      </c>
      <c r="B6" s="56" t="s">
        <v>623</v>
      </c>
      <c r="C6" s="56" t="s">
        <v>624</v>
      </c>
      <c r="D6" s="56" t="s">
        <v>625</v>
      </c>
      <c r="E6" s="56" t="s">
        <v>48</v>
      </c>
      <c r="F6" s="56" t="s">
        <v>626</v>
      </c>
      <c r="G6" s="56" t="s">
        <v>666</v>
      </c>
      <c r="H6" s="56" t="s">
        <v>294</v>
      </c>
      <c r="I6" s="56" t="s">
        <v>627</v>
      </c>
      <c r="J6" s="56" t="s">
        <v>289</v>
      </c>
      <c r="K6" s="56" t="s">
        <v>1221</v>
      </c>
    </row>
    <row customFormat="1" r="7" s="56" spans="1:11" x14ac:dyDescent="0.25">
      <c r="A7" s="56">
        <v>59</v>
      </c>
      <c r="B7" s="56" t="s">
        <v>333</v>
      </c>
      <c r="C7" s="56" t="s">
        <v>334</v>
      </c>
      <c r="D7" s="56" t="s">
        <v>335</v>
      </c>
      <c r="E7" s="56" t="s">
        <v>48</v>
      </c>
      <c r="F7" s="56" t="s">
        <v>336</v>
      </c>
      <c r="G7" s="56" t="s">
        <v>666</v>
      </c>
      <c r="H7" s="56" t="s">
        <v>287</v>
      </c>
      <c r="I7" s="56" t="s">
        <v>337</v>
      </c>
      <c r="J7" s="56" t="s">
        <v>289</v>
      </c>
      <c r="K7" s="56" t="s">
        <v>686</v>
      </c>
    </row>
    <row customFormat="1" r="8" s="56" spans="1:11" x14ac:dyDescent="0.25">
      <c r="A8" s="56">
        <v>62</v>
      </c>
      <c r="B8" s="56" t="s">
        <v>387</v>
      </c>
      <c r="C8" s="56" t="s">
        <v>279</v>
      </c>
      <c r="D8" s="56" t="s">
        <v>351</v>
      </c>
      <c r="E8" s="56" t="s">
        <v>48</v>
      </c>
      <c r="F8" s="56" t="s">
        <v>388</v>
      </c>
      <c r="G8" s="56" t="s">
        <v>666</v>
      </c>
      <c r="H8" s="56" t="s">
        <v>287</v>
      </c>
      <c r="I8" s="56" t="s">
        <v>389</v>
      </c>
      <c r="J8" s="56" t="s">
        <v>289</v>
      </c>
      <c r="K8" s="56" t="s">
        <v>696</v>
      </c>
    </row>
    <row customFormat="1" r="9" s="56" spans="1:11" x14ac:dyDescent="0.25">
      <c r="A9" s="56">
        <v>41</v>
      </c>
      <c r="B9" s="56" t="s">
        <v>567</v>
      </c>
      <c r="C9" s="56" t="s">
        <v>561</v>
      </c>
      <c r="D9" s="56" t="s">
        <v>0</v>
      </c>
      <c r="E9" s="56" t="s">
        <v>1</v>
      </c>
      <c r="F9" s="56" t="s">
        <v>61</v>
      </c>
      <c r="G9" s="56" t="s">
        <v>666</v>
      </c>
      <c r="H9" s="56" t="s">
        <v>3</v>
      </c>
      <c r="I9" s="56" t="s">
        <v>62</v>
      </c>
      <c r="J9" s="56" t="s">
        <v>53</v>
      </c>
      <c r="K9" s="56" t="s">
        <v>919</v>
      </c>
    </row>
    <row customFormat="1" r="10" s="56" spans="1:11" x14ac:dyDescent="0.25">
      <c r="A10" s="56">
        <v>88</v>
      </c>
      <c r="B10" s="56" t="s">
        <v>232</v>
      </c>
      <c r="C10" s="56" t="s">
        <v>233</v>
      </c>
      <c r="D10" s="56" t="s">
        <v>234</v>
      </c>
      <c r="E10" s="56" t="s">
        <v>1</v>
      </c>
      <c r="F10" s="56" t="s">
        <v>235</v>
      </c>
      <c r="G10" s="56" t="s">
        <v>666</v>
      </c>
      <c r="H10" s="56" t="s">
        <v>3</v>
      </c>
      <c r="I10" s="56" t="s">
        <v>236</v>
      </c>
      <c r="J10" s="56" t="s">
        <v>53</v>
      </c>
      <c r="K10" s="56" t="s">
        <v>750</v>
      </c>
    </row>
    <row r="11" spans="1:11" x14ac:dyDescent="0.25">
      <c r="A11" s="114">
        <v>83</v>
      </c>
      <c r="B11" s="114" t="s">
        <v>467</v>
      </c>
      <c r="C11" s="114" t="s">
        <v>468</v>
      </c>
      <c r="D11" s="114" t="s">
        <v>0</v>
      </c>
      <c r="E11" s="114" t="s">
        <v>1</v>
      </c>
      <c r="F11" s="114" t="s">
        <v>477</v>
      </c>
      <c r="G11" s="114" t="s">
        <v>1019</v>
      </c>
      <c r="H11" s="114" t="s">
        <v>30</v>
      </c>
      <c r="I11" s="114" t="s">
        <v>478</v>
      </c>
      <c r="J11" s="114" t="s">
        <v>32</v>
      </c>
      <c r="K11" s="114" t="s">
        <v>740</v>
      </c>
    </row>
    <row r="12" spans="1:11" x14ac:dyDescent="0.25">
      <c r="A12" s="114">
        <v>68</v>
      </c>
      <c r="B12" s="114" t="s">
        <v>460</v>
      </c>
      <c r="C12" s="114" t="s">
        <v>461</v>
      </c>
      <c r="D12" s="114" t="s">
        <v>462</v>
      </c>
      <c r="E12" s="114" t="s">
        <v>1</v>
      </c>
      <c r="F12" s="114" t="s">
        <v>463</v>
      </c>
      <c r="G12" s="114" t="s">
        <v>1019</v>
      </c>
      <c r="H12" s="114" t="s">
        <v>30</v>
      </c>
      <c r="I12" s="114" t="s">
        <v>464</v>
      </c>
      <c r="J12" s="114" t="s">
        <v>32</v>
      </c>
      <c r="K12" s="114" t="s">
        <v>711</v>
      </c>
    </row>
    <row r="13" spans="1:11" x14ac:dyDescent="0.25">
      <c r="A13" s="114">
        <v>32</v>
      </c>
      <c r="B13" s="114" t="s">
        <v>71</v>
      </c>
      <c r="C13" s="114" t="s">
        <v>72</v>
      </c>
      <c r="D13" s="114" t="s">
        <v>73</v>
      </c>
      <c r="E13" s="114" t="s">
        <v>28</v>
      </c>
      <c r="F13" s="114" t="s">
        <v>74</v>
      </c>
      <c r="G13" s="114" t="s">
        <v>1019</v>
      </c>
      <c r="H13" s="114" t="s">
        <v>30</v>
      </c>
      <c r="I13" s="114" t="s">
        <v>75</v>
      </c>
      <c r="J13" s="114" t="s">
        <v>32</v>
      </c>
      <c r="K13" s="114" t="s">
        <v>1058</v>
      </c>
    </row>
    <row r="14" spans="1:11" x14ac:dyDescent="0.25">
      <c r="A14" s="114">
        <v>69</v>
      </c>
      <c r="B14" s="114" t="s">
        <v>165</v>
      </c>
      <c r="C14" s="114" t="s">
        <v>166</v>
      </c>
      <c r="D14" s="114" t="s">
        <v>27</v>
      </c>
      <c r="E14" s="114" t="s">
        <v>28</v>
      </c>
      <c r="F14" s="114" t="s">
        <v>167</v>
      </c>
      <c r="G14" s="114" t="s">
        <v>1019</v>
      </c>
      <c r="H14" s="114" t="s">
        <v>30</v>
      </c>
      <c r="I14" s="114" t="s">
        <v>168</v>
      </c>
      <c r="J14" s="114" t="s">
        <v>32</v>
      </c>
      <c r="K14" s="114" t="s">
        <v>712</v>
      </c>
    </row>
    <row r="15" spans="1:11" x14ac:dyDescent="0.25">
      <c r="A15" s="114">
        <v>30</v>
      </c>
      <c r="B15" s="114" t="s">
        <v>190</v>
      </c>
      <c r="C15" s="114" t="s">
        <v>191</v>
      </c>
      <c r="D15" s="114" t="s">
        <v>192</v>
      </c>
      <c r="E15" s="114" t="s">
        <v>28</v>
      </c>
      <c r="F15" s="114" t="s">
        <v>193</v>
      </c>
      <c r="G15" s="114" t="s">
        <v>1019</v>
      </c>
      <c r="H15" s="114" t="s">
        <v>30</v>
      </c>
      <c r="I15" s="114" t="s">
        <v>194</v>
      </c>
      <c r="J15" s="114" t="s">
        <v>32</v>
      </c>
      <c r="K15" s="114" t="s">
        <v>1081</v>
      </c>
    </row>
    <row r="16" spans="1:11" x14ac:dyDescent="0.25">
      <c r="A16" s="114">
        <v>70</v>
      </c>
      <c r="B16" s="114" t="s">
        <v>25</v>
      </c>
      <c r="C16" s="114" t="s">
        <v>26</v>
      </c>
      <c r="D16" s="114" t="s">
        <v>27</v>
      </c>
      <c r="E16" s="114" t="s">
        <v>28</v>
      </c>
      <c r="F16" s="114" t="s">
        <v>29</v>
      </c>
      <c r="G16" s="114" t="s">
        <v>1019</v>
      </c>
      <c r="H16" s="114" t="s">
        <v>30</v>
      </c>
      <c r="I16" s="114" t="s">
        <v>31</v>
      </c>
      <c r="J16" s="114" t="s">
        <v>32</v>
      </c>
      <c r="K16" s="114" t="s">
        <v>714</v>
      </c>
    </row>
    <row r="17" spans="1:11" x14ac:dyDescent="0.25">
      <c r="A17" s="114">
        <v>38</v>
      </c>
      <c r="B17" s="114" t="s">
        <v>64</v>
      </c>
      <c r="C17" s="114" t="s">
        <v>65</v>
      </c>
      <c r="D17" s="114" t="s">
        <v>66</v>
      </c>
      <c r="E17" s="114" t="s">
        <v>1</v>
      </c>
      <c r="F17" s="114" t="s">
        <v>67</v>
      </c>
      <c r="G17" s="114" t="s">
        <v>1019</v>
      </c>
      <c r="H17" s="114" t="s">
        <v>30</v>
      </c>
      <c r="I17" s="114" t="s">
        <v>68</v>
      </c>
      <c r="J17" s="114" t="s">
        <v>32</v>
      </c>
      <c r="K17" s="114" t="s">
        <v>959</v>
      </c>
    </row>
    <row r="18" spans="1:11" x14ac:dyDescent="0.25">
      <c r="A18" s="114">
        <v>64</v>
      </c>
      <c r="B18" s="114" t="s">
        <v>262</v>
      </c>
      <c r="C18" s="114" t="s">
        <v>399</v>
      </c>
      <c r="D18" s="114" t="s">
        <v>0</v>
      </c>
      <c r="E18" s="114" t="s">
        <v>1</v>
      </c>
      <c r="F18" s="114" t="s">
        <v>400</v>
      </c>
      <c r="G18" s="114" t="s">
        <v>1019</v>
      </c>
      <c r="H18" s="114" t="s">
        <v>294</v>
      </c>
      <c r="I18" s="114" t="s">
        <v>401</v>
      </c>
      <c r="J18" s="114" t="s">
        <v>289</v>
      </c>
      <c r="K18" s="114" t="s">
        <v>700</v>
      </c>
    </row>
    <row r="19" spans="1:11" x14ac:dyDescent="0.25">
      <c r="A19" s="114">
        <v>66</v>
      </c>
      <c r="B19" s="114" t="s">
        <v>431</v>
      </c>
      <c r="C19" s="114" t="s">
        <v>172</v>
      </c>
      <c r="D19" s="114" t="s">
        <v>432</v>
      </c>
      <c r="E19" s="114" t="s">
        <v>28</v>
      </c>
      <c r="F19" s="114" t="s">
        <v>433</v>
      </c>
      <c r="G19" s="114" t="s">
        <v>1019</v>
      </c>
      <c r="H19" s="114" t="s">
        <v>294</v>
      </c>
      <c r="I19" s="114" t="s">
        <v>434</v>
      </c>
      <c r="J19" s="114" t="s">
        <v>289</v>
      </c>
      <c r="K19" s="114" t="s">
        <v>704</v>
      </c>
    </row>
    <row r="20" spans="1:11" x14ac:dyDescent="0.25">
      <c r="A20" s="114">
        <v>55</v>
      </c>
      <c r="B20" s="114" t="s">
        <v>297</v>
      </c>
      <c r="C20" s="114" t="s">
        <v>255</v>
      </c>
      <c r="D20" s="114" t="s">
        <v>0</v>
      </c>
      <c r="E20" s="114" t="s">
        <v>1</v>
      </c>
      <c r="F20" s="114" t="s">
        <v>298</v>
      </c>
      <c r="G20" s="114" t="s">
        <v>1019</v>
      </c>
      <c r="H20" s="114" t="s">
        <v>294</v>
      </c>
      <c r="I20" s="114" t="s">
        <v>299</v>
      </c>
      <c r="J20" s="114" t="s">
        <v>289</v>
      </c>
      <c r="K20" s="114" t="s">
        <v>680</v>
      </c>
    </row>
    <row r="21" spans="1:11" x14ac:dyDescent="0.25">
      <c r="A21" s="114">
        <v>1</v>
      </c>
      <c r="B21" s="114" t="s">
        <v>301</v>
      </c>
      <c r="C21" s="114" t="s">
        <v>302</v>
      </c>
      <c r="D21" s="114" t="s">
        <v>0</v>
      </c>
      <c r="E21" s="114" t="s">
        <v>1</v>
      </c>
      <c r="F21" s="114" t="s">
        <v>303</v>
      </c>
      <c r="G21" s="114" t="s">
        <v>1019</v>
      </c>
      <c r="H21" s="114" t="s">
        <v>294</v>
      </c>
      <c r="I21" s="114" t="s">
        <v>304</v>
      </c>
      <c r="J21" s="114" t="s">
        <v>289</v>
      </c>
      <c r="K21" s="114" t="s">
        <v>1256</v>
      </c>
    </row>
    <row r="22" spans="1:11" x14ac:dyDescent="0.25">
      <c r="A22" s="114">
        <v>53</v>
      </c>
      <c r="B22" s="114"/>
      <c r="C22" s="114"/>
      <c r="D22" s="114"/>
      <c r="E22" s="114"/>
      <c r="F22" s="114" t="s">
        <v>540</v>
      </c>
      <c r="G22" s="114" t="s">
        <v>1019</v>
      </c>
      <c r="H22" s="114" t="s">
        <v>294</v>
      </c>
      <c r="I22" s="114" t="s">
        <v>541</v>
      </c>
      <c r="J22" s="114" t="s">
        <v>289</v>
      </c>
      <c r="K22" s="114" t="s">
        <v>677</v>
      </c>
    </row>
    <row r="23" spans="1:11" x14ac:dyDescent="0.25">
      <c r="A23" s="114">
        <v>42</v>
      </c>
      <c r="B23" s="114" t="s">
        <v>49</v>
      </c>
      <c r="C23" s="114" t="s">
        <v>97</v>
      </c>
      <c r="D23" s="114" t="s">
        <v>66</v>
      </c>
      <c r="E23" s="114" t="s">
        <v>1</v>
      </c>
      <c r="F23" s="114" t="s">
        <v>391</v>
      </c>
      <c r="G23" s="114" t="s">
        <v>1019</v>
      </c>
      <c r="H23" s="114" t="s">
        <v>294</v>
      </c>
      <c r="I23" s="114" t="s">
        <v>392</v>
      </c>
      <c r="J23" s="114" t="s">
        <v>289</v>
      </c>
      <c r="K23" s="114" t="s">
        <v>921</v>
      </c>
    </row>
    <row r="24" spans="1:11" x14ac:dyDescent="0.25">
      <c r="A24" s="114">
        <v>56</v>
      </c>
      <c r="B24" s="114" t="s">
        <v>311</v>
      </c>
      <c r="C24" s="114" t="s">
        <v>312</v>
      </c>
      <c r="D24" s="114" t="s">
        <v>313</v>
      </c>
      <c r="E24" s="114" t="s">
        <v>43</v>
      </c>
      <c r="F24" s="114" t="s">
        <v>314</v>
      </c>
      <c r="G24" s="114" t="s">
        <v>1019</v>
      </c>
      <c r="H24" s="114" t="s">
        <v>294</v>
      </c>
      <c r="I24" s="114" t="s">
        <v>315</v>
      </c>
      <c r="J24" s="114" t="s">
        <v>289</v>
      </c>
      <c r="K24" s="114" t="s">
        <v>683</v>
      </c>
    </row>
    <row r="25" spans="1:11" x14ac:dyDescent="0.25">
      <c r="A25" s="114">
        <v>54</v>
      </c>
      <c r="B25" s="114" t="s">
        <v>291</v>
      </c>
      <c r="C25" s="114" t="s">
        <v>292</v>
      </c>
      <c r="D25" s="114" t="s">
        <v>0</v>
      </c>
      <c r="E25" s="114" t="s">
        <v>1</v>
      </c>
      <c r="F25" s="114" t="s">
        <v>293</v>
      </c>
      <c r="G25" s="114" t="s">
        <v>1019</v>
      </c>
      <c r="H25" s="114" t="s">
        <v>294</v>
      </c>
      <c r="I25" s="114" t="s">
        <v>295</v>
      </c>
      <c r="J25" s="114" t="s">
        <v>289</v>
      </c>
      <c r="K25" s="114" t="s">
        <v>679</v>
      </c>
    </row>
    <row r="26" spans="1:11" x14ac:dyDescent="0.25">
      <c r="A26" s="114">
        <v>49</v>
      </c>
      <c r="B26" s="114" t="s">
        <v>608</v>
      </c>
      <c r="C26" s="114" t="s">
        <v>378</v>
      </c>
      <c r="D26" s="114" t="s">
        <v>27</v>
      </c>
      <c r="E26" s="114" t="s">
        <v>28</v>
      </c>
      <c r="F26" s="114" t="s">
        <v>609</v>
      </c>
      <c r="G26" s="114" t="s">
        <v>1019</v>
      </c>
      <c r="H26" s="114" t="s">
        <v>294</v>
      </c>
      <c r="I26" s="114" t="s">
        <v>610</v>
      </c>
      <c r="J26" s="114" t="s">
        <v>289</v>
      </c>
      <c r="K26" s="114" t="s">
        <v>663</v>
      </c>
    </row>
    <row r="27" spans="1:11" x14ac:dyDescent="0.25">
      <c r="A27" s="114">
        <v>3</v>
      </c>
      <c r="B27" s="114" t="s">
        <v>366</v>
      </c>
      <c r="C27" s="114" t="s">
        <v>367</v>
      </c>
      <c r="D27" s="114" t="s">
        <v>368</v>
      </c>
      <c r="E27" s="114" t="s">
        <v>43</v>
      </c>
      <c r="F27" s="114" t="s">
        <v>369</v>
      </c>
      <c r="G27" s="114" t="s">
        <v>1019</v>
      </c>
      <c r="H27" s="114" t="s">
        <v>294</v>
      </c>
      <c r="I27" s="114" t="s">
        <v>370</v>
      </c>
      <c r="J27" s="114" t="s">
        <v>289</v>
      </c>
      <c r="K27" s="114" t="s">
        <v>1240</v>
      </c>
    </row>
    <row r="28" spans="1:11" x14ac:dyDescent="0.25">
      <c r="A28" s="114">
        <v>47</v>
      </c>
      <c r="B28" s="114" t="s">
        <v>651</v>
      </c>
      <c r="C28" s="114" t="s">
        <v>652</v>
      </c>
      <c r="D28" s="114" t="s">
        <v>653</v>
      </c>
      <c r="E28" s="114" t="s">
        <v>1</v>
      </c>
      <c r="F28" s="114" t="s">
        <v>654</v>
      </c>
      <c r="G28" s="114" t="s">
        <v>1019</v>
      </c>
      <c r="H28" s="114" t="s">
        <v>294</v>
      </c>
      <c r="I28" s="114" t="s">
        <v>655</v>
      </c>
      <c r="J28" s="114" t="s">
        <v>289</v>
      </c>
      <c r="K28" s="114" t="s">
        <v>656</v>
      </c>
    </row>
    <row r="29" spans="1:11" x14ac:dyDescent="0.25">
      <c r="A29" s="114">
        <v>44</v>
      </c>
      <c r="B29" s="114" t="s">
        <v>845</v>
      </c>
      <c r="C29" s="114" t="s">
        <v>846</v>
      </c>
      <c r="D29" s="114" t="s">
        <v>27</v>
      </c>
      <c r="E29" s="114" t="s">
        <v>28</v>
      </c>
      <c r="F29" s="114" t="s">
        <v>847</v>
      </c>
      <c r="G29" s="114" t="s">
        <v>1019</v>
      </c>
      <c r="H29" s="114" t="s">
        <v>294</v>
      </c>
      <c r="I29" s="114" t="s">
        <v>848</v>
      </c>
      <c r="J29" s="114" t="s">
        <v>289</v>
      </c>
      <c r="K29" s="114" t="s">
        <v>849</v>
      </c>
    </row>
    <row r="30" spans="1:11" x14ac:dyDescent="0.25">
      <c r="A30" s="114">
        <v>48</v>
      </c>
      <c r="B30" s="114" t="s">
        <v>425</v>
      </c>
      <c r="C30" s="114" t="s">
        <v>426</v>
      </c>
      <c r="D30" s="114" t="s">
        <v>427</v>
      </c>
      <c r="E30" s="114" t="s">
        <v>28</v>
      </c>
      <c r="F30" s="114" t="s">
        <v>428</v>
      </c>
      <c r="G30" s="114" t="s">
        <v>1019</v>
      </c>
      <c r="H30" s="114" t="s">
        <v>287</v>
      </c>
      <c r="I30" s="114" t="s">
        <v>429</v>
      </c>
      <c r="J30" s="114" t="s">
        <v>289</v>
      </c>
      <c r="K30" s="114" t="s">
        <v>659</v>
      </c>
    </row>
    <row r="31" spans="1:11" x14ac:dyDescent="0.25">
      <c r="A31" s="114">
        <v>57</v>
      </c>
      <c r="B31" s="114" t="s">
        <v>317</v>
      </c>
      <c r="C31" s="114" t="s">
        <v>279</v>
      </c>
      <c r="D31" s="114" t="s">
        <v>318</v>
      </c>
      <c r="E31" s="114" t="s">
        <v>28</v>
      </c>
      <c r="F31" s="114" t="s">
        <v>319</v>
      </c>
      <c r="G31" s="114" t="s">
        <v>1019</v>
      </c>
      <c r="H31" s="114" t="s">
        <v>287</v>
      </c>
      <c r="I31" s="114" t="s">
        <v>320</v>
      </c>
      <c r="J31" s="114" t="s">
        <v>289</v>
      </c>
      <c r="K31" s="114" t="s">
        <v>758</v>
      </c>
    </row>
    <row r="32" spans="1:11" x14ac:dyDescent="0.25">
      <c r="A32" s="114">
        <v>65</v>
      </c>
      <c r="B32" s="114" t="s">
        <v>403</v>
      </c>
      <c r="C32" s="114" t="s">
        <v>60</v>
      </c>
      <c r="D32" s="114" t="s">
        <v>27</v>
      </c>
      <c r="E32" s="114" t="s">
        <v>28</v>
      </c>
      <c r="F32" s="114" t="s">
        <v>404</v>
      </c>
      <c r="G32" s="114" t="s">
        <v>1019</v>
      </c>
      <c r="H32" s="114" t="s">
        <v>287</v>
      </c>
      <c r="I32" s="114" t="s">
        <v>405</v>
      </c>
      <c r="J32" s="114" t="s">
        <v>289</v>
      </c>
      <c r="K32" s="114" t="s">
        <v>701</v>
      </c>
    </row>
    <row r="33" spans="1:11" x14ac:dyDescent="0.25">
      <c r="A33" s="114">
        <v>52</v>
      </c>
      <c r="B33" s="114" t="s">
        <v>566</v>
      </c>
      <c r="C33" s="114" t="s">
        <v>556</v>
      </c>
      <c r="D33" s="114" t="s">
        <v>0</v>
      </c>
      <c r="E33" s="114" t="s">
        <v>1</v>
      </c>
      <c r="F33" s="114" t="s">
        <v>557</v>
      </c>
      <c r="G33" s="114" t="s">
        <v>1019</v>
      </c>
      <c r="H33" s="114" t="s">
        <v>287</v>
      </c>
      <c r="I33" s="114" t="s">
        <v>558</v>
      </c>
      <c r="J33" s="114" t="s">
        <v>289</v>
      </c>
      <c r="K33" s="114" t="s">
        <v>673</v>
      </c>
    </row>
    <row r="34" spans="1:11" x14ac:dyDescent="0.25">
      <c r="A34" s="114">
        <v>50</v>
      </c>
      <c r="B34" s="114"/>
      <c r="C34" s="114"/>
      <c r="D34" s="114"/>
      <c r="E34" s="114"/>
      <c r="F34" s="114" t="s">
        <v>572</v>
      </c>
      <c r="G34" s="114" t="s">
        <v>1019</v>
      </c>
      <c r="H34" s="114" t="s">
        <v>287</v>
      </c>
      <c r="I34" s="114" t="s">
        <v>573</v>
      </c>
      <c r="J34" s="114" t="s">
        <v>289</v>
      </c>
      <c r="K34" s="114" t="s">
        <v>665</v>
      </c>
    </row>
    <row r="35" spans="1:11" x14ac:dyDescent="0.25">
      <c r="A35" s="114">
        <v>40</v>
      </c>
      <c r="B35" s="114" t="s">
        <v>322</v>
      </c>
      <c r="C35" s="114" t="s">
        <v>323</v>
      </c>
      <c r="D35" s="114" t="s">
        <v>66</v>
      </c>
      <c r="E35" s="114" t="s">
        <v>1</v>
      </c>
      <c r="F35" s="114" t="s">
        <v>324</v>
      </c>
      <c r="G35" s="114" t="s">
        <v>1019</v>
      </c>
      <c r="H35" s="114" t="s">
        <v>287</v>
      </c>
      <c r="I35" s="114" t="s">
        <v>325</v>
      </c>
      <c r="J35" s="114" t="s">
        <v>289</v>
      </c>
      <c r="K35" s="114" t="s">
        <v>956</v>
      </c>
    </row>
    <row r="36" spans="1:11" x14ac:dyDescent="0.25">
      <c r="A36" s="114">
        <v>37</v>
      </c>
      <c r="B36" s="114" t="s">
        <v>982</v>
      </c>
      <c r="C36" s="114" t="s">
        <v>292</v>
      </c>
      <c r="D36" s="114" t="s">
        <v>462</v>
      </c>
      <c r="E36" s="114" t="s">
        <v>1</v>
      </c>
      <c r="F36" s="114" t="s">
        <v>422</v>
      </c>
      <c r="G36" s="114" t="s">
        <v>1019</v>
      </c>
      <c r="H36" s="114" t="s">
        <v>3</v>
      </c>
      <c r="I36" s="114" t="s">
        <v>423</v>
      </c>
      <c r="J36" s="114" t="s">
        <v>2</v>
      </c>
      <c r="K36" s="114" t="s">
        <v>983</v>
      </c>
    </row>
    <row r="37" spans="1:11" x14ac:dyDescent="0.25">
      <c r="A37" s="114">
        <v>43</v>
      </c>
      <c r="B37" s="114" t="s">
        <v>361</v>
      </c>
      <c r="C37" s="114" t="s">
        <v>362</v>
      </c>
      <c r="D37" s="114" t="s">
        <v>0</v>
      </c>
      <c r="E37" s="114" t="s">
        <v>1</v>
      </c>
      <c r="F37" s="114" t="s">
        <v>886</v>
      </c>
      <c r="G37" s="114" t="s">
        <v>1019</v>
      </c>
      <c r="H37" s="114" t="s">
        <v>3</v>
      </c>
      <c r="I37" s="114" t="s">
        <v>861</v>
      </c>
      <c r="J37" s="114" t="s">
        <v>516</v>
      </c>
      <c r="K37" s="114" t="s">
        <v>896</v>
      </c>
    </row>
    <row r="38" spans="1:11" x14ac:dyDescent="0.25">
      <c r="A38" s="114">
        <v>63</v>
      </c>
      <c r="B38" s="114" t="s">
        <v>137</v>
      </c>
      <c r="C38" s="114" t="s">
        <v>138</v>
      </c>
      <c r="D38" s="114" t="s">
        <v>0</v>
      </c>
      <c r="E38" s="114" t="s">
        <v>1</v>
      </c>
      <c r="F38" s="114" t="s">
        <v>139</v>
      </c>
      <c r="G38" s="114" t="s">
        <v>1019</v>
      </c>
      <c r="H38" s="114" t="s">
        <v>3</v>
      </c>
      <c r="I38" s="114" t="s">
        <v>140</v>
      </c>
      <c r="J38" s="114" t="s">
        <v>53</v>
      </c>
      <c r="K38" s="114" t="s">
        <v>699</v>
      </c>
    </row>
    <row r="39" spans="1:11" x14ac:dyDescent="0.25">
      <c r="A39" s="114">
        <v>86</v>
      </c>
      <c r="B39" s="114" t="s">
        <v>224</v>
      </c>
      <c r="C39" s="114" t="s">
        <v>225</v>
      </c>
      <c r="D39" s="114" t="s">
        <v>0</v>
      </c>
      <c r="E39" s="114" t="s">
        <v>1</v>
      </c>
      <c r="F39" s="114" t="s">
        <v>226</v>
      </c>
      <c r="G39" s="114" t="s">
        <v>1019</v>
      </c>
      <c r="H39" s="114" t="s">
        <v>3</v>
      </c>
      <c r="I39" s="114" t="s">
        <v>227</v>
      </c>
      <c r="J39" s="114" t="s">
        <v>53</v>
      </c>
      <c r="K39" s="114" t="s">
        <v>748</v>
      </c>
    </row>
    <row r="40" spans="1:11" x14ac:dyDescent="0.25">
      <c r="A40" s="114">
        <v>33</v>
      </c>
      <c r="B40" s="114" t="s">
        <v>273</v>
      </c>
      <c r="C40" s="114" t="s">
        <v>274</v>
      </c>
      <c r="D40" s="114" t="s">
        <v>0</v>
      </c>
      <c r="E40" s="114" t="s">
        <v>1</v>
      </c>
      <c r="F40" s="114" t="s">
        <v>275</v>
      </c>
      <c r="G40" s="114" t="s">
        <v>1019</v>
      </c>
      <c r="H40" s="114" t="s">
        <v>3</v>
      </c>
      <c r="I40" s="114" t="s">
        <v>276</v>
      </c>
      <c r="J40" s="114" t="s">
        <v>53</v>
      </c>
      <c r="K40" s="114" t="s">
        <v>1069</v>
      </c>
    </row>
    <row r="41" spans="1:11" x14ac:dyDescent="0.25">
      <c r="A41" s="114">
        <v>39</v>
      </c>
      <c r="B41" s="114" t="s">
        <v>242</v>
      </c>
      <c r="C41" s="114" t="s">
        <v>243</v>
      </c>
      <c r="D41" s="114" t="s">
        <v>957</v>
      </c>
      <c r="E41" s="114" t="s">
        <v>43</v>
      </c>
      <c r="F41" s="114" t="s">
        <v>244</v>
      </c>
      <c r="G41" s="114" t="s">
        <v>1019</v>
      </c>
      <c r="H41" s="114" t="s">
        <v>3</v>
      </c>
      <c r="I41" s="114" t="s">
        <v>245</v>
      </c>
      <c r="J41" s="114" t="s">
        <v>125</v>
      </c>
      <c r="K41" s="114" t="s">
        <v>958</v>
      </c>
    </row>
    <row r="42" spans="1:11" x14ac:dyDescent="0.25">
      <c r="A42" s="114">
        <v>9</v>
      </c>
      <c r="B42" s="114" t="s">
        <v>117</v>
      </c>
      <c r="C42" s="114" t="s">
        <v>1210</v>
      </c>
      <c r="D42" s="114" t="s">
        <v>648</v>
      </c>
      <c r="E42" s="114" t="s">
        <v>1</v>
      </c>
      <c r="F42" s="114" t="s">
        <v>1211</v>
      </c>
      <c r="G42" s="114" t="s">
        <v>1019</v>
      </c>
      <c r="H42" s="114" t="s">
        <v>3</v>
      </c>
      <c r="I42" s="114" t="s">
        <v>1212</v>
      </c>
      <c r="J42" s="114" t="s">
        <v>53</v>
      </c>
      <c r="K42" s="114" t="s">
        <v>1213</v>
      </c>
    </row>
    <row r="43" spans="1:11" x14ac:dyDescent="0.25">
      <c r="A43" s="114">
        <v>60</v>
      </c>
      <c r="B43" s="114" t="s">
        <v>238</v>
      </c>
      <c r="C43" s="114" t="s">
        <v>239</v>
      </c>
      <c r="D43" s="114" t="s">
        <v>0</v>
      </c>
      <c r="E43" s="114" t="s">
        <v>1</v>
      </c>
      <c r="F43" s="114" t="s">
        <v>240</v>
      </c>
      <c r="G43" s="114" t="s">
        <v>1019</v>
      </c>
      <c r="H43" s="114" t="s">
        <v>3</v>
      </c>
      <c r="I43" s="114" t="s">
        <v>241</v>
      </c>
      <c r="J43" s="114" t="s">
        <v>53</v>
      </c>
      <c r="K43" s="114" t="s">
        <v>691</v>
      </c>
    </row>
    <row r="44" spans="1:11" x14ac:dyDescent="0.25">
      <c r="A44" s="114">
        <v>31</v>
      </c>
      <c r="B44" s="114" t="s">
        <v>262</v>
      </c>
      <c r="C44" s="114" t="s">
        <v>263</v>
      </c>
      <c r="D44" s="114" t="s">
        <v>264</v>
      </c>
      <c r="E44" s="114" t="s">
        <v>1</v>
      </c>
      <c r="F44" s="114" t="s">
        <v>265</v>
      </c>
      <c r="G44" s="114" t="s">
        <v>1019</v>
      </c>
      <c r="H44" s="114" t="s">
        <v>3</v>
      </c>
      <c r="I44" s="114" t="s">
        <v>266</v>
      </c>
      <c r="J44" s="114" t="s">
        <v>53</v>
      </c>
      <c r="K44" s="114" t="s">
        <v>1057</v>
      </c>
    </row>
    <row r="45" spans="1:11" x14ac:dyDescent="0.25">
      <c r="A45" s="114">
        <v>75</v>
      </c>
      <c r="B45" s="114" t="s">
        <v>120</v>
      </c>
      <c r="C45" s="114" t="s">
        <v>121</v>
      </c>
      <c r="D45" s="114" t="s">
        <v>122</v>
      </c>
      <c r="E45" s="114" t="s">
        <v>43</v>
      </c>
      <c r="F45" s="114" t="s">
        <v>123</v>
      </c>
      <c r="G45" s="114" t="s">
        <v>1019</v>
      </c>
      <c r="H45" s="114" t="s">
        <v>3</v>
      </c>
      <c r="I45" s="114" t="s">
        <v>124</v>
      </c>
      <c r="J45" s="114" t="s">
        <v>125</v>
      </c>
      <c r="K45" s="114" t="s">
        <v>728</v>
      </c>
    </row>
    <row r="46" spans="1:11" x14ac:dyDescent="0.25">
      <c r="A46" s="114">
        <v>90</v>
      </c>
      <c r="B46" s="114" t="s">
        <v>278</v>
      </c>
      <c r="C46" s="114" t="s">
        <v>279</v>
      </c>
      <c r="D46" s="114" t="s">
        <v>66</v>
      </c>
      <c r="E46" s="114" t="s">
        <v>1</v>
      </c>
      <c r="F46" s="114" t="s">
        <v>280</v>
      </c>
      <c r="G46" s="114" t="s">
        <v>1019</v>
      </c>
      <c r="H46" s="114" t="s">
        <v>3</v>
      </c>
      <c r="I46" s="114" t="s">
        <v>281</v>
      </c>
      <c r="J46" s="114" t="s">
        <v>53</v>
      </c>
      <c r="K46" s="114" t="s">
        <v>756</v>
      </c>
    </row>
    <row r="47" spans="1:11" x14ac:dyDescent="0.25">
      <c r="A47" s="114">
        <v>87</v>
      </c>
      <c r="B47" s="114" t="s">
        <v>54</v>
      </c>
      <c r="C47" s="114" t="s">
        <v>55</v>
      </c>
      <c r="D47" s="114" t="s">
        <v>0</v>
      </c>
      <c r="E47" s="114" t="s">
        <v>1</v>
      </c>
      <c r="F47" s="114" t="s">
        <v>229</v>
      </c>
      <c r="G47" s="114" t="s">
        <v>1019</v>
      </c>
      <c r="H47" s="114" t="s">
        <v>3</v>
      </c>
      <c r="I47" s="114" t="s">
        <v>230</v>
      </c>
      <c r="J47" s="114" t="s">
        <v>53</v>
      </c>
      <c r="K47" s="114" t="s">
        <v>749</v>
      </c>
    </row>
    <row r="48" spans="1:11" x14ac:dyDescent="0.25">
      <c r="A48" s="114">
        <v>89</v>
      </c>
      <c r="B48" s="114" t="s">
        <v>268</v>
      </c>
      <c r="C48" s="114" t="s">
        <v>269</v>
      </c>
      <c r="D48" s="114" t="s">
        <v>66</v>
      </c>
      <c r="E48" s="114" t="s">
        <v>1</v>
      </c>
      <c r="F48" s="114" t="s">
        <v>270</v>
      </c>
      <c r="G48" s="114" t="s">
        <v>1019</v>
      </c>
      <c r="H48" s="114" t="s">
        <v>3</v>
      </c>
      <c r="I48" s="114" t="s">
        <v>271</v>
      </c>
      <c r="J48" s="114" t="s">
        <v>53</v>
      </c>
      <c r="K48" s="114" t="s">
        <v>754</v>
      </c>
    </row>
    <row r="49" spans="1:11" x14ac:dyDescent="0.25">
      <c r="A49" s="114">
        <v>12</v>
      </c>
      <c r="B49" s="114" t="s">
        <v>116</v>
      </c>
      <c r="C49" s="114" t="s">
        <v>117</v>
      </c>
      <c r="D49" s="114" t="s">
        <v>648</v>
      </c>
      <c r="E49" s="114" t="s">
        <v>1</v>
      </c>
      <c r="F49" s="114" t="s">
        <v>118</v>
      </c>
      <c r="G49" s="114" t="s">
        <v>1019</v>
      </c>
      <c r="H49" s="114" t="s">
        <v>3</v>
      </c>
      <c r="I49" s="114" t="s">
        <v>119</v>
      </c>
      <c r="J49" s="114" t="s">
        <v>53</v>
      </c>
      <c r="K49" s="114" t="s">
        <v>1167</v>
      </c>
    </row>
    <row r="50" spans="1:11" x14ac:dyDescent="0.25">
      <c r="A50" s="114">
        <v>74</v>
      </c>
      <c r="B50" s="114" t="s">
        <v>110</v>
      </c>
      <c r="C50" s="114" t="s">
        <v>111</v>
      </c>
      <c r="D50" s="114" t="s">
        <v>112</v>
      </c>
      <c r="E50" s="114" t="s">
        <v>43</v>
      </c>
      <c r="F50" s="114" t="s">
        <v>113</v>
      </c>
      <c r="G50" s="114" t="s">
        <v>1019</v>
      </c>
      <c r="H50" s="114" t="s">
        <v>3</v>
      </c>
      <c r="I50" s="114" t="s">
        <v>114</v>
      </c>
      <c r="J50" s="114" t="s">
        <v>53</v>
      </c>
      <c r="K50" s="114" t="s">
        <v>727</v>
      </c>
    </row>
    <row r="51" spans="1:11" x14ac:dyDescent="0.25">
      <c r="A51" s="114">
        <v>28</v>
      </c>
      <c r="B51" s="114" t="s">
        <v>50</v>
      </c>
      <c r="C51" s="114" t="s">
        <v>51</v>
      </c>
      <c r="D51" s="114" t="s">
        <v>52</v>
      </c>
      <c r="E51" s="114" t="s">
        <v>43</v>
      </c>
      <c r="F51" s="114" t="s">
        <v>246</v>
      </c>
      <c r="G51" s="114" t="s">
        <v>1019</v>
      </c>
      <c r="H51" s="114" t="s">
        <v>3</v>
      </c>
      <c r="I51" s="114" t="s">
        <v>247</v>
      </c>
      <c r="J51" s="114" t="s">
        <v>125</v>
      </c>
      <c r="K51" s="114" t="s">
        <v>1127</v>
      </c>
    </row>
    <row r="52" spans="1:11" x14ac:dyDescent="0.25">
      <c r="A52" s="114">
        <v>85</v>
      </c>
      <c r="B52" s="114" t="s">
        <v>206</v>
      </c>
      <c r="C52" s="114" t="s">
        <v>207</v>
      </c>
      <c r="D52" s="114" t="s">
        <v>173</v>
      </c>
      <c r="E52" s="114" t="s">
        <v>43</v>
      </c>
      <c r="F52" s="114" t="s">
        <v>208</v>
      </c>
      <c r="G52" s="114" t="s">
        <v>1019</v>
      </c>
      <c r="H52" s="114" t="s">
        <v>3</v>
      </c>
      <c r="I52" s="114" t="s">
        <v>209</v>
      </c>
      <c r="J52" s="114" t="s">
        <v>53</v>
      </c>
      <c r="K52" s="114" t="s">
        <v>745</v>
      </c>
    </row>
    <row r="53" spans="1:11" x14ac:dyDescent="0.25">
      <c r="A53" s="114">
        <v>35</v>
      </c>
      <c r="B53" s="114" t="s">
        <v>145</v>
      </c>
      <c r="C53" s="114" t="s">
        <v>97</v>
      </c>
      <c r="D53" s="114" t="s">
        <v>1046</v>
      </c>
      <c r="E53" s="114" t="s">
        <v>1</v>
      </c>
      <c r="F53" s="114" t="s">
        <v>147</v>
      </c>
      <c r="G53" s="114" t="s">
        <v>1019</v>
      </c>
      <c r="H53" s="114" t="s">
        <v>3</v>
      </c>
      <c r="I53" s="114" t="s">
        <v>148</v>
      </c>
      <c r="J53" s="114" t="s">
        <v>53</v>
      </c>
      <c r="K53" s="114" t="s">
        <v>1047</v>
      </c>
    </row>
    <row r="54" spans="1:11" x14ac:dyDescent="0.25">
      <c r="A54" s="114">
        <v>34</v>
      </c>
      <c r="B54" s="114" t="s">
        <v>102</v>
      </c>
      <c r="C54" s="114" t="s">
        <v>141</v>
      </c>
      <c r="D54" s="114" t="s">
        <v>42</v>
      </c>
      <c r="E54" s="114" t="s">
        <v>43</v>
      </c>
      <c r="F54" s="114" t="s">
        <v>142</v>
      </c>
      <c r="G54" s="114" t="s">
        <v>1019</v>
      </c>
      <c r="H54" s="114" t="s">
        <v>3</v>
      </c>
      <c r="I54" s="114" t="s">
        <v>143</v>
      </c>
      <c r="J54" s="114" t="s">
        <v>53</v>
      </c>
      <c r="K54" s="114" t="s">
        <v>1070</v>
      </c>
    </row>
    <row r="55" spans="1:11" x14ac:dyDescent="0.25">
      <c r="A55" s="114">
        <v>51</v>
      </c>
      <c r="B55" s="114" t="s">
        <v>590</v>
      </c>
      <c r="C55" s="114" t="s">
        <v>591</v>
      </c>
      <c r="D55" s="114" t="s">
        <v>592</v>
      </c>
      <c r="E55" s="114" t="s">
        <v>43</v>
      </c>
      <c r="F55" s="114" t="s">
        <v>593</v>
      </c>
      <c r="G55" s="114" t="s">
        <v>1131</v>
      </c>
      <c r="H55" s="114" t="s">
        <v>30</v>
      </c>
      <c r="I55" s="114" t="s">
        <v>594</v>
      </c>
      <c r="J55" s="114" t="s">
        <v>32</v>
      </c>
      <c r="K55" s="114" t="s">
        <v>669</v>
      </c>
    </row>
    <row r="56" spans="1:11" x14ac:dyDescent="0.25">
      <c r="A56" s="114">
        <v>29</v>
      </c>
      <c r="B56" s="114" t="s">
        <v>1072</v>
      </c>
      <c r="C56" s="114" t="s">
        <v>1073</v>
      </c>
      <c r="D56" s="114" t="s">
        <v>122</v>
      </c>
      <c r="E56" s="114" t="s">
        <v>43</v>
      </c>
      <c r="F56" s="114" t="s">
        <v>221</v>
      </c>
      <c r="G56" s="114" t="s">
        <v>1131</v>
      </c>
      <c r="H56" s="114" t="s">
        <v>3</v>
      </c>
      <c r="I56" s="114" t="s">
        <v>222</v>
      </c>
      <c r="J56" s="114" t="s">
        <v>53</v>
      </c>
      <c r="K56" s="114" t="s">
        <v>1074</v>
      </c>
    </row>
    <row r="57" spans="1:11" x14ac:dyDescent="0.25">
      <c r="A57" s="114">
        <v>81</v>
      </c>
      <c r="B57" s="114" t="s">
        <v>174</v>
      </c>
      <c r="C57" s="114" t="s">
        <v>175</v>
      </c>
      <c r="D57" s="114" t="s">
        <v>0</v>
      </c>
      <c r="E57" s="114" t="s">
        <v>1</v>
      </c>
      <c r="F57" s="114" t="s">
        <v>472</v>
      </c>
      <c r="G57" s="114" t="s">
        <v>1050</v>
      </c>
      <c r="H57" s="114" t="s">
        <v>473</v>
      </c>
      <c r="I57" s="114" t="s">
        <v>474</v>
      </c>
      <c r="J57" s="114" t="s">
        <v>475</v>
      </c>
      <c r="K57" s="114" t="s">
        <v>737</v>
      </c>
    </row>
    <row r="58" spans="1:11" x14ac:dyDescent="0.25">
      <c r="A58" s="114">
        <v>84</v>
      </c>
      <c r="B58" s="114" t="s">
        <v>54</v>
      </c>
      <c r="C58" s="114" t="s">
        <v>55</v>
      </c>
      <c r="D58" s="114" t="s">
        <v>0</v>
      </c>
      <c r="E58" s="114" t="s">
        <v>1</v>
      </c>
      <c r="F58" s="114" t="s">
        <v>480</v>
      </c>
      <c r="G58" s="114" t="s">
        <v>1050</v>
      </c>
      <c r="H58" s="114" t="s">
        <v>473</v>
      </c>
      <c r="I58" s="114" t="s">
        <v>481</v>
      </c>
      <c r="J58" s="114" t="s">
        <v>475</v>
      </c>
      <c r="K58" s="114" t="s">
        <v>744</v>
      </c>
    </row>
    <row customFormat="1" r="59" s="56" spans="1:11" x14ac:dyDescent="0.25">
      <c r="A59" s="56">
        <v>71</v>
      </c>
      <c r="B59" s="56" t="s">
        <v>40</v>
      </c>
      <c r="C59" s="56" t="s">
        <v>41</v>
      </c>
      <c r="D59" s="56" t="s">
        <v>42</v>
      </c>
      <c r="E59" s="56" t="s">
        <v>43</v>
      </c>
      <c r="F59" s="56" t="s">
        <v>44</v>
      </c>
      <c r="G59" s="56" t="s">
        <v>960</v>
      </c>
      <c r="H59" s="56" t="s">
        <v>5</v>
      </c>
      <c r="I59" s="56" t="s">
        <v>45</v>
      </c>
      <c r="J59" s="56" t="s">
        <v>6</v>
      </c>
      <c r="K59" s="56" t="s">
        <v>716</v>
      </c>
    </row>
    <row r="60" spans="1:11" x14ac:dyDescent="0.25">
      <c r="A60" s="114">
        <v>19</v>
      </c>
      <c r="B60" s="114" t="s">
        <v>1146</v>
      </c>
      <c r="C60" s="114" t="s">
        <v>1147</v>
      </c>
      <c r="D60" s="114" t="s">
        <v>1142</v>
      </c>
      <c r="E60" s="114" t="s">
        <v>1</v>
      </c>
      <c r="F60" s="114" t="s">
        <v>1148</v>
      </c>
      <c r="G60" s="114" t="s">
        <v>1136</v>
      </c>
      <c r="H60" s="114" t="s">
        <v>1013</v>
      </c>
      <c r="I60" s="114" t="s">
        <v>1149</v>
      </c>
      <c r="J60" s="114" t="s">
        <v>960</v>
      </c>
      <c r="K60" s="114" t="s">
        <v>1150</v>
      </c>
    </row>
    <row r="61" spans="1:11" x14ac:dyDescent="0.25">
      <c r="A61" s="114">
        <v>22</v>
      </c>
      <c r="B61" s="114" t="s">
        <v>50</v>
      </c>
      <c r="C61" s="114" t="s">
        <v>51</v>
      </c>
      <c r="D61" s="114" t="s">
        <v>52</v>
      </c>
      <c r="E61" s="114" t="s">
        <v>43</v>
      </c>
      <c r="F61" s="114" t="s">
        <v>1085</v>
      </c>
      <c r="G61" s="114" t="s">
        <v>1136</v>
      </c>
      <c r="H61" s="114" t="s">
        <v>1013</v>
      </c>
      <c r="I61" s="114" t="s">
        <v>1086</v>
      </c>
      <c r="J61" s="114" t="s">
        <v>960</v>
      </c>
      <c r="K61" s="114" t="s">
        <v>1087</v>
      </c>
    </row>
    <row r="62" spans="1:11" x14ac:dyDescent="0.25">
      <c r="A62" s="114">
        <v>20</v>
      </c>
      <c r="B62" s="114" t="s">
        <v>1151</v>
      </c>
      <c r="C62" s="114" t="s">
        <v>1152</v>
      </c>
      <c r="D62" s="114" t="s">
        <v>1153</v>
      </c>
      <c r="E62" s="114" t="s">
        <v>48</v>
      </c>
      <c r="F62" s="114" t="s">
        <v>1154</v>
      </c>
      <c r="G62" s="114" t="s">
        <v>1136</v>
      </c>
      <c r="H62" s="114" t="s">
        <v>1013</v>
      </c>
      <c r="I62" s="114" t="s">
        <v>1155</v>
      </c>
      <c r="J62" s="114" t="s">
        <v>960</v>
      </c>
      <c r="K62" s="114" t="s">
        <v>1156</v>
      </c>
    </row>
    <row r="63" spans="1:11" x14ac:dyDescent="0.25">
      <c r="A63" s="114">
        <v>25</v>
      </c>
      <c r="B63" s="114" t="s">
        <v>1110</v>
      </c>
      <c r="C63" s="114" t="s">
        <v>408</v>
      </c>
      <c r="D63" s="114" t="s">
        <v>1111</v>
      </c>
      <c r="E63" s="114" t="s">
        <v>912</v>
      </c>
      <c r="F63" s="114" t="s">
        <v>1112</v>
      </c>
      <c r="G63" s="114" t="s">
        <v>1136</v>
      </c>
      <c r="H63" s="114" t="s">
        <v>1013</v>
      </c>
      <c r="I63" s="114" t="s">
        <v>1113</v>
      </c>
      <c r="J63" s="114" t="s">
        <v>960</v>
      </c>
      <c r="K63" s="114" t="s">
        <v>1114</v>
      </c>
    </row>
    <row r="64" spans="1:11" x14ac:dyDescent="0.25">
      <c r="A64" s="114">
        <v>16</v>
      </c>
      <c r="B64" s="114" t="s">
        <v>1181</v>
      </c>
      <c r="C64" s="114" t="s">
        <v>1182</v>
      </c>
      <c r="D64" s="114" t="s">
        <v>1183</v>
      </c>
      <c r="E64" s="114" t="s">
        <v>48</v>
      </c>
      <c r="F64" s="114" t="s">
        <v>1184</v>
      </c>
      <c r="G64" s="114" t="s">
        <v>1136</v>
      </c>
      <c r="H64" s="114" t="s">
        <v>1013</v>
      </c>
      <c r="I64" s="114" t="s">
        <v>1185</v>
      </c>
      <c r="J64" s="114" t="s">
        <v>960</v>
      </c>
      <c r="K64" s="114" t="s">
        <v>1186</v>
      </c>
    </row>
    <row r="65" spans="1:11" x14ac:dyDescent="0.25">
      <c r="A65" s="114">
        <v>17</v>
      </c>
      <c r="B65" s="114" t="s">
        <v>1187</v>
      </c>
      <c r="C65" s="114" t="s">
        <v>1188</v>
      </c>
      <c r="D65" s="114" t="s">
        <v>1189</v>
      </c>
      <c r="E65" s="114" t="s">
        <v>43</v>
      </c>
      <c r="F65" s="114" t="s">
        <v>1190</v>
      </c>
      <c r="G65" s="114" t="s">
        <v>1136</v>
      </c>
      <c r="H65" s="114" t="s">
        <v>1013</v>
      </c>
      <c r="I65" s="114" t="s">
        <v>1191</v>
      </c>
      <c r="J65" s="114" t="s">
        <v>960</v>
      </c>
      <c r="K65" s="114" t="s">
        <v>1192</v>
      </c>
    </row>
    <row r="66" spans="1:11" x14ac:dyDescent="0.25">
      <c r="A66" s="114">
        <v>18</v>
      </c>
      <c r="B66" s="114" t="s">
        <v>64</v>
      </c>
      <c r="C66" s="114" t="s">
        <v>65</v>
      </c>
      <c r="D66" s="114" t="s">
        <v>66</v>
      </c>
      <c r="E66" s="114" t="s">
        <v>1</v>
      </c>
      <c r="F66" s="114" t="s">
        <v>1133</v>
      </c>
      <c r="G66" s="114" t="s">
        <v>1136</v>
      </c>
      <c r="H66" s="114" t="s">
        <v>1013</v>
      </c>
      <c r="I66" s="114" t="s">
        <v>1134</v>
      </c>
      <c r="J66" s="114" t="s">
        <v>960</v>
      </c>
      <c r="K66" s="114" t="s">
        <v>1135</v>
      </c>
    </row>
    <row r="67" spans="1:11" x14ac:dyDescent="0.25">
      <c r="A67" s="114">
        <v>23</v>
      </c>
      <c r="B67" s="114" t="s">
        <v>1094</v>
      </c>
      <c r="C67" s="114" t="s">
        <v>1095</v>
      </c>
      <c r="D67" s="114" t="s">
        <v>173</v>
      </c>
      <c r="E67" s="114" t="s">
        <v>43</v>
      </c>
      <c r="F67" s="114" t="s">
        <v>1096</v>
      </c>
      <c r="G67" s="114" t="s">
        <v>1136</v>
      </c>
      <c r="H67" s="114" t="s">
        <v>1013</v>
      </c>
      <c r="I67" s="114" t="s">
        <v>1097</v>
      </c>
      <c r="J67" s="114" t="s">
        <v>960</v>
      </c>
      <c r="K67" s="114" t="s">
        <v>1098</v>
      </c>
    </row>
    <row r="68" spans="1:11" x14ac:dyDescent="0.25">
      <c r="A68" s="114">
        <v>15</v>
      </c>
      <c r="B68" s="114" t="s">
        <v>1176</v>
      </c>
      <c r="C68" s="114" t="s">
        <v>1177</v>
      </c>
      <c r="D68" s="114" t="s">
        <v>173</v>
      </c>
      <c r="E68" s="114" t="s">
        <v>43</v>
      </c>
      <c r="F68" s="114" t="s">
        <v>1178</v>
      </c>
      <c r="G68" s="114" t="s">
        <v>1136</v>
      </c>
      <c r="H68" s="114" t="s">
        <v>1013</v>
      </c>
      <c r="I68" s="114" t="s">
        <v>1179</v>
      </c>
      <c r="J68" s="114" t="s">
        <v>960</v>
      </c>
      <c r="K68" s="114" t="s">
        <v>1180</v>
      </c>
    </row>
    <row r="69" spans="1:11" x14ac:dyDescent="0.25">
      <c r="A69" s="114">
        <v>27</v>
      </c>
      <c r="B69" s="114" t="s">
        <v>803</v>
      </c>
      <c r="C69" s="114" t="s">
        <v>804</v>
      </c>
      <c r="D69" s="114" t="s">
        <v>17</v>
      </c>
      <c r="E69" s="114" t="s">
        <v>7</v>
      </c>
      <c r="F69" s="114" t="s">
        <v>1121</v>
      </c>
      <c r="G69" s="114" t="s">
        <v>1136</v>
      </c>
      <c r="H69" s="114" t="s">
        <v>1013</v>
      </c>
      <c r="I69" s="114" t="s">
        <v>1122</v>
      </c>
      <c r="J69" s="114" t="s">
        <v>960</v>
      </c>
      <c r="K69" s="114" t="s">
        <v>1123</v>
      </c>
    </row>
    <row r="70" spans="1:11" x14ac:dyDescent="0.25">
      <c r="A70" s="114">
        <v>26</v>
      </c>
      <c r="B70" s="114" t="s">
        <v>1115</v>
      </c>
      <c r="C70" s="114" t="s">
        <v>1116</v>
      </c>
      <c r="D70" s="114" t="s">
        <v>1117</v>
      </c>
      <c r="E70" s="114" t="s">
        <v>1</v>
      </c>
      <c r="F70" s="114" t="s">
        <v>1118</v>
      </c>
      <c r="G70" s="114" t="s">
        <v>1136</v>
      </c>
      <c r="H70" s="114" t="s">
        <v>1013</v>
      </c>
      <c r="I70" s="114" t="s">
        <v>1119</v>
      </c>
      <c r="J70" s="114" t="s">
        <v>960</v>
      </c>
      <c r="K70" s="114" t="s">
        <v>1120</v>
      </c>
    </row>
    <row r="71" spans="1:11" x14ac:dyDescent="0.25">
      <c r="A71" s="114">
        <v>14</v>
      </c>
      <c r="B71" s="114" t="s">
        <v>1171</v>
      </c>
      <c r="C71" s="114" t="s">
        <v>1172</v>
      </c>
      <c r="D71" s="114" t="s">
        <v>0</v>
      </c>
      <c r="E71" s="114" t="s">
        <v>1</v>
      </c>
      <c r="F71" s="114" t="s">
        <v>1173</v>
      </c>
      <c r="G71" s="114" t="s">
        <v>1136</v>
      </c>
      <c r="H71" s="114" t="s">
        <v>1013</v>
      </c>
      <c r="I71" s="114" t="s">
        <v>1174</v>
      </c>
      <c r="J71" s="114" t="s">
        <v>960</v>
      </c>
      <c r="K71" s="114" t="s">
        <v>1175</v>
      </c>
    </row>
    <row r="72" spans="1:11" x14ac:dyDescent="0.25">
      <c r="A72" s="114">
        <v>10</v>
      </c>
      <c r="B72" s="114" t="s">
        <v>262</v>
      </c>
      <c r="C72" s="114" t="s">
        <v>399</v>
      </c>
      <c r="D72" s="114" t="s">
        <v>0</v>
      </c>
      <c r="E72" s="114" t="s">
        <v>1</v>
      </c>
      <c r="F72" s="114" t="s">
        <v>1103</v>
      </c>
      <c r="G72" s="114" t="s">
        <v>1136</v>
      </c>
      <c r="H72" s="114" t="s">
        <v>1013</v>
      </c>
      <c r="I72" s="114" t="s">
        <v>1104</v>
      </c>
      <c r="J72" s="114" t="s">
        <v>960</v>
      </c>
      <c r="K72" s="114" t="s">
        <v>1206</v>
      </c>
    </row>
    <row r="73" spans="1:11" x14ac:dyDescent="0.25">
      <c r="A73" s="114">
        <v>13</v>
      </c>
      <c r="B73" s="114" t="s">
        <v>196</v>
      </c>
      <c r="C73" s="114" t="s">
        <v>104</v>
      </c>
      <c r="D73" s="114" t="s">
        <v>197</v>
      </c>
      <c r="E73" s="114" t="s">
        <v>198</v>
      </c>
      <c r="F73" s="114" t="s">
        <v>1168</v>
      </c>
      <c r="G73" s="114" t="s">
        <v>1136</v>
      </c>
      <c r="H73" s="114" t="s">
        <v>1013</v>
      </c>
      <c r="I73" s="114" t="s">
        <v>1169</v>
      </c>
      <c r="J73" s="114" t="s">
        <v>960</v>
      </c>
      <c r="K73" s="114" t="s">
        <v>1170</v>
      </c>
    </row>
    <row r="74" spans="1:11" x14ac:dyDescent="0.25">
      <c r="A74" s="114">
        <v>24</v>
      </c>
      <c r="B74" s="114" t="s">
        <v>196</v>
      </c>
      <c r="C74" s="114" t="s">
        <v>104</v>
      </c>
      <c r="D74" s="114" t="s">
        <v>197</v>
      </c>
      <c r="E74" s="114" t="s">
        <v>198</v>
      </c>
      <c r="F74" s="114" t="s">
        <v>1107</v>
      </c>
      <c r="G74" s="114" t="s">
        <v>1136</v>
      </c>
      <c r="H74" s="114" t="s">
        <v>1013</v>
      </c>
      <c r="I74" s="114" t="s">
        <v>1108</v>
      </c>
      <c r="J74" s="114" t="s">
        <v>960</v>
      </c>
      <c r="K74" s="114" t="s">
        <v>1109</v>
      </c>
    </row>
    <row r="75" spans="1:11" x14ac:dyDescent="0.25">
      <c r="A75" s="114">
        <v>58</v>
      </c>
      <c r="B75" s="114" t="s">
        <v>15</v>
      </c>
      <c r="C75" s="114" t="s">
        <v>16</v>
      </c>
      <c r="D75" s="114" t="s">
        <v>17</v>
      </c>
      <c r="E75" s="114" t="s">
        <v>7</v>
      </c>
      <c r="F75" s="114" t="s">
        <v>18</v>
      </c>
      <c r="G75" s="114" t="s">
        <v>1136</v>
      </c>
      <c r="H75" s="114" t="s">
        <v>5</v>
      </c>
      <c r="I75" s="114" t="s">
        <v>19</v>
      </c>
      <c r="J75" s="114" t="s">
        <v>6</v>
      </c>
      <c r="K75" s="114" t="s">
        <v>685</v>
      </c>
    </row>
    <row r="76" spans="1:11" x14ac:dyDescent="0.25">
      <c r="A76" s="114">
        <v>36</v>
      </c>
      <c r="B76" s="114" t="s">
        <v>803</v>
      </c>
      <c r="C76" s="114" t="s">
        <v>804</v>
      </c>
      <c r="D76" s="114" t="s">
        <v>17</v>
      </c>
      <c r="E76" s="114" t="s">
        <v>7</v>
      </c>
      <c r="F76" s="114" t="s">
        <v>805</v>
      </c>
      <c r="G76" s="114" t="s">
        <v>1136</v>
      </c>
      <c r="H76" s="114" t="s">
        <v>5</v>
      </c>
      <c r="I76" s="114" t="s">
        <v>806</v>
      </c>
      <c r="J76" s="114" t="s">
        <v>6</v>
      </c>
      <c r="K76" s="114" t="s">
        <v>996</v>
      </c>
    </row>
    <row r="77" spans="1:11" x14ac:dyDescent="0.25">
      <c r="A77" s="114">
        <v>73</v>
      </c>
      <c r="B77" s="114" t="s">
        <v>50</v>
      </c>
      <c r="C77" s="114" t="s">
        <v>51</v>
      </c>
      <c r="D77" s="114" t="s">
        <v>52</v>
      </c>
      <c r="E77" s="114" t="s">
        <v>43</v>
      </c>
      <c r="F77" s="114" t="s">
        <v>94</v>
      </c>
      <c r="G77" s="114" t="s">
        <v>1136</v>
      </c>
      <c r="H77" s="114" t="s">
        <v>5</v>
      </c>
      <c r="I77" s="114" t="s">
        <v>95</v>
      </c>
      <c r="J77" s="114" t="s">
        <v>6</v>
      </c>
      <c r="K77" s="114" t="s">
        <v>724</v>
      </c>
    </row>
    <row r="78" spans="1:11" x14ac:dyDescent="0.25">
      <c r="A78" s="114">
        <v>79</v>
      </c>
      <c r="B78" s="114" t="s">
        <v>101</v>
      </c>
      <c r="C78" s="114" t="s">
        <v>102</v>
      </c>
      <c r="D78" s="114" t="s">
        <v>103</v>
      </c>
      <c r="E78" s="114" t="s">
        <v>43</v>
      </c>
      <c r="F78" s="114" t="s">
        <v>169</v>
      </c>
      <c r="G78" s="114" t="s">
        <v>1136</v>
      </c>
      <c r="H78" s="114" t="s">
        <v>8</v>
      </c>
      <c r="I78" s="114" t="s">
        <v>170</v>
      </c>
      <c r="J78" s="114" t="s">
        <v>9</v>
      </c>
      <c r="K78" s="114" t="s">
        <v>735</v>
      </c>
    </row>
    <row r="79" spans="1:11" x14ac:dyDescent="0.25">
      <c r="A79" s="114">
        <v>82</v>
      </c>
      <c r="B79" s="114" t="s">
        <v>179</v>
      </c>
      <c r="C79" s="114" t="s">
        <v>180</v>
      </c>
      <c r="D79" s="114" t="s">
        <v>181</v>
      </c>
      <c r="E79" s="114" t="s">
        <v>43</v>
      </c>
      <c r="F79" s="114" t="s">
        <v>182</v>
      </c>
      <c r="G79" s="114" t="s">
        <v>1136</v>
      </c>
      <c r="H79" s="114" t="s">
        <v>8</v>
      </c>
      <c r="I79" s="114" t="s">
        <v>183</v>
      </c>
      <c r="J79" s="114" t="s">
        <v>9</v>
      </c>
      <c r="K79" s="114" t="s">
        <v>738</v>
      </c>
    </row>
    <row r="80" spans="1:11" x14ac:dyDescent="0.25">
      <c r="A80" s="114">
        <v>21</v>
      </c>
      <c r="B80" s="114" t="s">
        <v>530</v>
      </c>
      <c r="C80" s="114" t="s">
        <v>531</v>
      </c>
      <c r="D80" s="114" t="s">
        <v>36</v>
      </c>
      <c r="E80" s="114" t="s">
        <v>1</v>
      </c>
      <c r="F80" s="114" t="s">
        <v>1158</v>
      </c>
      <c r="G80" s="114" t="s">
        <v>1257</v>
      </c>
      <c r="H80" s="114" t="s">
        <v>1013</v>
      </c>
      <c r="I80" s="114" t="s">
        <v>1159</v>
      </c>
      <c r="J80" s="114" t="s">
        <v>960</v>
      </c>
      <c r="K80" s="114" t="s">
        <v>1160</v>
      </c>
    </row>
    <row r="81" spans="1:11" x14ac:dyDescent="0.25">
      <c r="A81" s="114">
        <v>5</v>
      </c>
      <c r="B81" s="114" t="s">
        <v>366</v>
      </c>
      <c r="C81" s="114" t="s">
        <v>367</v>
      </c>
      <c r="D81" s="114" t="s">
        <v>368</v>
      </c>
      <c r="E81" s="114" t="s">
        <v>43</v>
      </c>
      <c r="F81" s="114" t="s">
        <v>1100</v>
      </c>
      <c r="G81" s="114" t="s">
        <v>1257</v>
      </c>
      <c r="H81" s="114" t="s">
        <v>1013</v>
      </c>
      <c r="I81" s="114" t="s">
        <v>1101</v>
      </c>
      <c r="J81" s="114" t="s">
        <v>960</v>
      </c>
      <c r="K81" s="114" t="s">
        <v>1258</v>
      </c>
    </row>
    <row r="82" spans="1:11" x14ac:dyDescent="0.25">
      <c r="A82" s="114">
        <v>8</v>
      </c>
      <c r="B82" s="114" t="s">
        <v>1194</v>
      </c>
      <c r="C82" s="114" t="s">
        <v>1195</v>
      </c>
      <c r="D82" s="114" t="s">
        <v>1196</v>
      </c>
      <c r="E82" s="114" t="s">
        <v>28</v>
      </c>
      <c r="F82" s="114" t="s">
        <v>1197</v>
      </c>
      <c r="G82" s="114" t="s">
        <v>1257</v>
      </c>
      <c r="H82" s="114" t="s">
        <v>1013</v>
      </c>
      <c r="I82" s="114" t="s">
        <v>1198</v>
      </c>
      <c r="J82" s="114" t="s">
        <v>960</v>
      </c>
      <c r="K82" s="114" t="s">
        <v>1214</v>
      </c>
    </row>
    <row r="83" spans="1:11" x14ac:dyDescent="0.25">
      <c r="A83" s="114">
        <v>2</v>
      </c>
      <c r="B83" s="114" t="s">
        <v>174</v>
      </c>
      <c r="C83" s="114" t="s">
        <v>175</v>
      </c>
      <c r="D83" s="114" t="s">
        <v>0</v>
      </c>
      <c r="E83" s="114" t="s">
        <v>1</v>
      </c>
      <c r="F83" s="114" t="s">
        <v>1232</v>
      </c>
      <c r="G83" s="114" t="s">
        <v>1257</v>
      </c>
      <c r="H83" s="114" t="s">
        <v>1013</v>
      </c>
      <c r="I83" s="114" t="s">
        <v>1234</v>
      </c>
      <c r="J83" s="114" t="s">
        <v>960</v>
      </c>
      <c r="K83" s="114" t="s">
        <v>1235</v>
      </c>
    </row>
    <row r="84" spans="1:11" x14ac:dyDescent="0.25">
      <c r="A84" s="114">
        <v>6</v>
      </c>
      <c r="B84" s="114" t="s">
        <v>1215</v>
      </c>
      <c r="C84" s="114" t="s">
        <v>1216</v>
      </c>
      <c r="D84" s="114" t="s">
        <v>0</v>
      </c>
      <c r="E84" s="114" t="s">
        <v>1</v>
      </c>
      <c r="F84" s="114" t="s">
        <v>1218</v>
      </c>
      <c r="G84" s="114" t="s">
        <v>1257</v>
      </c>
      <c r="H84" s="114" t="s">
        <v>1013</v>
      </c>
      <c r="I84" s="114" t="s">
        <v>1219</v>
      </c>
      <c r="J84" s="114" t="s">
        <v>960</v>
      </c>
      <c r="K84" s="114" t="s">
        <v>1242</v>
      </c>
    </row>
    <row r="85" spans="1:11" x14ac:dyDescent="0.25">
      <c r="A85" s="114">
        <v>67</v>
      </c>
      <c r="B85" s="114" t="s">
        <v>443</v>
      </c>
      <c r="C85" s="114" t="s">
        <v>444</v>
      </c>
      <c r="D85" s="114" t="s">
        <v>0</v>
      </c>
      <c r="E85" s="114" t="s">
        <v>1</v>
      </c>
      <c r="F85" s="114" t="s">
        <v>445</v>
      </c>
      <c r="G85" s="114" t="s">
        <v>1257</v>
      </c>
      <c r="H85" s="114" t="s">
        <v>5</v>
      </c>
      <c r="I85" s="114" t="s">
        <v>446</v>
      </c>
      <c r="J85" s="114" t="s">
        <v>6</v>
      </c>
      <c r="K85" s="114" t="s">
        <v>708</v>
      </c>
    </row>
    <row r="86" spans="1:11" x14ac:dyDescent="0.25">
      <c r="A86" s="114">
        <v>4</v>
      </c>
      <c r="B86" s="114" t="s">
        <v>366</v>
      </c>
      <c r="C86" s="114" t="s">
        <v>367</v>
      </c>
      <c r="D86" s="114" t="s">
        <v>368</v>
      </c>
      <c r="E86" s="114" t="s">
        <v>43</v>
      </c>
      <c r="F86" s="114" t="s">
        <v>395</v>
      </c>
      <c r="G86" s="114" t="s">
        <v>1257</v>
      </c>
      <c r="H86" s="114" t="s">
        <v>5</v>
      </c>
      <c r="I86" s="114" t="s">
        <v>396</v>
      </c>
      <c r="J86" s="114" t="s">
        <v>6</v>
      </c>
      <c r="K86" s="114" t="s">
        <v>1241</v>
      </c>
    </row>
    <row r="87" spans="1:11" x14ac:dyDescent="0.25">
      <c r="A87" s="114">
        <v>72</v>
      </c>
      <c r="B87" s="114" t="s">
        <v>467</v>
      </c>
      <c r="C87" s="114" t="s">
        <v>468</v>
      </c>
      <c r="D87" s="114" t="s">
        <v>0</v>
      </c>
      <c r="E87" s="114" t="s">
        <v>1</v>
      </c>
      <c r="F87" s="114" t="s">
        <v>469</v>
      </c>
      <c r="G87" s="114" t="s">
        <v>1257</v>
      </c>
      <c r="H87" s="114" t="s">
        <v>5</v>
      </c>
      <c r="I87" s="114" t="s">
        <v>470</v>
      </c>
      <c r="J87" s="114" t="s">
        <v>6</v>
      </c>
      <c r="K87" s="114" t="s">
        <v>720</v>
      </c>
    </row>
    <row r="88" spans="1:11" x14ac:dyDescent="0.25">
      <c r="A88" s="114">
        <v>78</v>
      </c>
      <c r="B88" s="114" t="s">
        <v>797</v>
      </c>
      <c r="C88" s="114" t="s">
        <v>798</v>
      </c>
      <c r="D88" s="114" t="s">
        <v>799</v>
      </c>
      <c r="E88" s="114" t="s">
        <v>1</v>
      </c>
      <c r="F88" s="114" t="s">
        <v>800</v>
      </c>
      <c r="G88" s="114" t="s">
        <v>1257</v>
      </c>
      <c r="H88" s="114" t="s">
        <v>8</v>
      </c>
      <c r="I88" s="114" t="s">
        <v>801</v>
      </c>
      <c r="J88" s="114" t="s">
        <v>9</v>
      </c>
      <c r="K88" s="114" t="s">
        <v>802</v>
      </c>
    </row>
    <row r="89" spans="1:11" x14ac:dyDescent="0.25">
      <c r="A89" s="114">
        <v>80</v>
      </c>
      <c r="B89" s="114" t="s">
        <v>174</v>
      </c>
      <c r="C89" s="114" t="s">
        <v>175</v>
      </c>
      <c r="D89" s="114" t="s">
        <v>0</v>
      </c>
      <c r="E89" s="114" t="s">
        <v>1</v>
      </c>
      <c r="F89" s="114" t="s">
        <v>176</v>
      </c>
      <c r="G89" s="114" t="s">
        <v>1257</v>
      </c>
      <c r="H89" s="114" t="s">
        <v>8</v>
      </c>
      <c r="I89" s="114" t="s">
        <v>177</v>
      </c>
      <c r="J89" s="114" t="s">
        <v>9</v>
      </c>
      <c r="K89" s="114" t="s">
        <v>736</v>
      </c>
    </row>
  </sheetData>
  <sortState ref="A2:K91">
    <sortCondition ref="G2:G91"/>
    <sortCondition ref="H2:H91"/>
  </sortState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4"/>
  <dimension ref="A1:L95"/>
  <sheetViews>
    <sheetView workbookViewId="0">
      <selection activeCell="A2" sqref="A2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98">
        <v>87</v>
      </c>
      <c r="B2" s="98" t="s">
        <v>467</v>
      </c>
      <c r="C2" s="98" t="s">
        <v>468</v>
      </c>
      <c r="D2" s="98" t="s">
        <v>0</v>
      </c>
      <c r="E2" s="98" t="s">
        <v>1</v>
      </c>
      <c r="F2" s="98" t="s">
        <v>477</v>
      </c>
      <c r="G2" s="98" t="s">
        <v>1019</v>
      </c>
      <c r="H2" s="98" t="s">
        <v>30</v>
      </c>
      <c r="I2" s="98" t="s">
        <v>478</v>
      </c>
      <c r="J2" s="98" t="s">
        <v>32</v>
      </c>
      <c r="K2" s="98" t="s">
        <v>740</v>
      </c>
    </row>
    <row r="3" spans="1:11" x14ac:dyDescent="0.25">
      <c r="A3" s="98">
        <v>53</v>
      </c>
      <c r="B3" s="98" t="s">
        <v>590</v>
      </c>
      <c r="C3" s="98" t="s">
        <v>591</v>
      </c>
      <c r="D3" s="98" t="s">
        <v>592</v>
      </c>
      <c r="E3" s="98" t="s">
        <v>43</v>
      </c>
      <c r="F3" s="98" t="s">
        <v>593</v>
      </c>
      <c r="G3" s="98" t="s">
        <v>1131</v>
      </c>
      <c r="H3" s="98" t="s">
        <v>30</v>
      </c>
      <c r="I3" s="98" t="s">
        <v>594</v>
      </c>
      <c r="J3" s="98" t="s">
        <v>32</v>
      </c>
      <c r="K3" s="98" t="s">
        <v>669</v>
      </c>
    </row>
    <row r="4" spans="1:11" x14ac:dyDescent="0.25">
      <c r="A4" s="56">
        <v>80</v>
      </c>
      <c r="B4" s="56" t="s">
        <v>131</v>
      </c>
      <c r="C4" s="56" t="s">
        <v>132</v>
      </c>
      <c r="D4" s="56" t="s">
        <v>133</v>
      </c>
      <c r="E4" s="56" t="s">
        <v>28</v>
      </c>
      <c r="F4" s="56" t="s">
        <v>134</v>
      </c>
      <c r="G4" s="56" t="s">
        <v>666</v>
      </c>
      <c r="H4" s="56" t="s">
        <v>30</v>
      </c>
      <c r="I4" s="56" t="s">
        <v>135</v>
      </c>
      <c r="J4" s="56" t="s">
        <v>32</v>
      </c>
      <c r="K4" s="56" t="s">
        <v>731</v>
      </c>
    </row>
    <row r="5" spans="1:11" x14ac:dyDescent="0.25">
      <c r="A5" s="98">
        <v>71</v>
      </c>
      <c r="B5" s="98" t="s">
        <v>460</v>
      </c>
      <c r="C5" s="98" t="s">
        <v>461</v>
      </c>
      <c r="D5" s="98" t="s">
        <v>462</v>
      </c>
      <c r="E5" s="98" t="s">
        <v>1</v>
      </c>
      <c r="F5" s="98" t="s">
        <v>463</v>
      </c>
      <c r="G5" s="98" t="s">
        <v>1019</v>
      </c>
      <c r="H5" s="98" t="s">
        <v>30</v>
      </c>
      <c r="I5" s="98" t="s">
        <v>464</v>
      </c>
      <c r="J5" s="98" t="s">
        <v>32</v>
      </c>
      <c r="K5" s="98" t="s">
        <v>711</v>
      </c>
    </row>
    <row r="6" spans="1:11" x14ac:dyDescent="0.25">
      <c r="A6" s="98">
        <v>35</v>
      </c>
      <c r="B6" s="98" t="s">
        <v>71</v>
      </c>
      <c r="C6" s="98" t="s">
        <v>72</v>
      </c>
      <c r="D6" s="98" t="s">
        <v>73</v>
      </c>
      <c r="E6" s="98" t="s">
        <v>28</v>
      </c>
      <c r="F6" s="98" t="s">
        <v>74</v>
      </c>
      <c r="G6" s="98" t="s">
        <v>1019</v>
      </c>
      <c r="H6" s="98" t="s">
        <v>30</v>
      </c>
      <c r="I6" s="98" t="s">
        <v>75</v>
      </c>
      <c r="J6" s="98" t="s">
        <v>32</v>
      </c>
      <c r="K6" s="98" t="s">
        <v>1058</v>
      </c>
    </row>
    <row r="7" spans="1:11" x14ac:dyDescent="0.25">
      <c r="A7" s="98">
        <v>72</v>
      </c>
      <c r="B7" s="98" t="s">
        <v>165</v>
      </c>
      <c r="C7" s="98" t="s">
        <v>166</v>
      </c>
      <c r="D7" s="98" t="s">
        <v>27</v>
      </c>
      <c r="E7" s="98" t="s">
        <v>28</v>
      </c>
      <c r="F7" s="98" t="s">
        <v>167</v>
      </c>
      <c r="G7" s="98" t="s">
        <v>1019</v>
      </c>
      <c r="H7" s="98" t="s">
        <v>30</v>
      </c>
      <c r="I7" s="98" t="s">
        <v>168</v>
      </c>
      <c r="J7" s="98" t="s">
        <v>32</v>
      </c>
      <c r="K7" s="98" t="s">
        <v>712</v>
      </c>
    </row>
    <row r="8" spans="1:11" x14ac:dyDescent="0.25">
      <c r="A8" s="98">
        <v>33</v>
      </c>
      <c r="B8" s="98" t="s">
        <v>190</v>
      </c>
      <c r="C8" s="98" t="s">
        <v>191</v>
      </c>
      <c r="D8" s="98" t="s">
        <v>192</v>
      </c>
      <c r="E8" s="98" t="s">
        <v>28</v>
      </c>
      <c r="F8" s="98" t="s">
        <v>193</v>
      </c>
      <c r="G8" s="98" t="s">
        <v>1019</v>
      </c>
      <c r="H8" s="98" t="s">
        <v>30</v>
      </c>
      <c r="I8" s="98" t="s">
        <v>194</v>
      </c>
      <c r="J8" s="98" t="s">
        <v>32</v>
      </c>
      <c r="K8" s="98" t="s">
        <v>1081</v>
      </c>
    </row>
    <row r="9" spans="1:11" x14ac:dyDescent="0.25">
      <c r="A9" s="98">
        <v>73</v>
      </c>
      <c r="B9" s="98" t="s">
        <v>25</v>
      </c>
      <c r="C9" s="98" t="s">
        <v>26</v>
      </c>
      <c r="D9" s="98" t="s">
        <v>27</v>
      </c>
      <c r="E9" s="98" t="s">
        <v>28</v>
      </c>
      <c r="F9" s="98" t="s">
        <v>29</v>
      </c>
      <c r="G9" s="98" t="s">
        <v>1019</v>
      </c>
      <c r="H9" s="98" t="s">
        <v>30</v>
      </c>
      <c r="I9" s="98" t="s">
        <v>31</v>
      </c>
      <c r="J9" s="98" t="s">
        <v>32</v>
      </c>
      <c r="K9" s="98" t="s">
        <v>714</v>
      </c>
    </row>
    <row r="10" spans="1:11" x14ac:dyDescent="0.25">
      <c r="A10" s="98">
        <v>41</v>
      </c>
      <c r="B10" s="98" t="s">
        <v>64</v>
      </c>
      <c r="C10" s="98" t="s">
        <v>65</v>
      </c>
      <c r="D10" s="98" t="s">
        <v>66</v>
      </c>
      <c r="E10" s="98" t="s">
        <v>1</v>
      </c>
      <c r="F10" s="98" t="s">
        <v>67</v>
      </c>
      <c r="G10" s="98" t="s">
        <v>1019</v>
      </c>
      <c r="H10" s="98" t="s">
        <v>30</v>
      </c>
      <c r="I10" s="98" t="s">
        <v>68</v>
      </c>
      <c r="J10" s="98" t="s">
        <v>32</v>
      </c>
      <c r="K10" s="98" t="s">
        <v>959</v>
      </c>
    </row>
    <row r="11" spans="1:11" x14ac:dyDescent="0.25">
      <c r="A11" s="56">
        <v>48</v>
      </c>
      <c r="B11" s="56" t="s">
        <v>453</v>
      </c>
      <c r="C11" s="56" t="s">
        <v>454</v>
      </c>
      <c r="D11" s="56" t="s">
        <v>455</v>
      </c>
      <c r="E11" s="56" t="s">
        <v>456</v>
      </c>
      <c r="F11" s="56" t="s">
        <v>457</v>
      </c>
      <c r="G11" s="56" t="s">
        <v>666</v>
      </c>
      <c r="H11" s="56" t="s">
        <v>30</v>
      </c>
      <c r="I11" s="56" t="s">
        <v>458</v>
      </c>
      <c r="J11" s="56" t="s">
        <v>32</v>
      </c>
      <c r="K11" s="56" t="s">
        <v>763</v>
      </c>
    </row>
    <row r="12" spans="1:11" x14ac:dyDescent="0.25">
      <c r="A12" s="96">
        <v>22</v>
      </c>
      <c r="B12" s="96" t="s">
        <v>1146</v>
      </c>
      <c r="C12" s="96" t="s">
        <v>1147</v>
      </c>
      <c r="D12" s="96" t="s">
        <v>1142</v>
      </c>
      <c r="E12" s="96" t="s">
        <v>1</v>
      </c>
      <c r="F12" s="96" t="s">
        <v>1148</v>
      </c>
      <c r="G12" s="96" t="s">
        <v>1136</v>
      </c>
      <c r="H12" s="96" t="s">
        <v>1013</v>
      </c>
      <c r="I12" s="96" t="s">
        <v>1149</v>
      </c>
      <c r="J12" s="96" t="s">
        <v>960</v>
      </c>
      <c r="K12" s="96" t="s">
        <v>1150</v>
      </c>
    </row>
    <row r="13" spans="1:11" x14ac:dyDescent="0.25">
      <c r="A13" s="96">
        <v>24</v>
      </c>
      <c r="B13" s="96" t="s">
        <v>530</v>
      </c>
      <c r="C13" s="96" t="s">
        <v>531</v>
      </c>
      <c r="D13" s="96" t="s">
        <v>36</v>
      </c>
      <c r="E13" s="96" t="s">
        <v>1</v>
      </c>
      <c r="F13" s="96" t="s">
        <v>1158</v>
      </c>
      <c r="G13" s="96" t="s">
        <v>1257</v>
      </c>
      <c r="H13" s="96" t="s">
        <v>1013</v>
      </c>
      <c r="I13" s="96" t="s">
        <v>1159</v>
      </c>
      <c r="J13" s="96" t="s">
        <v>960</v>
      </c>
      <c r="K13" s="96" t="s">
        <v>1160</v>
      </c>
    </row>
    <row r="14" spans="1:11" x14ac:dyDescent="0.25">
      <c r="A14" s="96">
        <v>25</v>
      </c>
      <c r="B14" s="96" t="s">
        <v>50</v>
      </c>
      <c r="C14" s="96" t="s">
        <v>51</v>
      </c>
      <c r="D14" s="96" t="s">
        <v>52</v>
      </c>
      <c r="E14" s="96" t="s">
        <v>43</v>
      </c>
      <c r="F14" s="96" t="s">
        <v>1085</v>
      </c>
      <c r="G14" s="96" t="s">
        <v>1136</v>
      </c>
      <c r="H14" s="96" t="s">
        <v>1013</v>
      </c>
      <c r="I14" s="96" t="s">
        <v>1086</v>
      </c>
      <c r="J14" s="96" t="s">
        <v>960</v>
      </c>
      <c r="K14" s="96" t="s">
        <v>1087</v>
      </c>
    </row>
    <row r="15" spans="1:11" x14ac:dyDescent="0.25">
      <c r="A15" s="96">
        <v>23</v>
      </c>
      <c r="B15" s="96" t="s">
        <v>1151</v>
      </c>
      <c r="C15" s="96" t="s">
        <v>1152</v>
      </c>
      <c r="D15" s="96" t="s">
        <v>1153</v>
      </c>
      <c r="E15" s="96" t="s">
        <v>48</v>
      </c>
      <c r="F15" s="96" t="s">
        <v>1154</v>
      </c>
      <c r="G15" s="96" t="s">
        <v>1136</v>
      </c>
      <c r="H15" s="96" t="s">
        <v>1013</v>
      </c>
      <c r="I15" s="96" t="s">
        <v>1155</v>
      </c>
      <c r="J15" s="96" t="s">
        <v>960</v>
      </c>
      <c r="K15" s="96" t="s">
        <v>1156</v>
      </c>
    </row>
    <row r="16" spans="1:11" x14ac:dyDescent="0.25">
      <c r="A16" s="96">
        <v>28</v>
      </c>
      <c r="B16" s="96" t="s">
        <v>1110</v>
      </c>
      <c r="C16" s="96" t="s">
        <v>408</v>
      </c>
      <c r="D16" s="96" t="s">
        <v>1111</v>
      </c>
      <c r="E16" s="96" t="s">
        <v>912</v>
      </c>
      <c r="F16" s="96" t="s">
        <v>1112</v>
      </c>
      <c r="G16" s="96" t="s">
        <v>1136</v>
      </c>
      <c r="H16" s="96" t="s">
        <v>1013</v>
      </c>
      <c r="I16" s="96" t="s">
        <v>1113</v>
      </c>
      <c r="J16" s="96" t="s">
        <v>960</v>
      </c>
      <c r="K16" s="96" t="s">
        <v>1114</v>
      </c>
    </row>
    <row r="17" spans="1:11" x14ac:dyDescent="0.25">
      <c r="A17" s="98">
        <v>19</v>
      </c>
      <c r="B17" s="98" t="s">
        <v>1181</v>
      </c>
      <c r="C17" s="98" t="s">
        <v>1182</v>
      </c>
      <c r="D17" s="98" t="s">
        <v>1183</v>
      </c>
      <c r="E17" s="98" t="s">
        <v>48</v>
      </c>
      <c r="F17" s="98" t="s">
        <v>1184</v>
      </c>
      <c r="G17" s="98" t="s">
        <v>1136</v>
      </c>
      <c r="H17" s="98" t="s">
        <v>1013</v>
      </c>
      <c r="I17" s="98" t="s">
        <v>1185</v>
      </c>
      <c r="J17" s="98" t="s">
        <v>960</v>
      </c>
      <c r="K17" s="98" t="s">
        <v>1186</v>
      </c>
    </row>
    <row r="18" spans="1:11" x14ac:dyDescent="0.25">
      <c r="A18" s="96">
        <v>20</v>
      </c>
      <c r="B18" s="96" t="s">
        <v>1187</v>
      </c>
      <c r="C18" s="96" t="s">
        <v>1188</v>
      </c>
      <c r="D18" s="96" t="s">
        <v>1189</v>
      </c>
      <c r="E18" s="96" t="s">
        <v>43</v>
      </c>
      <c r="F18" s="96" t="s">
        <v>1190</v>
      </c>
      <c r="G18" s="96" t="s">
        <v>1136</v>
      </c>
      <c r="H18" s="96" t="s">
        <v>1013</v>
      </c>
      <c r="I18" s="96" t="s">
        <v>1191</v>
      </c>
      <c r="J18" s="96" t="s">
        <v>960</v>
      </c>
      <c r="K18" s="96" t="s">
        <v>1192</v>
      </c>
    </row>
    <row r="19" spans="1:11" x14ac:dyDescent="0.25">
      <c r="A19" s="96">
        <v>9</v>
      </c>
      <c r="B19" s="96" t="s">
        <v>366</v>
      </c>
      <c r="C19" s="96" t="s">
        <v>367</v>
      </c>
      <c r="D19" s="96" t="s">
        <v>368</v>
      </c>
      <c r="E19" s="96" t="s">
        <v>43</v>
      </c>
      <c r="F19" s="96" t="s">
        <v>1100</v>
      </c>
      <c r="G19" s="96" t="s">
        <v>1257</v>
      </c>
      <c r="H19" s="96" t="s">
        <v>1013</v>
      </c>
      <c r="I19" s="96" t="s">
        <v>1101</v>
      </c>
      <c r="J19" s="96" t="s">
        <v>960</v>
      </c>
      <c r="K19" s="96" t="s">
        <v>1258</v>
      </c>
    </row>
    <row r="20" spans="1:11" x14ac:dyDescent="0.25">
      <c r="A20" s="96">
        <v>21</v>
      </c>
      <c r="B20" s="96" t="s">
        <v>64</v>
      </c>
      <c r="C20" s="96" t="s">
        <v>65</v>
      </c>
      <c r="D20" s="96" t="s">
        <v>66</v>
      </c>
      <c r="E20" s="96" t="s">
        <v>1</v>
      </c>
      <c r="F20" s="96" t="s">
        <v>1133</v>
      </c>
      <c r="G20" s="96" t="s">
        <v>1136</v>
      </c>
      <c r="H20" s="96" t="s">
        <v>1013</v>
      </c>
      <c r="I20" s="96" t="s">
        <v>1134</v>
      </c>
      <c r="J20" s="96" t="s">
        <v>960</v>
      </c>
      <c r="K20" s="96" t="s">
        <v>1135</v>
      </c>
    </row>
    <row r="21" spans="1:11" x14ac:dyDescent="0.25">
      <c r="A21" s="96">
        <v>26</v>
      </c>
      <c r="B21" s="96" t="s">
        <v>1094</v>
      </c>
      <c r="C21" s="96" t="s">
        <v>1095</v>
      </c>
      <c r="D21" s="96" t="s">
        <v>173</v>
      </c>
      <c r="E21" s="96" t="s">
        <v>43</v>
      </c>
      <c r="F21" s="96" t="s">
        <v>1096</v>
      </c>
      <c r="G21" s="96" t="s">
        <v>1136</v>
      </c>
      <c r="H21" s="96" t="s">
        <v>1013</v>
      </c>
      <c r="I21" s="96" t="s">
        <v>1097</v>
      </c>
      <c r="J21" s="96" t="s">
        <v>960</v>
      </c>
      <c r="K21" s="96" t="s">
        <v>1098</v>
      </c>
    </row>
    <row r="22" spans="1:11" x14ac:dyDescent="0.25">
      <c r="A22" s="96">
        <v>18</v>
      </c>
      <c r="B22" s="96" t="s">
        <v>1176</v>
      </c>
      <c r="C22" s="96" t="s">
        <v>1177</v>
      </c>
      <c r="D22" s="96" t="s">
        <v>173</v>
      </c>
      <c r="E22" s="96" t="s">
        <v>43</v>
      </c>
      <c r="F22" s="96" t="s">
        <v>1178</v>
      </c>
      <c r="G22" s="96" t="s">
        <v>1136</v>
      </c>
      <c r="H22" s="96" t="s">
        <v>1013</v>
      </c>
      <c r="I22" s="96" t="s">
        <v>1179</v>
      </c>
      <c r="J22" s="96" t="s">
        <v>960</v>
      </c>
      <c r="K22" s="96" t="s">
        <v>1180</v>
      </c>
    </row>
    <row r="23" spans="1:11" x14ac:dyDescent="0.25">
      <c r="A23" s="96">
        <v>30</v>
      </c>
      <c r="B23" s="96" t="s">
        <v>803</v>
      </c>
      <c r="C23" s="96" t="s">
        <v>804</v>
      </c>
      <c r="D23" s="96" t="s">
        <v>17</v>
      </c>
      <c r="E23" s="96" t="s">
        <v>7</v>
      </c>
      <c r="F23" s="96" t="s">
        <v>1121</v>
      </c>
      <c r="G23" s="96" t="s">
        <v>1136</v>
      </c>
      <c r="H23" s="96" t="s">
        <v>1013</v>
      </c>
      <c r="I23" s="96" t="s">
        <v>1122</v>
      </c>
      <c r="J23" s="96" t="s">
        <v>960</v>
      </c>
      <c r="K23" s="96" t="s">
        <v>1123</v>
      </c>
    </row>
    <row r="24" spans="1:11" x14ac:dyDescent="0.25">
      <c r="A24" s="96">
        <v>29</v>
      </c>
      <c r="B24" s="96" t="s">
        <v>1115</v>
      </c>
      <c r="C24" s="96" t="s">
        <v>1116</v>
      </c>
      <c r="D24" s="96" t="s">
        <v>1117</v>
      </c>
      <c r="E24" s="96" t="s">
        <v>1</v>
      </c>
      <c r="F24" s="96" t="s">
        <v>1118</v>
      </c>
      <c r="G24" s="96" t="s">
        <v>1136</v>
      </c>
      <c r="H24" s="96" t="s">
        <v>1013</v>
      </c>
      <c r="I24" s="96" t="s">
        <v>1119</v>
      </c>
      <c r="J24" s="96" t="s">
        <v>960</v>
      </c>
      <c r="K24" s="96" t="s">
        <v>1120</v>
      </c>
    </row>
    <row r="25" spans="1:11" x14ac:dyDescent="0.25">
      <c r="A25" s="96">
        <v>17</v>
      </c>
      <c r="B25" s="96" t="s">
        <v>1171</v>
      </c>
      <c r="C25" s="96" t="s">
        <v>1172</v>
      </c>
      <c r="D25" s="96" t="s">
        <v>0</v>
      </c>
      <c r="E25" s="96" t="s">
        <v>1</v>
      </c>
      <c r="F25" s="96" t="s">
        <v>1173</v>
      </c>
      <c r="G25" s="96" t="s">
        <v>1136</v>
      </c>
      <c r="H25" s="96" t="s">
        <v>1013</v>
      </c>
      <c r="I25" s="96" t="s">
        <v>1174</v>
      </c>
      <c r="J25" s="96" t="s">
        <v>960</v>
      </c>
      <c r="K25" s="96" t="s">
        <v>1175</v>
      </c>
    </row>
    <row r="26" spans="1:11" x14ac:dyDescent="0.25">
      <c r="A26" s="56">
        <v>12</v>
      </c>
      <c r="B26" s="56" t="s">
        <v>1194</v>
      </c>
      <c r="C26" s="56" t="s">
        <v>1195</v>
      </c>
      <c r="D26" s="56" t="s">
        <v>1196</v>
      </c>
      <c r="E26" s="56" t="s">
        <v>28</v>
      </c>
      <c r="F26" s="56" t="s">
        <v>1197</v>
      </c>
      <c r="G26" s="56" t="s">
        <v>960</v>
      </c>
      <c r="H26" s="56" t="s">
        <v>1013</v>
      </c>
      <c r="I26" s="56" t="s">
        <v>1198</v>
      </c>
      <c r="J26" s="56" t="s">
        <v>960</v>
      </c>
      <c r="K26" s="56" t="s">
        <v>1214</v>
      </c>
    </row>
    <row r="27" spans="1:11" x14ac:dyDescent="0.25">
      <c r="A27" s="96">
        <v>14</v>
      </c>
      <c r="B27" s="96" t="s">
        <v>262</v>
      </c>
      <c r="C27" s="96" t="s">
        <v>399</v>
      </c>
      <c r="D27" s="96" t="s">
        <v>0</v>
      </c>
      <c r="E27" s="96" t="s">
        <v>1</v>
      </c>
      <c r="F27" s="96" t="s">
        <v>1103</v>
      </c>
      <c r="G27" s="96" t="s">
        <v>1136</v>
      </c>
      <c r="H27" s="96" t="s">
        <v>1013</v>
      </c>
      <c r="I27" s="96" t="s">
        <v>1104</v>
      </c>
      <c r="J27" s="96" t="s">
        <v>960</v>
      </c>
      <c r="K27" s="96" t="s">
        <v>1206</v>
      </c>
    </row>
    <row r="28" spans="1:11" x14ac:dyDescent="0.25">
      <c r="A28" s="96">
        <v>6</v>
      </c>
      <c r="B28" s="96" t="s">
        <v>174</v>
      </c>
      <c r="C28" s="96" t="s">
        <v>175</v>
      </c>
      <c r="D28" s="96" t="s">
        <v>0</v>
      </c>
      <c r="E28" s="96" t="s">
        <v>1</v>
      </c>
      <c r="F28" s="96" t="s">
        <v>1232</v>
      </c>
      <c r="G28" s="96" t="s">
        <v>1257</v>
      </c>
      <c r="H28" s="96" t="s">
        <v>1013</v>
      </c>
      <c r="I28" s="96" t="s">
        <v>1234</v>
      </c>
      <c r="J28" s="96" t="s">
        <v>960</v>
      </c>
      <c r="K28" s="96" t="s">
        <v>1235</v>
      </c>
    </row>
    <row r="29" spans="1:11" x14ac:dyDescent="0.25">
      <c r="A29" s="96">
        <v>10</v>
      </c>
      <c r="B29" s="96" t="s">
        <v>1215</v>
      </c>
      <c r="C29" s="96" t="s">
        <v>1216</v>
      </c>
      <c r="D29" s="96" t="s">
        <v>0</v>
      </c>
      <c r="E29" s="96" t="s">
        <v>1</v>
      </c>
      <c r="F29" s="96" t="s">
        <v>1218</v>
      </c>
      <c r="G29" s="96" t="s">
        <v>1257</v>
      </c>
      <c r="H29" s="96" t="s">
        <v>1013</v>
      </c>
      <c r="I29" s="96" t="s">
        <v>1219</v>
      </c>
      <c r="J29" s="96" t="s">
        <v>960</v>
      </c>
      <c r="K29" s="96" t="s">
        <v>1242</v>
      </c>
    </row>
    <row r="30" spans="1:11" x14ac:dyDescent="0.25">
      <c r="A30" s="96">
        <v>16</v>
      </c>
      <c r="B30" s="96" t="s">
        <v>196</v>
      </c>
      <c r="C30" s="96" t="s">
        <v>104</v>
      </c>
      <c r="D30" s="96" t="s">
        <v>197</v>
      </c>
      <c r="E30" s="96" t="s">
        <v>198</v>
      </c>
      <c r="F30" s="96" t="s">
        <v>1168</v>
      </c>
      <c r="G30" s="96" t="s">
        <v>1136</v>
      </c>
      <c r="H30" s="96" t="s">
        <v>1013</v>
      </c>
      <c r="I30" s="96" t="s">
        <v>1169</v>
      </c>
      <c r="J30" s="96" t="s">
        <v>960</v>
      </c>
      <c r="K30" s="96" t="s">
        <v>1170</v>
      </c>
    </row>
    <row r="31" spans="1:11" x14ac:dyDescent="0.25">
      <c r="A31" s="96">
        <v>27</v>
      </c>
      <c r="B31" s="96" t="s">
        <v>196</v>
      </c>
      <c r="C31" s="96" t="s">
        <v>104</v>
      </c>
      <c r="D31" s="96" t="s">
        <v>197</v>
      </c>
      <c r="E31" s="96" t="s">
        <v>198</v>
      </c>
      <c r="F31" s="96" t="s">
        <v>1107</v>
      </c>
      <c r="G31" s="96" t="s">
        <v>1136</v>
      </c>
      <c r="H31" s="96" t="s">
        <v>1013</v>
      </c>
      <c r="I31" s="96" t="s">
        <v>1108</v>
      </c>
      <c r="J31" s="96" t="s">
        <v>960</v>
      </c>
      <c r="K31" s="96" t="s">
        <v>1109</v>
      </c>
    </row>
    <row r="32" spans="1:11" x14ac:dyDescent="0.25">
      <c r="A32" s="56">
        <v>1</v>
      </c>
      <c r="B32" s="56" t="s">
        <v>1259</v>
      </c>
      <c r="C32" s="56" t="s">
        <v>1260</v>
      </c>
      <c r="D32" s="56" t="s">
        <v>0</v>
      </c>
      <c r="E32" s="56" t="s">
        <v>1</v>
      </c>
      <c r="F32" s="56" t="s">
        <v>1261</v>
      </c>
      <c r="G32" s="56" t="s">
        <v>960</v>
      </c>
      <c r="H32" s="56" t="s">
        <v>1013</v>
      </c>
      <c r="I32" s="56" t="s">
        <v>1262</v>
      </c>
      <c r="J32" s="56" t="s">
        <v>960</v>
      </c>
      <c r="K32" s="56" t="s">
        <v>1263</v>
      </c>
    </row>
    <row r="33" spans="1:11" x14ac:dyDescent="0.25">
      <c r="A33" s="56">
        <v>5</v>
      </c>
      <c r="B33" s="56"/>
      <c r="C33" s="56"/>
      <c r="D33" s="56"/>
      <c r="E33" s="56"/>
      <c r="F33" s="56" t="s">
        <v>1223</v>
      </c>
      <c r="G33" s="56" t="s">
        <v>960</v>
      </c>
      <c r="H33" s="56" t="s">
        <v>1224</v>
      </c>
      <c r="I33" s="56" t="s">
        <v>1225</v>
      </c>
      <c r="J33" s="56" t="s">
        <v>960</v>
      </c>
      <c r="K33" s="56" t="s">
        <v>1226</v>
      </c>
    </row>
    <row r="34" spans="1:11" x14ac:dyDescent="0.25">
      <c r="A34" s="56">
        <v>81</v>
      </c>
      <c r="B34" s="56" t="s">
        <v>54</v>
      </c>
      <c r="C34" s="56" t="s">
        <v>55</v>
      </c>
      <c r="D34" s="56" t="s">
        <v>0</v>
      </c>
      <c r="E34" s="56" t="s">
        <v>1</v>
      </c>
      <c r="F34" s="56" t="s">
        <v>156</v>
      </c>
      <c r="G34" s="56" t="s">
        <v>666</v>
      </c>
      <c r="H34" s="56" t="s">
        <v>157</v>
      </c>
      <c r="I34" s="56" t="s">
        <v>158</v>
      </c>
      <c r="J34" s="56" t="s">
        <v>159</v>
      </c>
      <c r="K34" s="56" t="s">
        <v>734</v>
      </c>
    </row>
    <row r="35" spans="1:11" x14ac:dyDescent="0.25">
      <c r="A35" s="56">
        <v>2</v>
      </c>
      <c r="B35" s="56"/>
      <c r="C35" s="56"/>
      <c r="D35" s="56"/>
      <c r="E35" s="56"/>
      <c r="F35" s="56" t="s">
        <v>1250</v>
      </c>
      <c r="G35" s="56" t="s">
        <v>960</v>
      </c>
      <c r="H35" s="56" t="s">
        <v>5</v>
      </c>
      <c r="I35" s="56" t="s">
        <v>1251</v>
      </c>
      <c r="J35" s="56" t="s">
        <v>960</v>
      </c>
      <c r="K35" s="56" t="s">
        <v>1264</v>
      </c>
    </row>
    <row r="36" spans="1:11" x14ac:dyDescent="0.25">
      <c r="A36" s="96">
        <v>70</v>
      </c>
      <c r="B36" s="96" t="s">
        <v>443</v>
      </c>
      <c r="C36" s="96" t="s">
        <v>444</v>
      </c>
      <c r="D36" s="96" t="s">
        <v>0</v>
      </c>
      <c r="E36" s="96" t="s">
        <v>1</v>
      </c>
      <c r="F36" s="96" t="s">
        <v>445</v>
      </c>
      <c r="G36" s="96" t="s">
        <v>1257</v>
      </c>
      <c r="H36" s="96" t="s">
        <v>5</v>
      </c>
      <c r="I36" s="96" t="s">
        <v>446</v>
      </c>
      <c r="J36" s="96" t="s">
        <v>6</v>
      </c>
      <c r="K36" s="96" t="s">
        <v>708</v>
      </c>
    </row>
    <row r="37" spans="1:11" x14ac:dyDescent="0.25">
      <c r="A37" s="96">
        <v>75</v>
      </c>
      <c r="B37" s="96" t="s">
        <v>54</v>
      </c>
      <c r="C37" s="96" t="s">
        <v>55</v>
      </c>
      <c r="D37" s="96" t="s">
        <v>0</v>
      </c>
      <c r="E37" s="96" t="s">
        <v>1</v>
      </c>
      <c r="F37" s="96" t="s">
        <v>56</v>
      </c>
      <c r="G37" s="96" t="s">
        <v>1257</v>
      </c>
      <c r="H37" s="96" t="s">
        <v>5</v>
      </c>
      <c r="I37" s="96" t="s">
        <v>57</v>
      </c>
      <c r="J37" s="96" t="s">
        <v>6</v>
      </c>
      <c r="K37" s="96" t="s">
        <v>717</v>
      </c>
    </row>
    <row r="38" spans="1:11" x14ac:dyDescent="0.25">
      <c r="A38" s="56">
        <v>74</v>
      </c>
      <c r="B38" s="56" t="s">
        <v>40</v>
      </c>
      <c r="C38" s="56" t="s">
        <v>41</v>
      </c>
      <c r="D38" s="56" t="s">
        <v>42</v>
      </c>
      <c r="E38" s="56" t="s">
        <v>43</v>
      </c>
      <c r="F38" s="56" t="s">
        <v>44</v>
      </c>
      <c r="G38" s="56" t="s">
        <v>960</v>
      </c>
      <c r="H38" s="56" t="s">
        <v>5</v>
      </c>
      <c r="I38" s="56" t="s">
        <v>45</v>
      </c>
      <c r="J38" s="56" t="s">
        <v>6</v>
      </c>
      <c r="K38" s="56" t="s">
        <v>716</v>
      </c>
    </row>
    <row r="39" spans="1:11" x14ac:dyDescent="0.25">
      <c r="A39" s="96">
        <v>60</v>
      </c>
      <c r="B39" s="96" t="s">
        <v>15</v>
      </c>
      <c r="C39" s="96" t="s">
        <v>16</v>
      </c>
      <c r="D39" s="96" t="s">
        <v>17</v>
      </c>
      <c r="E39" s="96" t="s">
        <v>7</v>
      </c>
      <c r="F39" s="96" t="s">
        <v>18</v>
      </c>
      <c r="G39" s="96" t="s">
        <v>1136</v>
      </c>
      <c r="H39" s="96" t="s">
        <v>5</v>
      </c>
      <c r="I39" s="96" t="s">
        <v>19</v>
      </c>
      <c r="J39" s="96" t="s">
        <v>6</v>
      </c>
      <c r="K39" s="96" t="s">
        <v>685</v>
      </c>
    </row>
    <row r="40" spans="1:11" x14ac:dyDescent="0.25">
      <c r="A40" s="98">
        <v>8</v>
      </c>
      <c r="B40" s="98" t="s">
        <v>366</v>
      </c>
      <c r="C40" s="98" t="s">
        <v>367</v>
      </c>
      <c r="D40" s="98" t="s">
        <v>368</v>
      </c>
      <c r="E40" s="98" t="s">
        <v>43</v>
      </c>
      <c r="F40" s="98" t="s">
        <v>395</v>
      </c>
      <c r="G40" s="98" t="s">
        <v>1257</v>
      </c>
      <c r="H40" s="98" t="s">
        <v>5</v>
      </c>
      <c r="I40" s="98" t="s">
        <v>396</v>
      </c>
      <c r="J40" s="98" t="s">
        <v>6</v>
      </c>
      <c r="K40" s="98" t="s">
        <v>1241</v>
      </c>
    </row>
    <row r="41" spans="1:11" x14ac:dyDescent="0.25">
      <c r="A41" s="98">
        <v>76</v>
      </c>
      <c r="B41" s="98" t="s">
        <v>467</v>
      </c>
      <c r="C41" s="98" t="s">
        <v>468</v>
      </c>
      <c r="D41" s="98" t="s">
        <v>0</v>
      </c>
      <c r="E41" s="98" t="s">
        <v>1</v>
      </c>
      <c r="F41" s="98" t="s">
        <v>469</v>
      </c>
      <c r="G41" s="98" t="s">
        <v>1257</v>
      </c>
      <c r="H41" s="98" t="s">
        <v>5</v>
      </c>
      <c r="I41" s="98" t="s">
        <v>470</v>
      </c>
      <c r="J41" s="98" t="s">
        <v>6</v>
      </c>
      <c r="K41" s="98" t="s">
        <v>720</v>
      </c>
    </row>
    <row r="42" spans="1:11" x14ac:dyDescent="0.25">
      <c r="A42" s="96">
        <v>39</v>
      </c>
      <c r="B42" s="96" t="s">
        <v>803</v>
      </c>
      <c r="C42" s="96" t="s">
        <v>804</v>
      </c>
      <c r="D42" s="96" t="s">
        <v>17</v>
      </c>
      <c r="E42" s="96" t="s">
        <v>7</v>
      </c>
      <c r="F42" s="96" t="s">
        <v>805</v>
      </c>
      <c r="G42" s="96" t="s">
        <v>1136</v>
      </c>
      <c r="H42" s="96" t="s">
        <v>5</v>
      </c>
      <c r="I42" s="96" t="s">
        <v>806</v>
      </c>
      <c r="J42" s="96" t="s">
        <v>6</v>
      </c>
      <c r="K42" s="96" t="s">
        <v>996</v>
      </c>
    </row>
    <row r="43" spans="1:11" x14ac:dyDescent="0.25">
      <c r="A43" s="96">
        <v>77</v>
      </c>
      <c r="B43" s="96" t="s">
        <v>50</v>
      </c>
      <c r="C43" s="96" t="s">
        <v>51</v>
      </c>
      <c r="D43" s="96" t="s">
        <v>52</v>
      </c>
      <c r="E43" s="96" t="s">
        <v>43</v>
      </c>
      <c r="F43" s="96" t="s">
        <v>94</v>
      </c>
      <c r="G43" s="96" t="s">
        <v>1136</v>
      </c>
      <c r="H43" s="96" t="s">
        <v>5</v>
      </c>
      <c r="I43" s="96" t="s">
        <v>95</v>
      </c>
      <c r="J43" s="96" t="s">
        <v>6</v>
      </c>
      <c r="K43" s="96" t="s">
        <v>724</v>
      </c>
    </row>
    <row r="44" spans="1:11" x14ac:dyDescent="0.25">
      <c r="A44" s="96">
        <v>85</v>
      </c>
      <c r="B44" s="96" t="s">
        <v>174</v>
      </c>
      <c r="C44" s="96" t="s">
        <v>175</v>
      </c>
      <c r="D44" s="96" t="s">
        <v>0</v>
      </c>
      <c r="E44" s="96" t="s">
        <v>1</v>
      </c>
      <c r="F44" s="96" t="s">
        <v>472</v>
      </c>
      <c r="G44" s="96" t="s">
        <v>1050</v>
      </c>
      <c r="H44" s="96" t="s">
        <v>473</v>
      </c>
      <c r="I44" s="96" t="s">
        <v>474</v>
      </c>
      <c r="J44" s="96" t="s">
        <v>475</v>
      </c>
      <c r="K44" s="96" t="s">
        <v>737</v>
      </c>
    </row>
    <row r="45" spans="1:11" x14ac:dyDescent="0.25">
      <c r="A45" s="96">
        <v>88</v>
      </c>
      <c r="B45" s="96" t="s">
        <v>54</v>
      </c>
      <c r="C45" s="96" t="s">
        <v>55</v>
      </c>
      <c r="D45" s="96" t="s">
        <v>0</v>
      </c>
      <c r="E45" s="96" t="s">
        <v>1</v>
      </c>
      <c r="F45" s="96" t="s">
        <v>480</v>
      </c>
      <c r="G45" s="96" t="s">
        <v>1050</v>
      </c>
      <c r="H45" s="96" t="s">
        <v>473</v>
      </c>
      <c r="I45" s="96" t="s">
        <v>481</v>
      </c>
      <c r="J45" s="96" t="s">
        <v>475</v>
      </c>
      <c r="K45" s="96" t="s">
        <v>744</v>
      </c>
    </row>
    <row r="46" spans="1:11" x14ac:dyDescent="0.25">
      <c r="A46" s="98">
        <v>83</v>
      </c>
      <c r="B46" s="98" t="s">
        <v>101</v>
      </c>
      <c r="C46" s="98" t="s">
        <v>102</v>
      </c>
      <c r="D46" s="98" t="s">
        <v>103</v>
      </c>
      <c r="E46" s="98" t="s">
        <v>43</v>
      </c>
      <c r="F46" s="98" t="s">
        <v>169</v>
      </c>
      <c r="G46" s="98" t="s">
        <v>1136</v>
      </c>
      <c r="H46" s="98" t="s">
        <v>8</v>
      </c>
      <c r="I46" s="98" t="s">
        <v>170</v>
      </c>
      <c r="J46" s="98" t="s">
        <v>9</v>
      </c>
      <c r="K46" s="98" t="s">
        <v>735</v>
      </c>
    </row>
    <row r="47" spans="1:11" x14ac:dyDescent="0.25">
      <c r="A47" s="56">
        <v>82</v>
      </c>
      <c r="B47" s="56" t="s">
        <v>797</v>
      </c>
      <c r="C47" s="56" t="s">
        <v>798</v>
      </c>
      <c r="D47" s="56" t="s">
        <v>799</v>
      </c>
      <c r="E47" s="56" t="s">
        <v>1</v>
      </c>
      <c r="F47" s="56" t="s">
        <v>800</v>
      </c>
      <c r="G47" s="56" t="s">
        <v>960</v>
      </c>
      <c r="H47" s="56" t="s">
        <v>8</v>
      </c>
      <c r="I47" s="56" t="s">
        <v>801</v>
      </c>
      <c r="J47" s="56" t="s">
        <v>9</v>
      </c>
      <c r="K47" s="56" t="s">
        <v>802</v>
      </c>
    </row>
    <row r="48" spans="1:11" x14ac:dyDescent="0.25">
      <c r="A48" s="98">
        <v>86</v>
      </c>
      <c r="B48" s="98" t="s">
        <v>179</v>
      </c>
      <c r="C48" s="98" t="s">
        <v>180</v>
      </c>
      <c r="D48" s="98" t="s">
        <v>181</v>
      </c>
      <c r="E48" s="98" t="s">
        <v>43</v>
      </c>
      <c r="F48" s="98" t="s">
        <v>182</v>
      </c>
      <c r="G48" s="98" t="s">
        <v>1136</v>
      </c>
      <c r="H48" s="98" t="s">
        <v>8</v>
      </c>
      <c r="I48" s="98" t="s">
        <v>183</v>
      </c>
      <c r="J48" s="98" t="s">
        <v>9</v>
      </c>
      <c r="K48" s="98" t="s">
        <v>738</v>
      </c>
    </row>
    <row r="49" spans="1:11" x14ac:dyDescent="0.25">
      <c r="A49" s="96">
        <v>84</v>
      </c>
      <c r="B49" s="96" t="s">
        <v>174</v>
      </c>
      <c r="C49" s="96" t="s">
        <v>175</v>
      </c>
      <c r="D49" s="96" t="s">
        <v>0</v>
      </c>
      <c r="E49" s="96" t="s">
        <v>1</v>
      </c>
      <c r="F49" s="96" t="s">
        <v>176</v>
      </c>
      <c r="G49" s="96" t="s">
        <v>1257</v>
      </c>
      <c r="H49" s="96" t="s">
        <v>8</v>
      </c>
      <c r="I49" s="96" t="s">
        <v>177</v>
      </c>
      <c r="J49" s="96" t="s">
        <v>9</v>
      </c>
      <c r="K49" s="96" t="s">
        <v>736</v>
      </c>
    </row>
    <row r="50" spans="1:11" x14ac:dyDescent="0.25">
      <c r="A50" s="56">
        <v>3</v>
      </c>
      <c r="B50" s="56"/>
      <c r="C50" s="56"/>
      <c r="D50" s="56"/>
      <c r="E50" s="56"/>
      <c r="F50" s="56" t="s">
        <v>1253</v>
      </c>
      <c r="G50" s="56" t="s">
        <v>960</v>
      </c>
      <c r="H50" s="56" t="s">
        <v>1237</v>
      </c>
      <c r="I50" s="56" t="s">
        <v>1254</v>
      </c>
      <c r="J50" s="56" t="s">
        <v>960</v>
      </c>
      <c r="K50" s="56" t="s">
        <v>1255</v>
      </c>
    </row>
    <row r="51" spans="1:11" x14ac:dyDescent="0.25">
      <c r="A51" s="96">
        <v>67</v>
      </c>
      <c r="B51" s="96" t="s">
        <v>262</v>
      </c>
      <c r="C51" s="96" t="s">
        <v>399</v>
      </c>
      <c r="D51" s="96" t="s">
        <v>0</v>
      </c>
      <c r="E51" s="96" t="s">
        <v>1</v>
      </c>
      <c r="F51" s="96" t="s">
        <v>400</v>
      </c>
      <c r="G51" s="96" t="s">
        <v>1019</v>
      </c>
      <c r="H51" s="96" t="s">
        <v>294</v>
      </c>
      <c r="I51" s="96" t="s">
        <v>401</v>
      </c>
      <c r="J51" s="96" t="s">
        <v>289</v>
      </c>
      <c r="K51" s="96" t="s">
        <v>700</v>
      </c>
    </row>
    <row r="52" spans="1:11" x14ac:dyDescent="0.25">
      <c r="A52" s="96">
        <v>69</v>
      </c>
      <c r="B52" s="96" t="s">
        <v>431</v>
      </c>
      <c r="C52" s="96" t="s">
        <v>172</v>
      </c>
      <c r="D52" s="96" t="s">
        <v>432</v>
      </c>
      <c r="E52" s="96" t="s">
        <v>28</v>
      </c>
      <c r="F52" s="96" t="s">
        <v>433</v>
      </c>
      <c r="G52" s="96" t="s">
        <v>1019</v>
      </c>
      <c r="H52" s="96" t="s">
        <v>294</v>
      </c>
      <c r="I52" s="96" t="s">
        <v>434</v>
      </c>
      <c r="J52" s="96" t="s">
        <v>289</v>
      </c>
      <c r="K52" s="96" t="s">
        <v>704</v>
      </c>
    </row>
    <row r="53" spans="1:11" x14ac:dyDescent="0.25">
      <c r="A53" s="96">
        <v>57</v>
      </c>
      <c r="B53" s="96" t="s">
        <v>297</v>
      </c>
      <c r="C53" s="96" t="s">
        <v>255</v>
      </c>
      <c r="D53" s="96" t="s">
        <v>0</v>
      </c>
      <c r="E53" s="96" t="s">
        <v>1</v>
      </c>
      <c r="F53" s="96" t="s">
        <v>298</v>
      </c>
      <c r="G53" s="96" t="s">
        <v>1019</v>
      </c>
      <c r="H53" s="96" t="s">
        <v>294</v>
      </c>
      <c r="I53" s="96" t="s">
        <v>299</v>
      </c>
      <c r="J53" s="96" t="s">
        <v>289</v>
      </c>
      <c r="K53" s="96" t="s">
        <v>680</v>
      </c>
    </row>
    <row r="54" spans="1:11" x14ac:dyDescent="0.25">
      <c r="A54" s="96">
        <v>4</v>
      </c>
      <c r="B54" s="96" t="s">
        <v>301</v>
      </c>
      <c r="C54" s="96" t="s">
        <v>302</v>
      </c>
      <c r="D54" s="96" t="s">
        <v>0</v>
      </c>
      <c r="E54" s="96" t="s">
        <v>1</v>
      </c>
      <c r="F54" s="96" t="s">
        <v>303</v>
      </c>
      <c r="G54" s="96" t="s">
        <v>1019</v>
      </c>
      <c r="H54" s="96" t="s">
        <v>294</v>
      </c>
      <c r="I54" s="96" t="s">
        <v>304</v>
      </c>
      <c r="J54" s="96" t="s">
        <v>289</v>
      </c>
      <c r="K54" s="96" t="s">
        <v>1256</v>
      </c>
    </row>
    <row r="55" spans="1:11" x14ac:dyDescent="0.25">
      <c r="A55" s="96">
        <v>55</v>
      </c>
      <c r="B55" s="96"/>
      <c r="C55" s="96"/>
      <c r="D55" s="96"/>
      <c r="E55" s="96"/>
      <c r="F55" s="96" t="s">
        <v>540</v>
      </c>
      <c r="G55" s="96" t="s">
        <v>1019</v>
      </c>
      <c r="H55" s="96" t="s">
        <v>294</v>
      </c>
      <c r="I55" s="96" t="s">
        <v>541</v>
      </c>
      <c r="J55" s="96" t="s">
        <v>289</v>
      </c>
      <c r="K55" s="96" t="s">
        <v>677</v>
      </c>
    </row>
    <row r="56" spans="1:11" x14ac:dyDescent="0.25">
      <c r="A56" s="56">
        <v>64</v>
      </c>
      <c r="B56" s="56" t="s">
        <v>377</v>
      </c>
      <c r="C56" s="56" t="s">
        <v>378</v>
      </c>
      <c r="D56" s="56" t="s">
        <v>256</v>
      </c>
      <c r="E56" s="56" t="s">
        <v>1</v>
      </c>
      <c r="F56" s="56" t="s">
        <v>379</v>
      </c>
      <c r="G56" s="56" t="s">
        <v>666</v>
      </c>
      <c r="H56" s="56" t="s">
        <v>294</v>
      </c>
      <c r="I56" s="56" t="s">
        <v>380</v>
      </c>
      <c r="J56" s="56" t="s">
        <v>289</v>
      </c>
      <c r="K56" s="56" t="s">
        <v>695</v>
      </c>
    </row>
    <row r="57" spans="1:11" x14ac:dyDescent="0.25">
      <c r="A57" s="96">
        <v>45</v>
      </c>
      <c r="B57" s="96" t="s">
        <v>49</v>
      </c>
      <c r="C57" s="96" t="s">
        <v>97</v>
      </c>
      <c r="D57" s="96" t="s">
        <v>66</v>
      </c>
      <c r="E57" s="96" t="s">
        <v>1</v>
      </c>
      <c r="F57" s="96" t="s">
        <v>391</v>
      </c>
      <c r="G57" s="96" t="s">
        <v>1019</v>
      </c>
      <c r="H57" s="96" t="s">
        <v>294</v>
      </c>
      <c r="I57" s="96" t="s">
        <v>392</v>
      </c>
      <c r="J57" s="96" t="s">
        <v>289</v>
      </c>
      <c r="K57" s="96" t="s">
        <v>921</v>
      </c>
    </row>
    <row r="58" spans="1:11" x14ac:dyDescent="0.25">
      <c r="A58" s="96">
        <v>58</v>
      </c>
      <c r="B58" s="96" t="s">
        <v>311</v>
      </c>
      <c r="C58" s="96" t="s">
        <v>312</v>
      </c>
      <c r="D58" s="96" t="s">
        <v>313</v>
      </c>
      <c r="E58" s="96" t="s">
        <v>43</v>
      </c>
      <c r="F58" s="96" t="s">
        <v>314</v>
      </c>
      <c r="G58" s="96" t="s">
        <v>1019</v>
      </c>
      <c r="H58" s="96" t="s">
        <v>294</v>
      </c>
      <c r="I58" s="96" t="s">
        <v>315</v>
      </c>
      <c r="J58" s="96" t="s">
        <v>289</v>
      </c>
      <c r="K58" s="96" t="s">
        <v>683</v>
      </c>
    </row>
    <row r="59" spans="1:11" x14ac:dyDescent="0.25">
      <c r="A59" s="96">
        <v>56</v>
      </c>
      <c r="B59" s="96" t="s">
        <v>291</v>
      </c>
      <c r="C59" s="96" t="s">
        <v>292</v>
      </c>
      <c r="D59" s="96" t="s">
        <v>0</v>
      </c>
      <c r="E59" s="96" t="s">
        <v>1</v>
      </c>
      <c r="F59" s="96" t="s">
        <v>293</v>
      </c>
      <c r="G59" s="96" t="s">
        <v>1019</v>
      </c>
      <c r="H59" s="96" t="s">
        <v>294</v>
      </c>
      <c r="I59" s="96" t="s">
        <v>295</v>
      </c>
      <c r="J59" s="96" t="s">
        <v>289</v>
      </c>
      <c r="K59" s="96" t="s">
        <v>679</v>
      </c>
    </row>
    <row r="60" spans="1:11" x14ac:dyDescent="0.25">
      <c r="A60" s="98">
        <v>62</v>
      </c>
      <c r="B60" s="98" t="s">
        <v>355</v>
      </c>
      <c r="C60" s="98" t="s">
        <v>356</v>
      </c>
      <c r="D60" s="98" t="s">
        <v>0</v>
      </c>
      <c r="E60" s="98" t="s">
        <v>1</v>
      </c>
      <c r="F60" s="98" t="s">
        <v>357</v>
      </c>
      <c r="G60" s="98" t="s">
        <v>1019</v>
      </c>
      <c r="H60" s="98" t="s">
        <v>294</v>
      </c>
      <c r="I60" s="98" t="s">
        <v>358</v>
      </c>
      <c r="J60" s="98" t="s">
        <v>289</v>
      </c>
      <c r="K60" s="98" t="s">
        <v>690</v>
      </c>
    </row>
    <row r="61" spans="1:11" x14ac:dyDescent="0.25">
      <c r="A61" s="98">
        <v>51</v>
      </c>
      <c r="B61" s="98" t="s">
        <v>608</v>
      </c>
      <c r="C61" s="98" t="s">
        <v>378</v>
      </c>
      <c r="D61" s="98" t="s">
        <v>27</v>
      </c>
      <c r="E61" s="98" t="s">
        <v>28</v>
      </c>
      <c r="F61" s="98" t="s">
        <v>609</v>
      </c>
      <c r="G61" s="98" t="s">
        <v>1019</v>
      </c>
      <c r="H61" s="98" t="s">
        <v>294</v>
      </c>
      <c r="I61" s="98" t="s">
        <v>610</v>
      </c>
      <c r="J61" s="98" t="s">
        <v>289</v>
      </c>
      <c r="K61" s="98" t="s">
        <v>663</v>
      </c>
    </row>
    <row r="62" spans="1:11" x14ac:dyDescent="0.25">
      <c r="A62" s="98">
        <v>7</v>
      </c>
      <c r="B62" s="98" t="s">
        <v>366</v>
      </c>
      <c r="C62" s="98" t="s">
        <v>367</v>
      </c>
      <c r="D62" s="98" t="s">
        <v>368</v>
      </c>
      <c r="E62" s="98" t="s">
        <v>43</v>
      </c>
      <c r="F62" s="98" t="s">
        <v>369</v>
      </c>
      <c r="G62" s="98" t="s">
        <v>1019</v>
      </c>
      <c r="H62" s="98" t="s">
        <v>294</v>
      </c>
      <c r="I62" s="98" t="s">
        <v>370</v>
      </c>
      <c r="J62" s="98" t="s">
        <v>289</v>
      </c>
      <c r="K62" s="98" t="s">
        <v>1240</v>
      </c>
    </row>
    <row r="63" spans="1:11" x14ac:dyDescent="0.25">
      <c r="A63" s="98">
        <v>49</v>
      </c>
      <c r="B63" s="98" t="s">
        <v>651</v>
      </c>
      <c r="C63" s="98" t="s">
        <v>652</v>
      </c>
      <c r="D63" s="98" t="s">
        <v>653</v>
      </c>
      <c r="E63" s="98" t="s">
        <v>1</v>
      </c>
      <c r="F63" s="98" t="s">
        <v>654</v>
      </c>
      <c r="G63" s="98" t="s">
        <v>1019</v>
      </c>
      <c r="H63" s="98" t="s">
        <v>294</v>
      </c>
      <c r="I63" s="98" t="s">
        <v>655</v>
      </c>
      <c r="J63" s="98" t="s">
        <v>289</v>
      </c>
      <c r="K63" s="98" t="s">
        <v>656</v>
      </c>
    </row>
    <row r="64" spans="1:11" x14ac:dyDescent="0.25">
      <c r="A64" s="98">
        <v>47</v>
      </c>
      <c r="B64" s="98" t="s">
        <v>845</v>
      </c>
      <c r="C64" s="98" t="s">
        <v>846</v>
      </c>
      <c r="D64" s="98" t="s">
        <v>27</v>
      </c>
      <c r="E64" s="98" t="s">
        <v>28</v>
      </c>
      <c r="F64" s="98" t="s">
        <v>847</v>
      </c>
      <c r="G64" s="98" t="s">
        <v>1019</v>
      </c>
      <c r="H64" s="98" t="s">
        <v>294</v>
      </c>
      <c r="I64" s="98" t="s">
        <v>848</v>
      </c>
      <c r="J64" s="98" t="s">
        <v>289</v>
      </c>
      <c r="K64" s="98" t="s">
        <v>849</v>
      </c>
    </row>
    <row r="65" spans="1:11" x14ac:dyDescent="0.25">
      <c r="A65" s="56">
        <v>11</v>
      </c>
      <c r="B65" s="56" t="s">
        <v>623</v>
      </c>
      <c r="C65" s="56" t="s">
        <v>624</v>
      </c>
      <c r="D65" s="56" t="s">
        <v>625</v>
      </c>
      <c r="E65" s="56" t="s">
        <v>48</v>
      </c>
      <c r="F65" s="56" t="s">
        <v>626</v>
      </c>
      <c r="G65" s="56" t="s">
        <v>666</v>
      </c>
      <c r="H65" s="56" t="s">
        <v>294</v>
      </c>
      <c r="I65" s="56" t="s">
        <v>627</v>
      </c>
      <c r="J65" s="56" t="s">
        <v>289</v>
      </c>
      <c r="K65" s="56" t="s">
        <v>1221</v>
      </c>
    </row>
    <row r="66" spans="1:11" x14ac:dyDescent="0.25">
      <c r="A66" s="98">
        <v>50</v>
      </c>
      <c r="B66" s="98" t="s">
        <v>425</v>
      </c>
      <c r="C66" s="98" t="s">
        <v>426</v>
      </c>
      <c r="D66" s="98" t="s">
        <v>427</v>
      </c>
      <c r="E66" s="98" t="s">
        <v>28</v>
      </c>
      <c r="F66" s="98" t="s">
        <v>428</v>
      </c>
      <c r="G66" s="98" t="s">
        <v>1019</v>
      </c>
      <c r="H66" s="98" t="s">
        <v>287</v>
      </c>
      <c r="I66" s="98" t="s">
        <v>429</v>
      </c>
      <c r="J66" s="98" t="s">
        <v>289</v>
      </c>
      <c r="K66" s="98" t="s">
        <v>659</v>
      </c>
    </row>
    <row r="67" spans="1:11" x14ac:dyDescent="0.25">
      <c r="A67" s="96">
        <v>59</v>
      </c>
      <c r="B67" s="96" t="s">
        <v>317</v>
      </c>
      <c r="C67" s="96" t="s">
        <v>279</v>
      </c>
      <c r="D67" s="96" t="s">
        <v>318</v>
      </c>
      <c r="E67" s="96" t="s">
        <v>28</v>
      </c>
      <c r="F67" s="96" t="s">
        <v>319</v>
      </c>
      <c r="G67" s="96" t="s">
        <v>1019</v>
      </c>
      <c r="H67" s="96" t="s">
        <v>287</v>
      </c>
      <c r="I67" s="96" t="s">
        <v>320</v>
      </c>
      <c r="J67" s="96" t="s">
        <v>289</v>
      </c>
      <c r="K67" s="96" t="s">
        <v>758</v>
      </c>
    </row>
    <row r="68" spans="1:11" x14ac:dyDescent="0.25">
      <c r="A68" s="56">
        <v>61</v>
      </c>
      <c r="B68" s="56" t="s">
        <v>333</v>
      </c>
      <c r="C68" s="56" t="s">
        <v>334</v>
      </c>
      <c r="D68" s="56" t="s">
        <v>335</v>
      </c>
      <c r="E68" s="56" t="s">
        <v>48</v>
      </c>
      <c r="F68" s="56" t="s">
        <v>336</v>
      </c>
      <c r="G68" s="56" t="s">
        <v>666</v>
      </c>
      <c r="H68" s="56" t="s">
        <v>287</v>
      </c>
      <c r="I68" s="56" t="s">
        <v>337</v>
      </c>
      <c r="J68" s="56" t="s">
        <v>289</v>
      </c>
      <c r="K68" s="56" t="s">
        <v>686</v>
      </c>
    </row>
    <row r="69" spans="1:11" x14ac:dyDescent="0.25">
      <c r="A69" s="96">
        <v>68</v>
      </c>
      <c r="B69" s="96" t="s">
        <v>403</v>
      </c>
      <c r="C69" s="96" t="s">
        <v>60</v>
      </c>
      <c r="D69" s="96" t="s">
        <v>27</v>
      </c>
      <c r="E69" s="96" t="s">
        <v>28</v>
      </c>
      <c r="F69" s="96" t="s">
        <v>404</v>
      </c>
      <c r="G69" s="96" t="s">
        <v>1019</v>
      </c>
      <c r="H69" s="96" t="s">
        <v>287</v>
      </c>
      <c r="I69" s="96" t="s">
        <v>405</v>
      </c>
      <c r="J69" s="96" t="s">
        <v>289</v>
      </c>
      <c r="K69" s="96" t="s">
        <v>701</v>
      </c>
    </row>
    <row r="70" spans="1:11" x14ac:dyDescent="0.25">
      <c r="A70" s="56">
        <v>65</v>
      </c>
      <c r="B70" s="56" t="s">
        <v>387</v>
      </c>
      <c r="C70" s="56" t="s">
        <v>279</v>
      </c>
      <c r="D70" s="56" t="s">
        <v>351</v>
      </c>
      <c r="E70" s="56" t="s">
        <v>48</v>
      </c>
      <c r="F70" s="56" t="s">
        <v>388</v>
      </c>
      <c r="G70" s="56" t="s">
        <v>666</v>
      </c>
      <c r="H70" s="56" t="s">
        <v>287</v>
      </c>
      <c r="I70" s="56" t="s">
        <v>389</v>
      </c>
      <c r="J70" s="56" t="s">
        <v>289</v>
      </c>
      <c r="K70" s="56" t="s">
        <v>696</v>
      </c>
    </row>
    <row r="71" spans="1:11" x14ac:dyDescent="0.25">
      <c r="A71" s="96">
        <v>54</v>
      </c>
      <c r="B71" s="96" t="s">
        <v>566</v>
      </c>
      <c r="C71" s="96" t="s">
        <v>556</v>
      </c>
      <c r="D71" s="96" t="s">
        <v>0</v>
      </c>
      <c r="E71" s="96" t="s">
        <v>1</v>
      </c>
      <c r="F71" s="96" t="s">
        <v>557</v>
      </c>
      <c r="G71" s="96" t="s">
        <v>1019</v>
      </c>
      <c r="H71" s="96" t="s">
        <v>287</v>
      </c>
      <c r="I71" s="96" t="s">
        <v>558</v>
      </c>
      <c r="J71" s="96" t="s">
        <v>289</v>
      </c>
      <c r="K71" s="96" t="s">
        <v>673</v>
      </c>
    </row>
    <row r="72" spans="1:11" x14ac:dyDescent="0.25">
      <c r="A72" s="98">
        <v>52</v>
      </c>
      <c r="B72" s="98"/>
      <c r="C72" s="98"/>
      <c r="D72" s="98"/>
      <c r="E72" s="98"/>
      <c r="F72" s="98" t="s">
        <v>572</v>
      </c>
      <c r="G72" s="98" t="s">
        <v>1019</v>
      </c>
      <c r="H72" s="98" t="s">
        <v>287</v>
      </c>
      <c r="I72" s="98" t="s">
        <v>573</v>
      </c>
      <c r="J72" s="98" t="s">
        <v>289</v>
      </c>
      <c r="K72" s="98" t="s">
        <v>665</v>
      </c>
    </row>
    <row r="73" spans="1:11" x14ac:dyDescent="0.25">
      <c r="A73" s="96">
        <v>43</v>
      </c>
      <c r="B73" s="96" t="s">
        <v>322</v>
      </c>
      <c r="C73" s="96" t="s">
        <v>323</v>
      </c>
      <c r="D73" s="96" t="s">
        <v>66</v>
      </c>
      <c r="E73" s="96" t="s">
        <v>1</v>
      </c>
      <c r="F73" s="96" t="s">
        <v>324</v>
      </c>
      <c r="G73" s="96" t="s">
        <v>1019</v>
      </c>
      <c r="H73" s="96" t="s">
        <v>287</v>
      </c>
      <c r="I73" s="96" t="s">
        <v>325</v>
      </c>
      <c r="J73" s="96" t="s">
        <v>289</v>
      </c>
      <c r="K73" s="96" t="s">
        <v>956</v>
      </c>
    </row>
    <row r="74" spans="1:11" x14ac:dyDescent="0.25">
      <c r="A74" s="96">
        <v>40</v>
      </c>
      <c r="B74" s="96" t="s">
        <v>982</v>
      </c>
      <c r="C74" s="96" t="s">
        <v>292</v>
      </c>
      <c r="D74" s="96" t="s">
        <v>462</v>
      </c>
      <c r="E74" s="96" t="s">
        <v>1</v>
      </c>
      <c r="F74" s="96" t="s">
        <v>422</v>
      </c>
      <c r="G74" s="96" t="s">
        <v>1019</v>
      </c>
      <c r="H74" s="96" t="s">
        <v>3</v>
      </c>
      <c r="I74" s="96" t="s">
        <v>423</v>
      </c>
      <c r="J74" s="96" t="s">
        <v>2</v>
      </c>
      <c r="K74" s="96" t="s">
        <v>983</v>
      </c>
    </row>
    <row r="75" spans="1:11" x14ac:dyDescent="0.25">
      <c r="A75" s="96">
        <v>46</v>
      </c>
      <c r="B75" s="96" t="s">
        <v>361</v>
      </c>
      <c r="C75" s="96" t="s">
        <v>362</v>
      </c>
      <c r="D75" s="96" t="s">
        <v>0</v>
      </c>
      <c r="E75" s="96" t="s">
        <v>1</v>
      </c>
      <c r="F75" s="96" t="s">
        <v>886</v>
      </c>
      <c r="G75" s="96" t="s">
        <v>1019</v>
      </c>
      <c r="H75" s="96" t="s">
        <v>3</v>
      </c>
      <c r="I75" s="96" t="s">
        <v>861</v>
      </c>
      <c r="J75" s="96" t="s">
        <v>516</v>
      </c>
      <c r="K75" s="96" t="s">
        <v>896</v>
      </c>
    </row>
    <row r="76" spans="1:11" x14ac:dyDescent="0.25">
      <c r="A76" s="96">
        <v>66</v>
      </c>
      <c r="B76" s="96" t="s">
        <v>137</v>
      </c>
      <c r="C76" s="96" t="s">
        <v>138</v>
      </c>
      <c r="D76" s="96" t="s">
        <v>0</v>
      </c>
      <c r="E76" s="96" t="s">
        <v>1</v>
      </c>
      <c r="F76" s="96" t="s">
        <v>139</v>
      </c>
      <c r="G76" s="96" t="s">
        <v>1019</v>
      </c>
      <c r="H76" s="96" t="s">
        <v>3</v>
      </c>
      <c r="I76" s="96" t="s">
        <v>140</v>
      </c>
      <c r="J76" s="96" t="s">
        <v>53</v>
      </c>
      <c r="K76" s="96" t="s">
        <v>699</v>
      </c>
    </row>
    <row r="77" spans="1:11" x14ac:dyDescent="0.25">
      <c r="A77" s="96">
        <v>90</v>
      </c>
      <c r="B77" s="96" t="s">
        <v>224</v>
      </c>
      <c r="C77" s="96" t="s">
        <v>225</v>
      </c>
      <c r="D77" s="96" t="s">
        <v>0</v>
      </c>
      <c r="E77" s="96" t="s">
        <v>1</v>
      </c>
      <c r="F77" s="96" t="s">
        <v>226</v>
      </c>
      <c r="G77" s="96" t="s">
        <v>1019</v>
      </c>
      <c r="H77" s="96" t="s">
        <v>3</v>
      </c>
      <c r="I77" s="96" t="s">
        <v>227</v>
      </c>
      <c r="J77" s="96" t="s">
        <v>53</v>
      </c>
      <c r="K77" s="96" t="s">
        <v>748</v>
      </c>
    </row>
    <row r="78" spans="1:11" x14ac:dyDescent="0.25">
      <c r="A78" s="98">
        <v>36</v>
      </c>
      <c r="B78" s="98" t="s">
        <v>273</v>
      </c>
      <c r="C78" s="98" t="s">
        <v>274</v>
      </c>
      <c r="D78" s="98" t="s">
        <v>0</v>
      </c>
      <c r="E78" s="98" t="s">
        <v>1</v>
      </c>
      <c r="F78" s="98" t="s">
        <v>275</v>
      </c>
      <c r="G78" s="98" t="s">
        <v>1019</v>
      </c>
      <c r="H78" s="98" t="s">
        <v>3</v>
      </c>
      <c r="I78" s="98" t="s">
        <v>276</v>
      </c>
      <c r="J78" s="98" t="s">
        <v>53</v>
      </c>
      <c r="K78" s="98" t="s">
        <v>1069</v>
      </c>
    </row>
    <row r="79" spans="1:11" x14ac:dyDescent="0.25">
      <c r="A79" s="96">
        <v>42</v>
      </c>
      <c r="B79" s="96" t="s">
        <v>242</v>
      </c>
      <c r="C79" s="96" t="s">
        <v>243</v>
      </c>
      <c r="D79" s="96" t="s">
        <v>957</v>
      </c>
      <c r="E79" s="96" t="s">
        <v>43</v>
      </c>
      <c r="F79" s="96" t="s">
        <v>244</v>
      </c>
      <c r="G79" s="96" t="s">
        <v>1019</v>
      </c>
      <c r="H79" s="96" t="s">
        <v>3</v>
      </c>
      <c r="I79" s="96" t="s">
        <v>245</v>
      </c>
      <c r="J79" s="96" t="s">
        <v>125</v>
      </c>
      <c r="K79" s="96" t="s">
        <v>958</v>
      </c>
    </row>
    <row r="80" spans="1:11" x14ac:dyDescent="0.25">
      <c r="A80" s="56">
        <v>44</v>
      </c>
      <c r="B80" s="56" t="s">
        <v>567</v>
      </c>
      <c r="C80" s="56" t="s">
        <v>561</v>
      </c>
      <c r="D80" s="56" t="s">
        <v>0</v>
      </c>
      <c r="E80" s="56" t="s">
        <v>1</v>
      </c>
      <c r="F80" s="56" t="s">
        <v>61</v>
      </c>
      <c r="G80" s="56" t="s">
        <v>666</v>
      </c>
      <c r="H80" s="56" t="s">
        <v>3</v>
      </c>
      <c r="I80" s="56" t="s">
        <v>62</v>
      </c>
      <c r="J80" s="56" t="s">
        <v>53</v>
      </c>
      <c r="K80" s="56" t="s">
        <v>919</v>
      </c>
    </row>
    <row r="81" spans="1:11" x14ac:dyDescent="0.25">
      <c r="A81" s="56">
        <v>92</v>
      </c>
      <c r="B81" s="56" t="s">
        <v>232</v>
      </c>
      <c r="C81" s="56" t="s">
        <v>233</v>
      </c>
      <c r="D81" s="56" t="s">
        <v>234</v>
      </c>
      <c r="E81" s="56" t="s">
        <v>1</v>
      </c>
      <c r="F81" s="56" t="s">
        <v>235</v>
      </c>
      <c r="G81" s="56" t="s">
        <v>666</v>
      </c>
      <c r="H81" s="56" t="s">
        <v>3</v>
      </c>
      <c r="I81" s="56" t="s">
        <v>236</v>
      </c>
      <c r="J81" s="56" t="s">
        <v>53</v>
      </c>
      <c r="K81" s="56" t="s">
        <v>750</v>
      </c>
    </row>
    <row r="82" spans="1:11" x14ac:dyDescent="0.25">
      <c r="A82" s="96">
        <v>32</v>
      </c>
      <c r="B82" s="96" t="s">
        <v>1072</v>
      </c>
      <c r="C82" s="96" t="s">
        <v>1073</v>
      </c>
      <c r="D82" s="96" t="s">
        <v>122</v>
      </c>
      <c r="E82" s="96" t="s">
        <v>43</v>
      </c>
      <c r="F82" s="96" t="s">
        <v>221</v>
      </c>
      <c r="G82" s="96" t="s">
        <v>1131</v>
      </c>
      <c r="H82" s="96" t="s">
        <v>3</v>
      </c>
      <c r="I82" s="96" t="s">
        <v>222</v>
      </c>
      <c r="J82" s="96" t="s">
        <v>53</v>
      </c>
      <c r="K82" s="96" t="s">
        <v>1074</v>
      </c>
    </row>
    <row r="83" spans="1:11" x14ac:dyDescent="0.25">
      <c r="A83" s="96">
        <v>13</v>
      </c>
      <c r="B83" s="96" t="s">
        <v>117</v>
      </c>
      <c r="C83" s="96" t="s">
        <v>1210</v>
      </c>
      <c r="D83" s="96" t="s">
        <v>648</v>
      </c>
      <c r="E83" s="96" t="s">
        <v>1</v>
      </c>
      <c r="F83" s="96" t="s">
        <v>1211</v>
      </c>
      <c r="G83" s="96" t="s">
        <v>1019</v>
      </c>
      <c r="H83" s="96" t="s">
        <v>3</v>
      </c>
      <c r="I83" s="96" t="s">
        <v>1212</v>
      </c>
      <c r="J83" s="96" t="s">
        <v>53</v>
      </c>
      <c r="K83" s="96" t="s">
        <v>1213</v>
      </c>
    </row>
    <row r="84" spans="1:11" x14ac:dyDescent="0.25">
      <c r="A84" s="96">
        <v>63</v>
      </c>
      <c r="B84" s="96" t="s">
        <v>238</v>
      </c>
      <c r="C84" s="96" t="s">
        <v>239</v>
      </c>
      <c r="D84" s="96" t="s">
        <v>0</v>
      </c>
      <c r="E84" s="96" t="s">
        <v>1</v>
      </c>
      <c r="F84" s="96" t="s">
        <v>240</v>
      </c>
      <c r="G84" s="96" t="s">
        <v>1019</v>
      </c>
      <c r="H84" s="96" t="s">
        <v>3</v>
      </c>
      <c r="I84" s="96" t="s">
        <v>241</v>
      </c>
      <c r="J84" s="96" t="s">
        <v>53</v>
      </c>
      <c r="K84" s="96" t="s">
        <v>691</v>
      </c>
    </row>
    <row r="85" spans="1:11" x14ac:dyDescent="0.25">
      <c r="A85" s="96">
        <v>34</v>
      </c>
      <c r="B85" s="96" t="s">
        <v>262</v>
      </c>
      <c r="C85" s="96" t="s">
        <v>263</v>
      </c>
      <c r="D85" s="96" t="s">
        <v>264</v>
      </c>
      <c r="E85" s="96" t="s">
        <v>1</v>
      </c>
      <c r="F85" s="96" t="s">
        <v>265</v>
      </c>
      <c r="G85" s="96" t="s">
        <v>1019</v>
      </c>
      <c r="H85" s="96" t="s">
        <v>3</v>
      </c>
      <c r="I85" s="96" t="s">
        <v>266</v>
      </c>
      <c r="J85" s="96" t="s">
        <v>53</v>
      </c>
      <c r="K85" s="96" t="s">
        <v>1057</v>
      </c>
    </row>
    <row r="86" spans="1:11" x14ac:dyDescent="0.25">
      <c r="A86" s="96">
        <v>79</v>
      </c>
      <c r="B86" s="96" t="s">
        <v>120</v>
      </c>
      <c r="C86" s="96" t="s">
        <v>121</v>
      </c>
      <c r="D86" s="96" t="s">
        <v>122</v>
      </c>
      <c r="E86" s="96" t="s">
        <v>43</v>
      </c>
      <c r="F86" s="96" t="s">
        <v>123</v>
      </c>
      <c r="G86" s="96" t="s">
        <v>1019</v>
      </c>
      <c r="H86" s="96" t="s">
        <v>3</v>
      </c>
      <c r="I86" s="96" t="s">
        <v>124</v>
      </c>
      <c r="J86" s="96" t="s">
        <v>125</v>
      </c>
      <c r="K86" s="96" t="s">
        <v>728</v>
      </c>
    </row>
    <row r="87" spans="1:11" x14ac:dyDescent="0.25">
      <c r="A87" s="98">
        <v>94</v>
      </c>
      <c r="B87" s="98" t="s">
        <v>278</v>
      </c>
      <c r="C87" s="98" t="s">
        <v>279</v>
      </c>
      <c r="D87" s="98" t="s">
        <v>66</v>
      </c>
      <c r="E87" s="98" t="s">
        <v>1</v>
      </c>
      <c r="F87" s="98" t="s">
        <v>280</v>
      </c>
      <c r="G87" s="98" t="s">
        <v>1019</v>
      </c>
      <c r="H87" s="98" t="s">
        <v>3</v>
      </c>
      <c r="I87" s="98" t="s">
        <v>281</v>
      </c>
      <c r="J87" s="98" t="s">
        <v>53</v>
      </c>
      <c r="K87" s="98" t="s">
        <v>756</v>
      </c>
    </row>
    <row r="88" spans="1:11" x14ac:dyDescent="0.25">
      <c r="A88" s="96">
        <v>91</v>
      </c>
      <c r="B88" s="96" t="s">
        <v>54</v>
      </c>
      <c r="C88" s="96" t="s">
        <v>55</v>
      </c>
      <c r="D88" s="96" t="s">
        <v>0</v>
      </c>
      <c r="E88" s="96" t="s">
        <v>1</v>
      </c>
      <c r="F88" s="96" t="s">
        <v>229</v>
      </c>
      <c r="G88" s="96" t="s">
        <v>1019</v>
      </c>
      <c r="H88" s="96" t="s">
        <v>3</v>
      </c>
      <c r="I88" s="96" t="s">
        <v>230</v>
      </c>
      <c r="J88" s="96" t="s">
        <v>53</v>
      </c>
      <c r="K88" s="96" t="s">
        <v>749</v>
      </c>
    </row>
    <row r="89" spans="1:11" x14ac:dyDescent="0.25">
      <c r="A89" s="98">
        <v>93</v>
      </c>
      <c r="B89" s="98" t="s">
        <v>268</v>
      </c>
      <c r="C89" s="98" t="s">
        <v>269</v>
      </c>
      <c r="D89" s="98" t="s">
        <v>66</v>
      </c>
      <c r="E89" s="98" t="s">
        <v>1</v>
      </c>
      <c r="F89" s="98" t="s">
        <v>270</v>
      </c>
      <c r="G89" s="98" t="s">
        <v>1019</v>
      </c>
      <c r="H89" s="98" t="s">
        <v>3</v>
      </c>
      <c r="I89" s="98" t="s">
        <v>271</v>
      </c>
      <c r="J89" s="98" t="s">
        <v>53</v>
      </c>
      <c r="K89" s="98" t="s">
        <v>754</v>
      </c>
    </row>
    <row r="90" spans="1:11" x14ac:dyDescent="0.25">
      <c r="A90" s="96">
        <v>15</v>
      </c>
      <c r="B90" s="96" t="s">
        <v>116</v>
      </c>
      <c r="C90" s="96" t="s">
        <v>117</v>
      </c>
      <c r="D90" s="96" t="s">
        <v>648</v>
      </c>
      <c r="E90" s="96" t="s">
        <v>1</v>
      </c>
      <c r="F90" s="96" t="s">
        <v>118</v>
      </c>
      <c r="G90" s="96" t="s">
        <v>1019</v>
      </c>
      <c r="H90" s="96" t="s">
        <v>3</v>
      </c>
      <c r="I90" s="96" t="s">
        <v>119</v>
      </c>
      <c r="J90" s="96" t="s">
        <v>53</v>
      </c>
      <c r="K90" s="96" t="s">
        <v>1167</v>
      </c>
    </row>
    <row r="91" spans="1:11" x14ac:dyDescent="0.25">
      <c r="A91" s="96">
        <v>78</v>
      </c>
      <c r="B91" s="96" t="s">
        <v>110</v>
      </c>
      <c r="C91" s="96" t="s">
        <v>111</v>
      </c>
      <c r="D91" s="96" t="s">
        <v>112</v>
      </c>
      <c r="E91" s="96" t="s">
        <v>43</v>
      </c>
      <c r="F91" s="96" t="s">
        <v>113</v>
      </c>
      <c r="G91" s="96" t="s">
        <v>1019</v>
      </c>
      <c r="H91" s="96" t="s">
        <v>3</v>
      </c>
      <c r="I91" s="96" t="s">
        <v>114</v>
      </c>
      <c r="J91" s="96" t="s">
        <v>53</v>
      </c>
      <c r="K91" s="96" t="s">
        <v>727</v>
      </c>
    </row>
    <row r="92" spans="1:11" x14ac:dyDescent="0.25">
      <c r="A92" s="96">
        <v>31</v>
      </c>
      <c r="B92" s="96" t="s">
        <v>50</v>
      </c>
      <c r="C92" s="96" t="s">
        <v>51</v>
      </c>
      <c r="D92" s="96" t="s">
        <v>52</v>
      </c>
      <c r="E92" s="96" t="s">
        <v>43</v>
      </c>
      <c r="F92" s="96" t="s">
        <v>246</v>
      </c>
      <c r="G92" s="96" t="s">
        <v>1019</v>
      </c>
      <c r="H92" s="96" t="s">
        <v>3</v>
      </c>
      <c r="I92" s="96" t="s">
        <v>247</v>
      </c>
      <c r="J92" s="96" t="s">
        <v>125</v>
      </c>
      <c r="K92" s="96" t="s">
        <v>1127</v>
      </c>
    </row>
    <row r="93" spans="1:11" x14ac:dyDescent="0.25">
      <c r="A93" s="96">
        <v>89</v>
      </c>
      <c r="B93" s="96" t="s">
        <v>206</v>
      </c>
      <c r="C93" s="96" t="s">
        <v>207</v>
      </c>
      <c r="D93" s="96" t="s">
        <v>173</v>
      </c>
      <c r="E93" s="96" t="s">
        <v>43</v>
      </c>
      <c r="F93" s="96" t="s">
        <v>208</v>
      </c>
      <c r="G93" s="96" t="s">
        <v>1019</v>
      </c>
      <c r="H93" s="96" t="s">
        <v>3</v>
      </c>
      <c r="I93" s="96" t="s">
        <v>209</v>
      </c>
      <c r="J93" s="96" t="s">
        <v>53</v>
      </c>
      <c r="K93" s="96" t="s">
        <v>745</v>
      </c>
    </row>
    <row r="94" spans="1:11" x14ac:dyDescent="0.25">
      <c r="A94" s="96">
        <v>38</v>
      </c>
      <c r="B94" s="96" t="s">
        <v>145</v>
      </c>
      <c r="C94" s="96" t="s">
        <v>97</v>
      </c>
      <c r="D94" s="96" t="s">
        <v>1046</v>
      </c>
      <c r="E94" s="96" t="s">
        <v>1</v>
      </c>
      <c r="F94" s="96" t="s">
        <v>147</v>
      </c>
      <c r="G94" s="96" t="s">
        <v>1019</v>
      </c>
      <c r="H94" s="96" t="s">
        <v>3</v>
      </c>
      <c r="I94" s="96" t="s">
        <v>148</v>
      </c>
      <c r="J94" s="96" t="s">
        <v>53</v>
      </c>
      <c r="K94" s="96" t="s">
        <v>1047</v>
      </c>
    </row>
    <row r="95" spans="1:11" x14ac:dyDescent="0.25">
      <c r="A95" s="98">
        <v>37</v>
      </c>
      <c r="B95" s="98" t="s">
        <v>102</v>
      </c>
      <c r="C95" s="98" t="s">
        <v>141</v>
      </c>
      <c r="D95" s="98" t="s">
        <v>42</v>
      </c>
      <c r="E95" s="98" t="s">
        <v>43</v>
      </c>
      <c r="F95" s="98" t="s">
        <v>142</v>
      </c>
      <c r="G95" s="98" t="s">
        <v>1019</v>
      </c>
      <c r="H95" s="98" t="s">
        <v>3</v>
      </c>
      <c r="I95" s="98" t="s">
        <v>143</v>
      </c>
      <c r="J95" s="98" t="s">
        <v>53</v>
      </c>
      <c r="K95" s="98" t="s">
        <v>1070</v>
      </c>
    </row>
  </sheetData>
  <sortState ref="A2:K95">
    <sortCondition ref="H2:H95"/>
  </sortState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5"/>
  <dimension ref="A1:L93"/>
  <sheetViews>
    <sheetView workbookViewId="0"/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6">
        <v>47</v>
      </c>
      <c r="B2" s="56" t="s">
        <v>453</v>
      </c>
      <c r="C2" s="56" t="s">
        <v>454</v>
      </c>
      <c r="D2" s="56" t="s">
        <v>455</v>
      </c>
      <c r="E2" s="56" t="s">
        <v>456</v>
      </c>
      <c r="F2" s="56" t="s">
        <v>457</v>
      </c>
      <c r="G2" s="56" t="s">
        <v>666</v>
      </c>
      <c r="H2" s="56" t="s">
        <v>30</v>
      </c>
      <c r="I2" s="56" t="s">
        <v>458</v>
      </c>
      <c r="J2" s="56" t="s">
        <v>32</v>
      </c>
      <c r="K2" s="56" t="s">
        <v>763</v>
      </c>
    </row>
    <row r="3" spans="1:11" x14ac:dyDescent="0.25">
      <c r="A3" s="56">
        <v>78</v>
      </c>
      <c r="B3" s="56" t="s">
        <v>131</v>
      </c>
      <c r="C3" s="56" t="s">
        <v>132</v>
      </c>
      <c r="D3" s="56" t="s">
        <v>133</v>
      </c>
      <c r="E3" s="56" t="s">
        <v>28</v>
      </c>
      <c r="F3" s="56" t="s">
        <v>134</v>
      </c>
      <c r="G3" s="56" t="s">
        <v>666</v>
      </c>
      <c r="H3" s="56" t="s">
        <v>30</v>
      </c>
      <c r="I3" s="56" t="s">
        <v>135</v>
      </c>
      <c r="J3" s="56" t="s">
        <v>32</v>
      </c>
      <c r="K3" s="56" t="s">
        <v>731</v>
      </c>
    </row>
    <row r="4" spans="1:11" x14ac:dyDescent="0.25">
      <c r="A4" s="56">
        <v>79</v>
      </c>
      <c r="B4" s="56" t="s">
        <v>54</v>
      </c>
      <c r="C4" s="56" t="s">
        <v>55</v>
      </c>
      <c r="D4" s="56" t="s">
        <v>0</v>
      </c>
      <c r="E4" s="56" t="s">
        <v>1</v>
      </c>
      <c r="F4" s="56" t="s">
        <v>156</v>
      </c>
      <c r="G4" s="56" t="s">
        <v>666</v>
      </c>
      <c r="H4" s="56" t="s">
        <v>157</v>
      </c>
      <c r="I4" s="56" t="s">
        <v>158</v>
      </c>
      <c r="J4" s="56" t="s">
        <v>159</v>
      </c>
      <c r="K4" s="56" t="s">
        <v>734</v>
      </c>
    </row>
    <row r="5" spans="1:11" x14ac:dyDescent="0.25">
      <c r="A5" s="56">
        <v>10</v>
      </c>
      <c r="B5" s="56" t="s">
        <v>623</v>
      </c>
      <c r="C5" s="56" t="s">
        <v>624</v>
      </c>
      <c r="D5" s="56" t="s">
        <v>625</v>
      </c>
      <c r="E5" s="56" t="s">
        <v>48</v>
      </c>
      <c r="F5" s="56" t="s">
        <v>626</v>
      </c>
      <c r="G5" s="56" t="s">
        <v>666</v>
      </c>
      <c r="H5" s="56" t="s">
        <v>294</v>
      </c>
      <c r="I5" s="56" t="s">
        <v>627</v>
      </c>
      <c r="J5" s="56" t="s">
        <v>289</v>
      </c>
      <c r="K5" s="56" t="s">
        <v>1221</v>
      </c>
    </row>
    <row r="6" spans="1:11" x14ac:dyDescent="0.25">
      <c r="A6" s="56">
        <v>64</v>
      </c>
      <c r="B6" s="56" t="s">
        <v>377</v>
      </c>
      <c r="C6" s="56" t="s">
        <v>378</v>
      </c>
      <c r="D6" s="56" t="s">
        <v>256</v>
      </c>
      <c r="E6" s="56" t="s">
        <v>1</v>
      </c>
      <c r="F6" s="56" t="s">
        <v>379</v>
      </c>
      <c r="G6" s="56" t="s">
        <v>666</v>
      </c>
      <c r="H6" s="56" t="s">
        <v>294</v>
      </c>
      <c r="I6" s="56" t="s">
        <v>380</v>
      </c>
      <c r="J6" s="56" t="s">
        <v>289</v>
      </c>
      <c r="K6" s="56" t="s">
        <v>695</v>
      </c>
    </row>
    <row r="7" spans="1:11" x14ac:dyDescent="0.25">
      <c r="A7" s="56">
        <v>61</v>
      </c>
      <c r="B7" s="56" t="s">
        <v>333</v>
      </c>
      <c r="C7" s="56" t="s">
        <v>334</v>
      </c>
      <c r="D7" s="56" t="s">
        <v>335</v>
      </c>
      <c r="E7" s="56" t="s">
        <v>48</v>
      </c>
      <c r="F7" s="56" t="s">
        <v>336</v>
      </c>
      <c r="G7" s="56" t="s">
        <v>666</v>
      </c>
      <c r="H7" s="56" t="s">
        <v>287</v>
      </c>
      <c r="I7" s="56" t="s">
        <v>337</v>
      </c>
      <c r="J7" s="56" t="s">
        <v>289</v>
      </c>
      <c r="K7" s="56" t="s">
        <v>686</v>
      </c>
    </row>
    <row r="8" spans="1:11" x14ac:dyDescent="0.25">
      <c r="A8" s="56">
        <v>65</v>
      </c>
      <c r="B8" s="56" t="s">
        <v>387</v>
      </c>
      <c r="C8" s="56" t="s">
        <v>279</v>
      </c>
      <c r="D8" s="56" t="s">
        <v>351</v>
      </c>
      <c r="E8" s="56" t="s">
        <v>48</v>
      </c>
      <c r="F8" s="56" t="s">
        <v>388</v>
      </c>
      <c r="G8" s="56" t="s">
        <v>666</v>
      </c>
      <c r="H8" s="56" t="s">
        <v>287</v>
      </c>
      <c r="I8" s="56" t="s">
        <v>389</v>
      </c>
      <c r="J8" s="56" t="s">
        <v>289</v>
      </c>
      <c r="K8" s="56" t="s">
        <v>696</v>
      </c>
    </row>
    <row r="9" spans="1:11" x14ac:dyDescent="0.25">
      <c r="A9" s="56">
        <v>43</v>
      </c>
      <c r="B9" s="56" t="s">
        <v>567</v>
      </c>
      <c r="C9" s="56" t="s">
        <v>561</v>
      </c>
      <c r="D9" s="56" t="s">
        <v>0</v>
      </c>
      <c r="E9" s="56" t="s">
        <v>1</v>
      </c>
      <c r="F9" s="56" t="s">
        <v>61</v>
      </c>
      <c r="G9" s="56" t="s">
        <v>666</v>
      </c>
      <c r="H9" s="56" t="s">
        <v>3</v>
      </c>
      <c r="I9" s="56" t="s">
        <v>62</v>
      </c>
      <c r="J9" s="56" t="s">
        <v>53</v>
      </c>
      <c r="K9" s="56" t="s">
        <v>919</v>
      </c>
    </row>
    <row r="10" spans="1:11" x14ac:dyDescent="0.25">
      <c r="A10" s="56">
        <v>90</v>
      </c>
      <c r="B10" s="56" t="s">
        <v>232</v>
      </c>
      <c r="C10" s="56" t="s">
        <v>233</v>
      </c>
      <c r="D10" s="56" t="s">
        <v>234</v>
      </c>
      <c r="E10" s="56" t="s">
        <v>1</v>
      </c>
      <c r="F10" s="56" t="s">
        <v>235</v>
      </c>
      <c r="G10" s="56" t="s">
        <v>666</v>
      </c>
      <c r="H10" s="56" t="s">
        <v>3</v>
      </c>
      <c r="I10" s="56" t="s">
        <v>236</v>
      </c>
      <c r="J10" s="56" t="s">
        <v>53</v>
      </c>
      <c r="K10" s="56" t="s">
        <v>750</v>
      </c>
    </row>
    <row r="11" spans="1:11" x14ac:dyDescent="0.25">
      <c r="A11" s="56">
        <v>3</v>
      </c>
      <c r="B11" s="56" t="s">
        <v>301</v>
      </c>
      <c r="C11" s="56" t="s">
        <v>302</v>
      </c>
      <c r="D11" s="56" t="s">
        <v>0</v>
      </c>
      <c r="E11" s="56" t="s">
        <v>1</v>
      </c>
      <c r="F11" s="56" t="s">
        <v>303</v>
      </c>
      <c r="G11" s="56" t="s">
        <v>938</v>
      </c>
      <c r="H11" s="56" t="s">
        <v>294</v>
      </c>
      <c r="I11" s="56" t="s">
        <v>304</v>
      </c>
      <c r="J11" s="56" t="s">
        <v>289</v>
      </c>
      <c r="K11" s="56" t="s">
        <v>1256</v>
      </c>
    </row>
    <row r="12" spans="1:11" x14ac:dyDescent="0.25">
      <c r="A12" s="95">
        <v>31</v>
      </c>
      <c r="B12" s="95" t="s">
        <v>190</v>
      </c>
      <c r="C12" s="95" t="s">
        <v>191</v>
      </c>
      <c r="D12" s="95" t="s">
        <v>192</v>
      </c>
      <c r="E12" s="95" t="s">
        <v>28</v>
      </c>
      <c r="F12" s="95" t="s">
        <v>193</v>
      </c>
      <c r="G12" s="95" t="s">
        <v>1019</v>
      </c>
      <c r="H12" s="95" t="s">
        <v>30</v>
      </c>
      <c r="I12" s="95" t="s">
        <v>194</v>
      </c>
      <c r="J12" s="95" t="s">
        <v>32</v>
      </c>
      <c r="K12" s="95" t="s">
        <v>1081</v>
      </c>
    </row>
    <row r="13" spans="1:11" x14ac:dyDescent="0.25">
      <c r="A13" s="95">
        <v>33</v>
      </c>
      <c r="B13" s="95" t="s">
        <v>71</v>
      </c>
      <c r="C13" s="95" t="s">
        <v>72</v>
      </c>
      <c r="D13" s="95" t="s">
        <v>73</v>
      </c>
      <c r="E13" s="95" t="s">
        <v>28</v>
      </c>
      <c r="F13" s="95" t="s">
        <v>74</v>
      </c>
      <c r="G13" s="95" t="s">
        <v>1019</v>
      </c>
      <c r="H13" s="95" t="s">
        <v>30</v>
      </c>
      <c r="I13" s="95" t="s">
        <v>75</v>
      </c>
      <c r="J13" s="95" t="s">
        <v>32</v>
      </c>
      <c r="K13" s="95" t="s">
        <v>1058</v>
      </c>
    </row>
    <row r="14" spans="1:11" x14ac:dyDescent="0.25">
      <c r="A14" s="95">
        <v>40</v>
      </c>
      <c r="B14" s="95" t="s">
        <v>64</v>
      </c>
      <c r="C14" s="95" t="s">
        <v>65</v>
      </c>
      <c r="D14" s="95" t="s">
        <v>66</v>
      </c>
      <c r="E14" s="95" t="s">
        <v>1</v>
      </c>
      <c r="F14" s="95" t="s">
        <v>67</v>
      </c>
      <c r="G14" s="95" t="s">
        <v>1019</v>
      </c>
      <c r="H14" s="95" t="s">
        <v>30</v>
      </c>
      <c r="I14" s="95" t="s">
        <v>68</v>
      </c>
      <c r="J14" s="95" t="s">
        <v>32</v>
      </c>
      <c r="K14" s="95" t="s">
        <v>959</v>
      </c>
    </row>
    <row r="15" spans="1:11" x14ac:dyDescent="0.25">
      <c r="A15" s="95">
        <v>70</v>
      </c>
      <c r="B15" s="95" t="s">
        <v>460</v>
      </c>
      <c r="C15" s="95" t="s">
        <v>461</v>
      </c>
      <c r="D15" s="95" t="s">
        <v>462</v>
      </c>
      <c r="E15" s="95" t="s">
        <v>1</v>
      </c>
      <c r="F15" s="95" t="s">
        <v>463</v>
      </c>
      <c r="G15" s="95" t="s">
        <v>1019</v>
      </c>
      <c r="H15" s="95" t="s">
        <v>30</v>
      </c>
      <c r="I15" s="95" t="s">
        <v>464</v>
      </c>
      <c r="J15" s="95" t="s">
        <v>32</v>
      </c>
      <c r="K15" s="95" t="s">
        <v>711</v>
      </c>
    </row>
    <row r="16" spans="1:11" x14ac:dyDescent="0.25">
      <c r="A16" s="95">
        <v>71</v>
      </c>
      <c r="B16" s="95" t="s">
        <v>165</v>
      </c>
      <c r="C16" s="95" t="s">
        <v>166</v>
      </c>
      <c r="D16" s="95" t="s">
        <v>27</v>
      </c>
      <c r="E16" s="95" t="s">
        <v>28</v>
      </c>
      <c r="F16" s="95" t="s">
        <v>167</v>
      </c>
      <c r="G16" s="95" t="s">
        <v>1019</v>
      </c>
      <c r="H16" s="95" t="s">
        <v>30</v>
      </c>
      <c r="I16" s="95" t="s">
        <v>168</v>
      </c>
      <c r="J16" s="95" t="s">
        <v>32</v>
      </c>
      <c r="K16" s="95" t="s">
        <v>712</v>
      </c>
    </row>
    <row r="17" spans="1:11" x14ac:dyDescent="0.25">
      <c r="A17" s="95">
        <v>72</v>
      </c>
      <c r="B17" s="95" t="s">
        <v>25</v>
      </c>
      <c r="C17" s="95" t="s">
        <v>26</v>
      </c>
      <c r="D17" s="95" t="s">
        <v>27</v>
      </c>
      <c r="E17" s="95" t="s">
        <v>28</v>
      </c>
      <c r="F17" s="95" t="s">
        <v>29</v>
      </c>
      <c r="G17" s="95" t="s">
        <v>1019</v>
      </c>
      <c r="H17" s="95" t="s">
        <v>30</v>
      </c>
      <c r="I17" s="95" t="s">
        <v>31</v>
      </c>
      <c r="J17" s="95" t="s">
        <v>32</v>
      </c>
      <c r="K17" s="95" t="s">
        <v>714</v>
      </c>
    </row>
    <row r="18" spans="1:11" x14ac:dyDescent="0.25">
      <c r="A18" s="95">
        <v>85</v>
      </c>
      <c r="B18" s="95" t="s">
        <v>467</v>
      </c>
      <c r="C18" s="95" t="s">
        <v>468</v>
      </c>
      <c r="D18" s="95" t="s">
        <v>0</v>
      </c>
      <c r="E18" s="95" t="s">
        <v>1</v>
      </c>
      <c r="F18" s="95" t="s">
        <v>477</v>
      </c>
      <c r="G18" s="95" t="s">
        <v>1019</v>
      </c>
      <c r="H18" s="95" t="s">
        <v>30</v>
      </c>
      <c r="I18" s="95" t="s">
        <v>478</v>
      </c>
      <c r="J18" s="95" t="s">
        <v>32</v>
      </c>
      <c r="K18" s="95" t="s">
        <v>740</v>
      </c>
    </row>
    <row r="19" spans="1:11" x14ac:dyDescent="0.25">
      <c r="A19" s="95">
        <v>6</v>
      </c>
      <c r="B19" s="95" t="s">
        <v>366</v>
      </c>
      <c r="C19" s="95" t="s">
        <v>367</v>
      </c>
      <c r="D19" s="95" t="s">
        <v>368</v>
      </c>
      <c r="E19" s="95" t="s">
        <v>43</v>
      </c>
      <c r="F19" s="95" t="s">
        <v>369</v>
      </c>
      <c r="G19" s="95" t="s">
        <v>1019</v>
      </c>
      <c r="H19" s="95" t="s">
        <v>294</v>
      </c>
      <c r="I19" s="95" t="s">
        <v>370</v>
      </c>
      <c r="J19" s="95" t="s">
        <v>289</v>
      </c>
      <c r="K19" s="95" t="s">
        <v>1240</v>
      </c>
    </row>
    <row r="20" spans="1:11" x14ac:dyDescent="0.25">
      <c r="A20" s="95">
        <v>44</v>
      </c>
      <c r="B20" s="95" t="s">
        <v>49</v>
      </c>
      <c r="C20" s="95" t="s">
        <v>97</v>
      </c>
      <c r="D20" s="95" t="s">
        <v>66</v>
      </c>
      <c r="E20" s="95" t="s">
        <v>1</v>
      </c>
      <c r="F20" s="95" t="s">
        <v>391</v>
      </c>
      <c r="G20" s="95" t="s">
        <v>1019</v>
      </c>
      <c r="H20" s="95" t="s">
        <v>294</v>
      </c>
      <c r="I20" s="95" t="s">
        <v>392</v>
      </c>
      <c r="J20" s="95" t="s">
        <v>289</v>
      </c>
      <c r="K20" s="95" t="s">
        <v>921</v>
      </c>
    </row>
    <row r="21" spans="1:11" x14ac:dyDescent="0.25">
      <c r="A21" s="95">
        <v>46</v>
      </c>
      <c r="B21" s="95" t="s">
        <v>845</v>
      </c>
      <c r="C21" s="95" t="s">
        <v>846</v>
      </c>
      <c r="D21" s="95" t="s">
        <v>27</v>
      </c>
      <c r="E21" s="95" t="s">
        <v>28</v>
      </c>
      <c r="F21" s="95" t="s">
        <v>847</v>
      </c>
      <c r="G21" s="95" t="s">
        <v>1019</v>
      </c>
      <c r="H21" s="95" t="s">
        <v>294</v>
      </c>
      <c r="I21" s="95" t="s">
        <v>848</v>
      </c>
      <c r="J21" s="95" t="s">
        <v>289</v>
      </c>
      <c r="K21" s="95" t="s">
        <v>849</v>
      </c>
    </row>
    <row r="22" spans="1:11" x14ac:dyDescent="0.25">
      <c r="A22" s="95">
        <v>48</v>
      </c>
      <c r="B22" s="95" t="s">
        <v>530</v>
      </c>
      <c r="C22" s="95" t="s">
        <v>531</v>
      </c>
      <c r="D22" s="95" t="s">
        <v>36</v>
      </c>
      <c r="E22" s="95" t="s">
        <v>1</v>
      </c>
      <c r="F22" s="95" t="s">
        <v>532</v>
      </c>
      <c r="G22" s="95" t="s">
        <v>1019</v>
      </c>
      <c r="H22" s="95" t="s">
        <v>294</v>
      </c>
      <c r="I22" s="95" t="s">
        <v>533</v>
      </c>
      <c r="J22" s="95" t="s">
        <v>516</v>
      </c>
      <c r="K22" s="95" t="s">
        <v>764</v>
      </c>
    </row>
    <row r="23" spans="1:11" x14ac:dyDescent="0.25">
      <c r="A23" s="95">
        <v>49</v>
      </c>
      <c r="B23" s="95" t="s">
        <v>651</v>
      </c>
      <c r="C23" s="95" t="s">
        <v>652</v>
      </c>
      <c r="D23" s="95" t="s">
        <v>653</v>
      </c>
      <c r="E23" s="95" t="s">
        <v>1</v>
      </c>
      <c r="F23" s="95" t="s">
        <v>654</v>
      </c>
      <c r="G23" s="95" t="s">
        <v>1019</v>
      </c>
      <c r="H23" s="95" t="s">
        <v>294</v>
      </c>
      <c r="I23" s="95" t="s">
        <v>655</v>
      </c>
      <c r="J23" s="95" t="s">
        <v>289</v>
      </c>
      <c r="K23" s="95" t="s">
        <v>656</v>
      </c>
    </row>
    <row r="24" spans="1:11" x14ac:dyDescent="0.25">
      <c r="A24" s="95">
        <v>51</v>
      </c>
      <c r="B24" s="95" t="s">
        <v>608</v>
      </c>
      <c r="C24" s="95" t="s">
        <v>378</v>
      </c>
      <c r="D24" s="95" t="s">
        <v>27</v>
      </c>
      <c r="E24" s="95" t="s">
        <v>28</v>
      </c>
      <c r="F24" s="95" t="s">
        <v>609</v>
      </c>
      <c r="G24" s="95" t="s">
        <v>1019</v>
      </c>
      <c r="H24" s="95" t="s">
        <v>294</v>
      </c>
      <c r="I24" s="95" t="s">
        <v>610</v>
      </c>
      <c r="J24" s="95" t="s">
        <v>289</v>
      </c>
      <c r="K24" s="95" t="s">
        <v>663</v>
      </c>
    </row>
    <row r="25" spans="1:11" x14ac:dyDescent="0.25">
      <c r="A25" s="95">
        <v>55</v>
      </c>
      <c r="B25" s="95"/>
      <c r="C25" s="95"/>
      <c r="D25" s="95"/>
      <c r="E25" s="95"/>
      <c r="F25" s="95" t="s">
        <v>540</v>
      </c>
      <c r="G25" s="95" t="s">
        <v>1019</v>
      </c>
      <c r="H25" s="95" t="s">
        <v>294</v>
      </c>
      <c r="I25" s="95" t="s">
        <v>541</v>
      </c>
      <c r="J25" s="95" t="s">
        <v>289</v>
      </c>
      <c r="K25" s="95" t="s">
        <v>677</v>
      </c>
    </row>
    <row r="26" spans="1:11" x14ac:dyDescent="0.25">
      <c r="A26" s="95">
        <v>56</v>
      </c>
      <c r="B26" s="95" t="s">
        <v>291</v>
      </c>
      <c r="C26" s="95" t="s">
        <v>292</v>
      </c>
      <c r="D26" s="95" t="s">
        <v>0</v>
      </c>
      <c r="E26" s="95" t="s">
        <v>1</v>
      </c>
      <c r="F26" s="95" t="s">
        <v>293</v>
      </c>
      <c r="G26" s="95" t="s">
        <v>1019</v>
      </c>
      <c r="H26" s="95" t="s">
        <v>294</v>
      </c>
      <c r="I26" s="95" t="s">
        <v>295</v>
      </c>
      <c r="J26" s="95" t="s">
        <v>289</v>
      </c>
      <c r="K26" s="95" t="s">
        <v>679</v>
      </c>
    </row>
    <row r="27" spans="1:11" x14ac:dyDescent="0.25">
      <c r="A27" s="95">
        <v>57</v>
      </c>
      <c r="B27" s="95" t="s">
        <v>297</v>
      </c>
      <c r="C27" s="95" t="s">
        <v>255</v>
      </c>
      <c r="D27" s="95" t="s">
        <v>0</v>
      </c>
      <c r="E27" s="95" t="s">
        <v>1</v>
      </c>
      <c r="F27" s="95" t="s">
        <v>298</v>
      </c>
      <c r="G27" s="95" t="s">
        <v>1019</v>
      </c>
      <c r="H27" s="95" t="s">
        <v>294</v>
      </c>
      <c r="I27" s="95" t="s">
        <v>299</v>
      </c>
      <c r="J27" s="95" t="s">
        <v>289</v>
      </c>
      <c r="K27" s="95" t="s">
        <v>680</v>
      </c>
    </row>
    <row r="28" spans="1:11" x14ac:dyDescent="0.25">
      <c r="A28" s="95">
        <v>58</v>
      </c>
      <c r="B28" s="95" t="s">
        <v>311</v>
      </c>
      <c r="C28" s="95" t="s">
        <v>312</v>
      </c>
      <c r="D28" s="95" t="s">
        <v>313</v>
      </c>
      <c r="E28" s="95" t="s">
        <v>43</v>
      </c>
      <c r="F28" s="95" t="s">
        <v>314</v>
      </c>
      <c r="G28" s="95" t="s">
        <v>1019</v>
      </c>
      <c r="H28" s="95" t="s">
        <v>294</v>
      </c>
      <c r="I28" s="95" t="s">
        <v>315</v>
      </c>
      <c r="J28" s="95" t="s">
        <v>289</v>
      </c>
      <c r="K28" s="95" t="s">
        <v>683</v>
      </c>
    </row>
    <row r="29" spans="1:11" x14ac:dyDescent="0.25">
      <c r="A29" s="95">
        <v>62</v>
      </c>
      <c r="B29" s="95" t="s">
        <v>355</v>
      </c>
      <c r="C29" s="95" t="s">
        <v>356</v>
      </c>
      <c r="D29" s="95" t="s">
        <v>0</v>
      </c>
      <c r="E29" s="95" t="s">
        <v>1</v>
      </c>
      <c r="F29" s="95" t="s">
        <v>357</v>
      </c>
      <c r="G29" s="95" t="s">
        <v>1019</v>
      </c>
      <c r="H29" s="95" t="s">
        <v>294</v>
      </c>
      <c r="I29" s="95" t="s">
        <v>358</v>
      </c>
      <c r="J29" s="95" t="s">
        <v>289</v>
      </c>
      <c r="K29" s="95" t="s">
        <v>690</v>
      </c>
    </row>
    <row r="30" spans="1:11" x14ac:dyDescent="0.25">
      <c r="A30" s="95">
        <v>67</v>
      </c>
      <c r="B30" s="95" t="s">
        <v>262</v>
      </c>
      <c r="C30" s="95" t="s">
        <v>399</v>
      </c>
      <c r="D30" s="95" t="s">
        <v>0</v>
      </c>
      <c r="E30" s="95" t="s">
        <v>1</v>
      </c>
      <c r="F30" s="95" t="s">
        <v>400</v>
      </c>
      <c r="G30" s="95" t="s">
        <v>1019</v>
      </c>
      <c r="H30" s="95" t="s">
        <v>294</v>
      </c>
      <c r="I30" s="95" t="s">
        <v>401</v>
      </c>
      <c r="J30" s="95" t="s">
        <v>289</v>
      </c>
      <c r="K30" s="95" t="s">
        <v>700</v>
      </c>
    </row>
    <row r="31" spans="1:11" x14ac:dyDescent="0.25">
      <c r="A31" s="95">
        <v>69</v>
      </c>
      <c r="B31" s="95" t="s">
        <v>431</v>
      </c>
      <c r="C31" s="95" t="s">
        <v>172</v>
      </c>
      <c r="D31" s="95" t="s">
        <v>432</v>
      </c>
      <c r="E31" s="95" t="s">
        <v>28</v>
      </c>
      <c r="F31" s="95" t="s">
        <v>433</v>
      </c>
      <c r="G31" s="95" t="s">
        <v>1019</v>
      </c>
      <c r="H31" s="95" t="s">
        <v>294</v>
      </c>
      <c r="I31" s="95" t="s">
        <v>434</v>
      </c>
      <c r="J31" s="95" t="s">
        <v>289</v>
      </c>
      <c r="K31" s="95" t="s">
        <v>704</v>
      </c>
    </row>
    <row r="32" spans="1:11" x14ac:dyDescent="0.25">
      <c r="A32" s="95">
        <v>42</v>
      </c>
      <c r="B32" s="95" t="s">
        <v>322</v>
      </c>
      <c r="C32" s="95" t="s">
        <v>323</v>
      </c>
      <c r="D32" s="95" t="s">
        <v>66</v>
      </c>
      <c r="E32" s="95" t="s">
        <v>1</v>
      </c>
      <c r="F32" s="95" t="s">
        <v>324</v>
      </c>
      <c r="G32" s="95" t="s">
        <v>1019</v>
      </c>
      <c r="H32" s="95" t="s">
        <v>287</v>
      </c>
      <c r="I32" s="95" t="s">
        <v>325</v>
      </c>
      <c r="J32" s="95" t="s">
        <v>289</v>
      </c>
      <c r="K32" s="95" t="s">
        <v>956</v>
      </c>
    </row>
    <row r="33" spans="1:11" x14ac:dyDescent="0.25">
      <c r="A33" s="95">
        <v>50</v>
      </c>
      <c r="B33" s="95" t="s">
        <v>425</v>
      </c>
      <c r="C33" s="95" t="s">
        <v>426</v>
      </c>
      <c r="D33" s="95" t="s">
        <v>427</v>
      </c>
      <c r="E33" s="95" t="s">
        <v>28</v>
      </c>
      <c r="F33" s="95" t="s">
        <v>428</v>
      </c>
      <c r="G33" s="95" t="s">
        <v>1019</v>
      </c>
      <c r="H33" s="95" t="s">
        <v>287</v>
      </c>
      <c r="I33" s="95" t="s">
        <v>429</v>
      </c>
      <c r="J33" s="95" t="s">
        <v>289</v>
      </c>
      <c r="K33" s="95" t="s">
        <v>659</v>
      </c>
    </row>
    <row r="34" spans="1:11" x14ac:dyDescent="0.25">
      <c r="A34" s="95">
        <v>52</v>
      </c>
      <c r="B34" s="95"/>
      <c r="C34" s="95"/>
      <c r="D34" s="95"/>
      <c r="E34" s="95"/>
      <c r="F34" s="95" t="s">
        <v>572</v>
      </c>
      <c r="G34" s="95" t="s">
        <v>1019</v>
      </c>
      <c r="H34" s="95" t="s">
        <v>287</v>
      </c>
      <c r="I34" s="95" t="s">
        <v>573</v>
      </c>
      <c r="J34" s="95" t="s">
        <v>289</v>
      </c>
      <c r="K34" s="95" t="s">
        <v>665</v>
      </c>
    </row>
    <row r="35" spans="1:11" x14ac:dyDescent="0.25">
      <c r="A35" s="95">
        <v>54</v>
      </c>
      <c r="B35" s="95" t="s">
        <v>566</v>
      </c>
      <c r="C35" s="95" t="s">
        <v>556</v>
      </c>
      <c r="D35" s="95" t="s">
        <v>0</v>
      </c>
      <c r="E35" s="95" t="s">
        <v>1</v>
      </c>
      <c r="F35" s="95" t="s">
        <v>557</v>
      </c>
      <c r="G35" s="95" t="s">
        <v>1019</v>
      </c>
      <c r="H35" s="95" t="s">
        <v>287</v>
      </c>
      <c r="I35" s="95" t="s">
        <v>558</v>
      </c>
      <c r="J35" s="95" t="s">
        <v>289</v>
      </c>
      <c r="K35" s="95" t="s">
        <v>673</v>
      </c>
    </row>
    <row r="36" spans="1:11" x14ac:dyDescent="0.25">
      <c r="A36" s="95">
        <v>59</v>
      </c>
      <c r="B36" s="95" t="s">
        <v>317</v>
      </c>
      <c r="C36" s="95" t="s">
        <v>279</v>
      </c>
      <c r="D36" s="95" t="s">
        <v>318</v>
      </c>
      <c r="E36" s="95" t="s">
        <v>28</v>
      </c>
      <c r="F36" s="95" t="s">
        <v>319</v>
      </c>
      <c r="G36" s="95" t="s">
        <v>1019</v>
      </c>
      <c r="H36" s="95" t="s">
        <v>287</v>
      </c>
      <c r="I36" s="95" t="s">
        <v>320</v>
      </c>
      <c r="J36" s="95" t="s">
        <v>289</v>
      </c>
      <c r="K36" s="95" t="s">
        <v>758</v>
      </c>
    </row>
    <row r="37" spans="1:11" x14ac:dyDescent="0.25">
      <c r="A37" s="95">
        <v>68</v>
      </c>
      <c r="B37" s="95" t="s">
        <v>403</v>
      </c>
      <c r="C37" s="95" t="s">
        <v>60</v>
      </c>
      <c r="D37" s="95" t="s">
        <v>27</v>
      </c>
      <c r="E37" s="95" t="s">
        <v>28</v>
      </c>
      <c r="F37" s="95" t="s">
        <v>404</v>
      </c>
      <c r="G37" s="95" t="s">
        <v>1019</v>
      </c>
      <c r="H37" s="95" t="s">
        <v>287</v>
      </c>
      <c r="I37" s="95" t="s">
        <v>405</v>
      </c>
      <c r="J37" s="95" t="s">
        <v>289</v>
      </c>
      <c r="K37" s="95" t="s">
        <v>701</v>
      </c>
    </row>
    <row r="38" spans="1:11" x14ac:dyDescent="0.25">
      <c r="A38" s="95">
        <v>11</v>
      </c>
      <c r="B38" s="95" t="s">
        <v>117</v>
      </c>
      <c r="C38" s="95" t="s">
        <v>1210</v>
      </c>
      <c r="D38" s="95" t="s">
        <v>648</v>
      </c>
      <c r="E38" s="95" t="s">
        <v>1</v>
      </c>
      <c r="F38" s="95" t="s">
        <v>1211</v>
      </c>
      <c r="G38" s="95" t="s">
        <v>1019</v>
      </c>
      <c r="H38" s="95" t="s">
        <v>3</v>
      </c>
      <c r="I38" s="95" t="s">
        <v>1212</v>
      </c>
      <c r="J38" s="95" t="s">
        <v>53</v>
      </c>
      <c r="K38" s="95" t="s">
        <v>1213</v>
      </c>
    </row>
    <row r="39" spans="1:11" x14ac:dyDescent="0.25">
      <c r="A39" s="95">
        <v>13</v>
      </c>
      <c r="B39" s="95" t="s">
        <v>116</v>
      </c>
      <c r="C39" s="95" t="s">
        <v>117</v>
      </c>
      <c r="D39" s="95" t="s">
        <v>648</v>
      </c>
      <c r="E39" s="95" t="s">
        <v>1</v>
      </c>
      <c r="F39" s="95" t="s">
        <v>118</v>
      </c>
      <c r="G39" s="95" t="s">
        <v>1019</v>
      </c>
      <c r="H39" s="95" t="s">
        <v>3</v>
      </c>
      <c r="I39" s="95" t="s">
        <v>119</v>
      </c>
      <c r="J39" s="95" t="s">
        <v>53</v>
      </c>
      <c r="K39" s="95" t="s">
        <v>1167</v>
      </c>
    </row>
    <row r="40" spans="1:11" x14ac:dyDescent="0.25">
      <c r="A40" s="95">
        <v>29</v>
      </c>
      <c r="B40" s="95" t="s">
        <v>50</v>
      </c>
      <c r="C40" s="95" t="s">
        <v>51</v>
      </c>
      <c r="D40" s="95" t="s">
        <v>52</v>
      </c>
      <c r="E40" s="95" t="s">
        <v>43</v>
      </c>
      <c r="F40" s="95" t="s">
        <v>246</v>
      </c>
      <c r="G40" s="95" t="s">
        <v>1019</v>
      </c>
      <c r="H40" s="95" t="s">
        <v>3</v>
      </c>
      <c r="I40" s="95" t="s">
        <v>247</v>
      </c>
      <c r="J40" s="95" t="s">
        <v>125</v>
      </c>
      <c r="K40" s="95" t="s">
        <v>1127</v>
      </c>
    </row>
    <row r="41" spans="1:11" x14ac:dyDescent="0.25">
      <c r="A41" s="95">
        <v>32</v>
      </c>
      <c r="B41" s="95" t="s">
        <v>262</v>
      </c>
      <c r="C41" s="95" t="s">
        <v>263</v>
      </c>
      <c r="D41" s="95" t="s">
        <v>264</v>
      </c>
      <c r="E41" s="95" t="s">
        <v>1</v>
      </c>
      <c r="F41" s="95" t="s">
        <v>265</v>
      </c>
      <c r="G41" s="95" t="s">
        <v>1019</v>
      </c>
      <c r="H41" s="95" t="s">
        <v>3</v>
      </c>
      <c r="I41" s="95" t="s">
        <v>266</v>
      </c>
      <c r="J41" s="95" t="s">
        <v>53</v>
      </c>
      <c r="K41" s="95" t="s">
        <v>1057</v>
      </c>
    </row>
    <row r="42" spans="1:11" x14ac:dyDescent="0.25">
      <c r="A42" s="95">
        <v>34</v>
      </c>
      <c r="B42" s="95" t="s">
        <v>273</v>
      </c>
      <c r="C42" s="95" t="s">
        <v>274</v>
      </c>
      <c r="D42" s="95" t="s">
        <v>0</v>
      </c>
      <c r="E42" s="95" t="s">
        <v>1</v>
      </c>
      <c r="F42" s="95" t="s">
        <v>275</v>
      </c>
      <c r="G42" s="95" t="s">
        <v>1019</v>
      </c>
      <c r="H42" s="95" t="s">
        <v>3</v>
      </c>
      <c r="I42" s="95" t="s">
        <v>276</v>
      </c>
      <c r="J42" s="95" t="s">
        <v>53</v>
      </c>
      <c r="K42" s="95" t="s">
        <v>1069</v>
      </c>
    </row>
    <row r="43" spans="1:11" x14ac:dyDescent="0.25">
      <c r="A43" s="95">
        <v>35</v>
      </c>
      <c r="B43" s="95" t="s">
        <v>102</v>
      </c>
      <c r="C43" s="95" t="s">
        <v>141</v>
      </c>
      <c r="D43" s="95" t="s">
        <v>42</v>
      </c>
      <c r="E43" s="95" t="s">
        <v>43</v>
      </c>
      <c r="F43" s="95" t="s">
        <v>142</v>
      </c>
      <c r="G43" s="95" t="s">
        <v>1019</v>
      </c>
      <c r="H43" s="95" t="s">
        <v>3</v>
      </c>
      <c r="I43" s="95" t="s">
        <v>143</v>
      </c>
      <c r="J43" s="95" t="s">
        <v>53</v>
      </c>
      <c r="K43" s="95" t="s">
        <v>1070</v>
      </c>
    </row>
    <row r="44" spans="1:11" x14ac:dyDescent="0.25">
      <c r="A44" s="95">
        <v>37</v>
      </c>
      <c r="B44" s="95" t="s">
        <v>145</v>
      </c>
      <c r="C44" s="95" t="s">
        <v>97</v>
      </c>
      <c r="D44" s="95" t="s">
        <v>1046</v>
      </c>
      <c r="E44" s="95" t="s">
        <v>1</v>
      </c>
      <c r="F44" s="95" t="s">
        <v>147</v>
      </c>
      <c r="G44" s="95" t="s">
        <v>1019</v>
      </c>
      <c r="H44" s="95" t="s">
        <v>3</v>
      </c>
      <c r="I44" s="95" t="s">
        <v>148</v>
      </c>
      <c r="J44" s="95" t="s">
        <v>53</v>
      </c>
      <c r="K44" s="95" t="s">
        <v>1047</v>
      </c>
    </row>
    <row r="45" spans="1:11" x14ac:dyDescent="0.25">
      <c r="A45" s="95">
        <v>39</v>
      </c>
      <c r="B45" s="95" t="s">
        <v>982</v>
      </c>
      <c r="C45" s="95" t="s">
        <v>292</v>
      </c>
      <c r="D45" s="95" t="s">
        <v>462</v>
      </c>
      <c r="E45" s="95" t="s">
        <v>1</v>
      </c>
      <c r="F45" s="95" t="s">
        <v>422</v>
      </c>
      <c r="G45" s="95" t="s">
        <v>1019</v>
      </c>
      <c r="H45" s="95" t="s">
        <v>3</v>
      </c>
      <c r="I45" s="95" t="s">
        <v>423</v>
      </c>
      <c r="J45" s="95" t="s">
        <v>2</v>
      </c>
      <c r="K45" s="95" t="s">
        <v>983</v>
      </c>
    </row>
    <row r="46" spans="1:11" x14ac:dyDescent="0.25">
      <c r="A46" s="95">
        <v>41</v>
      </c>
      <c r="B46" s="95" t="s">
        <v>242</v>
      </c>
      <c r="C46" s="95" t="s">
        <v>243</v>
      </c>
      <c r="D46" s="95" t="s">
        <v>957</v>
      </c>
      <c r="E46" s="95" t="s">
        <v>43</v>
      </c>
      <c r="F46" s="95" t="s">
        <v>244</v>
      </c>
      <c r="G46" s="95" t="s">
        <v>1019</v>
      </c>
      <c r="H46" s="95" t="s">
        <v>3</v>
      </c>
      <c r="I46" s="95" t="s">
        <v>245</v>
      </c>
      <c r="J46" s="95" t="s">
        <v>125</v>
      </c>
      <c r="K46" s="95" t="s">
        <v>958</v>
      </c>
    </row>
    <row r="47" spans="1:11" x14ac:dyDescent="0.25">
      <c r="A47" s="95">
        <v>45</v>
      </c>
      <c r="B47" s="95" t="s">
        <v>361</v>
      </c>
      <c r="C47" s="95" t="s">
        <v>362</v>
      </c>
      <c r="D47" s="95" t="s">
        <v>0</v>
      </c>
      <c r="E47" s="95" t="s">
        <v>1</v>
      </c>
      <c r="F47" s="95" t="s">
        <v>886</v>
      </c>
      <c r="G47" s="95" t="s">
        <v>1019</v>
      </c>
      <c r="H47" s="95" t="s">
        <v>3</v>
      </c>
      <c r="I47" s="95" t="s">
        <v>861</v>
      </c>
      <c r="J47" s="95" t="s">
        <v>516</v>
      </c>
      <c r="K47" s="95" t="s">
        <v>896</v>
      </c>
    </row>
    <row r="48" spans="1:11" x14ac:dyDescent="0.25">
      <c r="A48" s="95">
        <v>63</v>
      </c>
      <c r="B48" s="95" t="s">
        <v>238</v>
      </c>
      <c r="C48" s="95" t="s">
        <v>239</v>
      </c>
      <c r="D48" s="95" t="s">
        <v>0</v>
      </c>
      <c r="E48" s="95" t="s">
        <v>1</v>
      </c>
      <c r="F48" s="95" t="s">
        <v>240</v>
      </c>
      <c r="G48" s="95" t="s">
        <v>1019</v>
      </c>
      <c r="H48" s="95" t="s">
        <v>3</v>
      </c>
      <c r="I48" s="95" t="s">
        <v>241</v>
      </c>
      <c r="J48" s="95" t="s">
        <v>53</v>
      </c>
      <c r="K48" s="95" t="s">
        <v>691</v>
      </c>
    </row>
    <row r="49" spans="1:11" x14ac:dyDescent="0.25">
      <c r="A49" s="95">
        <v>66</v>
      </c>
      <c r="B49" s="95" t="s">
        <v>137</v>
      </c>
      <c r="C49" s="95" t="s">
        <v>138</v>
      </c>
      <c r="D49" s="95" t="s">
        <v>0</v>
      </c>
      <c r="E49" s="95" t="s">
        <v>1</v>
      </c>
      <c r="F49" s="95" t="s">
        <v>139</v>
      </c>
      <c r="G49" s="95" t="s">
        <v>1019</v>
      </c>
      <c r="H49" s="95" t="s">
        <v>3</v>
      </c>
      <c r="I49" s="95" t="s">
        <v>140</v>
      </c>
      <c r="J49" s="95" t="s">
        <v>53</v>
      </c>
      <c r="K49" s="95" t="s">
        <v>699</v>
      </c>
    </row>
    <row r="50" spans="1:11" x14ac:dyDescent="0.25">
      <c r="A50" s="95">
        <v>76</v>
      </c>
      <c r="B50" s="95" t="s">
        <v>110</v>
      </c>
      <c r="C50" s="95" t="s">
        <v>111</v>
      </c>
      <c r="D50" s="95" t="s">
        <v>112</v>
      </c>
      <c r="E50" s="95" t="s">
        <v>43</v>
      </c>
      <c r="F50" s="95" t="s">
        <v>113</v>
      </c>
      <c r="G50" s="95" t="s">
        <v>1019</v>
      </c>
      <c r="H50" s="95" t="s">
        <v>3</v>
      </c>
      <c r="I50" s="95" t="s">
        <v>114</v>
      </c>
      <c r="J50" s="95" t="s">
        <v>53</v>
      </c>
      <c r="K50" s="95" t="s">
        <v>727</v>
      </c>
    </row>
    <row r="51" spans="1:11" x14ac:dyDescent="0.25">
      <c r="A51" s="95">
        <v>77</v>
      </c>
      <c r="B51" s="95" t="s">
        <v>120</v>
      </c>
      <c r="C51" s="95" t="s">
        <v>121</v>
      </c>
      <c r="D51" s="95" t="s">
        <v>122</v>
      </c>
      <c r="E51" s="95" t="s">
        <v>43</v>
      </c>
      <c r="F51" s="95" t="s">
        <v>123</v>
      </c>
      <c r="G51" s="95" t="s">
        <v>1019</v>
      </c>
      <c r="H51" s="95" t="s">
        <v>3</v>
      </c>
      <c r="I51" s="95" t="s">
        <v>124</v>
      </c>
      <c r="J51" s="95" t="s">
        <v>125</v>
      </c>
      <c r="K51" s="95" t="s">
        <v>728</v>
      </c>
    </row>
    <row r="52" spans="1:11" x14ac:dyDescent="0.25">
      <c r="A52" s="95">
        <v>87</v>
      </c>
      <c r="B52" s="95" t="s">
        <v>206</v>
      </c>
      <c r="C52" s="95" t="s">
        <v>207</v>
      </c>
      <c r="D52" s="95" t="s">
        <v>173</v>
      </c>
      <c r="E52" s="95" t="s">
        <v>43</v>
      </c>
      <c r="F52" s="95" t="s">
        <v>208</v>
      </c>
      <c r="G52" s="95" t="s">
        <v>1019</v>
      </c>
      <c r="H52" s="95" t="s">
        <v>3</v>
      </c>
      <c r="I52" s="95" t="s">
        <v>209</v>
      </c>
      <c r="J52" s="95" t="s">
        <v>53</v>
      </c>
      <c r="K52" s="95" t="s">
        <v>745</v>
      </c>
    </row>
    <row r="53" spans="1:11" x14ac:dyDescent="0.25">
      <c r="A53" s="95">
        <v>88</v>
      </c>
      <c r="B53" s="95" t="s">
        <v>224</v>
      </c>
      <c r="C53" s="95" t="s">
        <v>225</v>
      </c>
      <c r="D53" s="95" t="s">
        <v>0</v>
      </c>
      <c r="E53" s="95" t="s">
        <v>1</v>
      </c>
      <c r="F53" s="95" t="s">
        <v>226</v>
      </c>
      <c r="G53" s="95" t="s">
        <v>1019</v>
      </c>
      <c r="H53" s="95" t="s">
        <v>3</v>
      </c>
      <c r="I53" s="95" t="s">
        <v>227</v>
      </c>
      <c r="J53" s="95" t="s">
        <v>53</v>
      </c>
      <c r="K53" s="95" t="s">
        <v>748</v>
      </c>
    </row>
    <row r="54" spans="1:11" x14ac:dyDescent="0.25">
      <c r="A54" s="95">
        <v>89</v>
      </c>
      <c r="B54" s="95" t="s">
        <v>54</v>
      </c>
      <c r="C54" s="95" t="s">
        <v>55</v>
      </c>
      <c r="D54" s="95" t="s">
        <v>0</v>
      </c>
      <c r="E54" s="95" t="s">
        <v>1</v>
      </c>
      <c r="F54" s="95" t="s">
        <v>229</v>
      </c>
      <c r="G54" s="95" t="s">
        <v>1019</v>
      </c>
      <c r="H54" s="95" t="s">
        <v>3</v>
      </c>
      <c r="I54" s="95" t="s">
        <v>230</v>
      </c>
      <c r="J54" s="95" t="s">
        <v>53</v>
      </c>
      <c r="K54" s="95" t="s">
        <v>749</v>
      </c>
    </row>
    <row r="55" spans="1:11" x14ac:dyDescent="0.25">
      <c r="A55" s="95">
        <v>91</v>
      </c>
      <c r="B55" s="95" t="s">
        <v>268</v>
      </c>
      <c r="C55" s="95" t="s">
        <v>269</v>
      </c>
      <c r="D55" s="95" t="s">
        <v>66</v>
      </c>
      <c r="E55" s="95" t="s">
        <v>1</v>
      </c>
      <c r="F55" s="95" t="s">
        <v>270</v>
      </c>
      <c r="G55" s="95" t="s">
        <v>1019</v>
      </c>
      <c r="H55" s="95" t="s">
        <v>3</v>
      </c>
      <c r="I55" s="95" t="s">
        <v>271</v>
      </c>
      <c r="J55" s="95" t="s">
        <v>53</v>
      </c>
      <c r="K55" s="95" t="s">
        <v>754</v>
      </c>
    </row>
    <row r="56" spans="1:11" x14ac:dyDescent="0.25">
      <c r="A56" s="95">
        <v>92</v>
      </c>
      <c r="B56" s="95" t="s">
        <v>278</v>
      </c>
      <c r="C56" s="95" t="s">
        <v>279</v>
      </c>
      <c r="D56" s="95" t="s">
        <v>66</v>
      </c>
      <c r="E56" s="95" t="s">
        <v>1</v>
      </c>
      <c r="F56" s="95" t="s">
        <v>280</v>
      </c>
      <c r="G56" s="95" t="s">
        <v>1019</v>
      </c>
      <c r="H56" s="95" t="s">
        <v>3</v>
      </c>
      <c r="I56" s="95" t="s">
        <v>281</v>
      </c>
      <c r="J56" s="95" t="s">
        <v>53</v>
      </c>
      <c r="K56" s="95" t="s">
        <v>756</v>
      </c>
    </row>
    <row r="57" spans="1:11" x14ac:dyDescent="0.25">
      <c r="A57" s="95">
        <v>53</v>
      </c>
      <c r="B57" s="95" t="s">
        <v>590</v>
      </c>
      <c r="C57" s="95" t="s">
        <v>591</v>
      </c>
      <c r="D57" s="95" t="s">
        <v>592</v>
      </c>
      <c r="E57" s="95" t="s">
        <v>43</v>
      </c>
      <c r="F57" s="95" t="s">
        <v>593</v>
      </c>
      <c r="G57" s="95" t="s">
        <v>1131</v>
      </c>
      <c r="H57" s="95" t="s">
        <v>30</v>
      </c>
      <c r="I57" s="95" t="s">
        <v>594</v>
      </c>
      <c r="J57" s="95" t="s">
        <v>32</v>
      </c>
      <c r="K57" s="95" t="s">
        <v>669</v>
      </c>
    </row>
    <row r="58" spans="1:11" x14ac:dyDescent="0.25">
      <c r="A58" s="95">
        <v>30</v>
      </c>
      <c r="B58" s="95" t="s">
        <v>1072</v>
      </c>
      <c r="C58" s="95" t="s">
        <v>1073</v>
      </c>
      <c r="D58" s="95" t="s">
        <v>122</v>
      </c>
      <c r="E58" s="95" t="s">
        <v>43</v>
      </c>
      <c r="F58" s="95" t="s">
        <v>221</v>
      </c>
      <c r="G58" s="95" t="s">
        <v>1131</v>
      </c>
      <c r="H58" s="95" t="s">
        <v>3</v>
      </c>
      <c r="I58" s="95" t="s">
        <v>222</v>
      </c>
      <c r="J58" s="95" t="s">
        <v>53</v>
      </c>
      <c r="K58" s="95" t="s">
        <v>1074</v>
      </c>
    </row>
    <row r="59" spans="1:11" x14ac:dyDescent="0.25">
      <c r="A59" s="95">
        <v>36</v>
      </c>
      <c r="B59" s="95" t="s">
        <v>766</v>
      </c>
      <c r="C59" s="95" t="s">
        <v>767</v>
      </c>
      <c r="D59" s="95" t="s">
        <v>577</v>
      </c>
      <c r="E59" s="95" t="s">
        <v>7</v>
      </c>
      <c r="F59" s="95" t="s">
        <v>1040</v>
      </c>
      <c r="G59" s="95" t="s">
        <v>1050</v>
      </c>
      <c r="H59" s="95" t="s">
        <v>781</v>
      </c>
      <c r="I59" s="95" t="s">
        <v>1042</v>
      </c>
      <c r="J59" s="95" t="s">
        <v>1043</v>
      </c>
      <c r="K59" s="95" t="s">
        <v>1044</v>
      </c>
    </row>
    <row r="60" spans="1:11" x14ac:dyDescent="0.25">
      <c r="A60" s="95">
        <v>83</v>
      </c>
      <c r="B60" s="95" t="s">
        <v>174</v>
      </c>
      <c r="C60" s="95" t="s">
        <v>175</v>
      </c>
      <c r="D60" s="95" t="s">
        <v>0</v>
      </c>
      <c r="E60" s="95" t="s">
        <v>1</v>
      </c>
      <c r="F60" s="95" t="s">
        <v>472</v>
      </c>
      <c r="G60" s="95" t="s">
        <v>1050</v>
      </c>
      <c r="H60" s="95" t="s">
        <v>473</v>
      </c>
      <c r="I60" s="95" t="s">
        <v>474</v>
      </c>
      <c r="J60" s="95" t="s">
        <v>475</v>
      </c>
      <c r="K60" s="95" t="s">
        <v>737</v>
      </c>
    </row>
    <row r="61" spans="1:11" x14ac:dyDescent="0.25">
      <c r="A61" s="95">
        <v>86</v>
      </c>
      <c r="B61" s="95" t="s">
        <v>54</v>
      </c>
      <c r="C61" s="95" t="s">
        <v>55</v>
      </c>
      <c r="D61" s="95" t="s">
        <v>0</v>
      </c>
      <c r="E61" s="95" t="s">
        <v>1</v>
      </c>
      <c r="F61" s="95" t="s">
        <v>480</v>
      </c>
      <c r="G61" s="95" t="s">
        <v>1050</v>
      </c>
      <c r="H61" s="95" t="s">
        <v>473</v>
      </c>
      <c r="I61" s="95" t="s">
        <v>481</v>
      </c>
      <c r="J61" s="95" t="s">
        <v>475</v>
      </c>
      <c r="K61" s="95" t="s">
        <v>744</v>
      </c>
    </row>
    <row r="62" spans="1:11" x14ac:dyDescent="0.25">
      <c r="A62" s="56">
        <v>4</v>
      </c>
      <c r="B62" s="56"/>
      <c r="C62" s="56"/>
      <c r="D62" s="56"/>
      <c r="E62" s="56"/>
      <c r="F62" s="56" t="s">
        <v>1223</v>
      </c>
      <c r="G62" s="56" t="s">
        <v>960</v>
      </c>
      <c r="H62" s="56" t="s">
        <v>1224</v>
      </c>
      <c r="I62" s="56" t="s">
        <v>1225</v>
      </c>
      <c r="J62" s="56" t="s">
        <v>960</v>
      </c>
      <c r="K62" s="56" t="s">
        <v>1226</v>
      </c>
    </row>
    <row r="63" spans="1:11" x14ac:dyDescent="0.25">
      <c r="A63" s="56">
        <v>1</v>
      </c>
      <c r="B63" s="56"/>
      <c r="C63" s="56"/>
      <c r="D63" s="56"/>
      <c r="E63" s="56"/>
      <c r="F63" s="56" t="s">
        <v>1250</v>
      </c>
      <c r="G63" s="56" t="s">
        <v>960</v>
      </c>
      <c r="H63" s="56" t="s">
        <v>5</v>
      </c>
      <c r="I63" s="56" t="s">
        <v>1251</v>
      </c>
      <c r="J63" s="56" t="s">
        <v>960</v>
      </c>
      <c r="K63" s="56" t="s">
        <v>1252</v>
      </c>
    </row>
    <row r="64" spans="1:11" x14ac:dyDescent="0.25">
      <c r="A64" s="56">
        <v>73</v>
      </c>
      <c r="B64" s="56" t="s">
        <v>40</v>
      </c>
      <c r="C64" s="56" t="s">
        <v>41</v>
      </c>
      <c r="D64" s="56" t="s">
        <v>42</v>
      </c>
      <c r="E64" s="56" t="s">
        <v>43</v>
      </c>
      <c r="F64" s="56" t="s">
        <v>44</v>
      </c>
      <c r="G64" s="56" t="s">
        <v>960</v>
      </c>
      <c r="H64" s="56" t="s">
        <v>5</v>
      </c>
      <c r="I64" s="56" t="s">
        <v>45</v>
      </c>
      <c r="J64" s="56" t="s">
        <v>6</v>
      </c>
      <c r="K64" s="56" t="s">
        <v>716</v>
      </c>
    </row>
    <row r="65" spans="1:11" x14ac:dyDescent="0.25">
      <c r="A65" s="56">
        <v>80</v>
      </c>
      <c r="B65" s="56" t="s">
        <v>797</v>
      </c>
      <c r="C65" s="56" t="s">
        <v>798</v>
      </c>
      <c r="D65" s="56" t="s">
        <v>799</v>
      </c>
      <c r="E65" s="56" t="s">
        <v>1</v>
      </c>
      <c r="F65" s="56" t="s">
        <v>800</v>
      </c>
      <c r="G65" s="56" t="s">
        <v>960</v>
      </c>
      <c r="H65" s="56" t="s">
        <v>8</v>
      </c>
      <c r="I65" s="56" t="s">
        <v>801</v>
      </c>
      <c r="J65" s="56" t="s">
        <v>9</v>
      </c>
      <c r="K65" s="56" t="s">
        <v>802</v>
      </c>
    </row>
    <row r="66" spans="1:11" x14ac:dyDescent="0.25">
      <c r="A66" s="56">
        <v>2</v>
      </c>
      <c r="B66" s="56"/>
      <c r="C66" s="56"/>
      <c r="D66" s="56"/>
      <c r="E66" s="56"/>
      <c r="F66" s="56" t="s">
        <v>1253</v>
      </c>
      <c r="G66" s="56" t="s">
        <v>960</v>
      </c>
      <c r="H66" s="56" t="s">
        <v>1237</v>
      </c>
      <c r="I66" s="56" t="s">
        <v>1254</v>
      </c>
      <c r="J66" s="56" t="s">
        <v>960</v>
      </c>
      <c r="K66" s="56" t="s">
        <v>1255</v>
      </c>
    </row>
    <row customFormat="1" r="67" s="65" spans="1:11" x14ac:dyDescent="0.25">
      <c r="A67" s="65">
        <v>12</v>
      </c>
      <c r="B67" s="65" t="s">
        <v>262</v>
      </c>
      <c r="C67" s="65" t="s">
        <v>399</v>
      </c>
      <c r="D67" s="65" t="s">
        <v>0</v>
      </c>
      <c r="E67" s="65" t="s">
        <v>1</v>
      </c>
      <c r="F67" s="65" t="s">
        <v>1103</v>
      </c>
      <c r="G67" s="65" t="s">
        <v>1136</v>
      </c>
      <c r="H67" s="65" t="s">
        <v>1013</v>
      </c>
      <c r="I67" s="65" t="s">
        <v>1104</v>
      </c>
      <c r="J67" s="65" t="s">
        <v>960</v>
      </c>
      <c r="K67" s="65" t="s">
        <v>1206</v>
      </c>
    </row>
    <row r="68" spans="1:11" x14ac:dyDescent="0.25">
      <c r="A68" s="95">
        <v>14</v>
      </c>
      <c r="B68" s="95" t="s">
        <v>196</v>
      </c>
      <c r="C68" s="95" t="s">
        <v>104</v>
      </c>
      <c r="D68" s="95" t="s">
        <v>197</v>
      </c>
      <c r="E68" s="95" t="s">
        <v>198</v>
      </c>
      <c r="F68" s="95" t="s">
        <v>1168</v>
      </c>
      <c r="G68" s="95" t="s">
        <v>1136</v>
      </c>
      <c r="H68" s="95" t="s">
        <v>1013</v>
      </c>
      <c r="I68" s="95" t="s">
        <v>1169</v>
      </c>
      <c r="J68" s="95" t="s">
        <v>960</v>
      </c>
      <c r="K68" s="95" t="s">
        <v>1170</v>
      </c>
    </row>
    <row r="69" spans="1:11" x14ac:dyDescent="0.25">
      <c r="A69" s="95">
        <v>15</v>
      </c>
      <c r="B69" s="95" t="s">
        <v>1171</v>
      </c>
      <c r="C69" s="95" t="s">
        <v>1172</v>
      </c>
      <c r="D69" s="95" t="s">
        <v>0</v>
      </c>
      <c r="E69" s="95" t="s">
        <v>1</v>
      </c>
      <c r="F69" s="95" t="s">
        <v>1173</v>
      </c>
      <c r="G69" s="95" t="s">
        <v>1136</v>
      </c>
      <c r="H69" s="95" t="s">
        <v>1013</v>
      </c>
      <c r="I69" s="95" t="s">
        <v>1174</v>
      </c>
      <c r="J69" s="95" t="s">
        <v>960</v>
      </c>
      <c r="K69" s="95" t="s">
        <v>1175</v>
      </c>
    </row>
    <row r="70" spans="1:11" x14ac:dyDescent="0.25">
      <c r="A70" s="95">
        <v>16</v>
      </c>
      <c r="B70" s="95" t="s">
        <v>1176</v>
      </c>
      <c r="C70" s="95" t="s">
        <v>1177</v>
      </c>
      <c r="D70" s="95" t="s">
        <v>173</v>
      </c>
      <c r="E70" s="95" t="s">
        <v>43</v>
      </c>
      <c r="F70" s="95" t="s">
        <v>1178</v>
      </c>
      <c r="G70" s="95" t="s">
        <v>1136</v>
      </c>
      <c r="H70" s="95" t="s">
        <v>1013</v>
      </c>
      <c r="I70" s="95" t="s">
        <v>1179</v>
      </c>
      <c r="J70" s="95" t="s">
        <v>960</v>
      </c>
      <c r="K70" s="95" t="s">
        <v>1180</v>
      </c>
    </row>
    <row r="71" spans="1:11" x14ac:dyDescent="0.25">
      <c r="A71" s="95">
        <v>17</v>
      </c>
      <c r="B71" s="95" t="s">
        <v>1181</v>
      </c>
      <c r="C71" s="95" t="s">
        <v>1182</v>
      </c>
      <c r="D71" s="95" t="s">
        <v>1183</v>
      </c>
      <c r="E71" s="95" t="s">
        <v>48</v>
      </c>
      <c r="F71" s="95" t="s">
        <v>1184</v>
      </c>
      <c r="G71" s="95" t="s">
        <v>1136</v>
      </c>
      <c r="H71" s="95" t="s">
        <v>1013</v>
      </c>
      <c r="I71" s="95" t="s">
        <v>1185</v>
      </c>
      <c r="J71" s="95" t="s">
        <v>960</v>
      </c>
      <c r="K71" s="95" t="s">
        <v>1186</v>
      </c>
    </row>
    <row r="72" spans="1:11" x14ac:dyDescent="0.25">
      <c r="A72" s="95">
        <v>18</v>
      </c>
      <c r="B72" s="95" t="s">
        <v>1187</v>
      </c>
      <c r="C72" s="95" t="s">
        <v>1188</v>
      </c>
      <c r="D72" s="95" t="s">
        <v>1189</v>
      </c>
      <c r="E72" s="95" t="s">
        <v>43</v>
      </c>
      <c r="F72" s="95" t="s">
        <v>1190</v>
      </c>
      <c r="G72" s="95" t="s">
        <v>1136</v>
      </c>
      <c r="H72" s="95" t="s">
        <v>1013</v>
      </c>
      <c r="I72" s="95" t="s">
        <v>1191</v>
      </c>
      <c r="J72" s="95" t="s">
        <v>960</v>
      </c>
      <c r="K72" s="95" t="s">
        <v>1192</v>
      </c>
    </row>
    <row r="73" spans="1:11" x14ac:dyDescent="0.25">
      <c r="A73" s="95">
        <v>19</v>
      </c>
      <c r="B73" s="95" t="s">
        <v>64</v>
      </c>
      <c r="C73" s="95" t="s">
        <v>65</v>
      </c>
      <c r="D73" s="95" t="s">
        <v>66</v>
      </c>
      <c r="E73" s="95" t="s">
        <v>1</v>
      </c>
      <c r="F73" s="95" t="s">
        <v>1133</v>
      </c>
      <c r="G73" s="95" t="s">
        <v>1136</v>
      </c>
      <c r="H73" s="95" t="s">
        <v>1013</v>
      </c>
      <c r="I73" s="95" t="s">
        <v>1134</v>
      </c>
      <c r="J73" s="95" t="s">
        <v>960</v>
      </c>
      <c r="K73" s="95" t="s">
        <v>1135</v>
      </c>
    </row>
    <row r="74" spans="1:11" x14ac:dyDescent="0.25">
      <c r="A74" s="95">
        <v>20</v>
      </c>
      <c r="B74" s="95" t="s">
        <v>1146</v>
      </c>
      <c r="C74" s="95" t="s">
        <v>1147</v>
      </c>
      <c r="D74" s="95" t="s">
        <v>1142</v>
      </c>
      <c r="E74" s="95" t="s">
        <v>1</v>
      </c>
      <c r="F74" s="95" t="s">
        <v>1148</v>
      </c>
      <c r="G74" s="95" t="s">
        <v>1136</v>
      </c>
      <c r="H74" s="95" t="s">
        <v>1013</v>
      </c>
      <c r="I74" s="95" t="s">
        <v>1149</v>
      </c>
      <c r="J74" s="95" t="s">
        <v>960</v>
      </c>
      <c r="K74" s="95" t="s">
        <v>1150</v>
      </c>
    </row>
    <row r="75" spans="1:11" x14ac:dyDescent="0.25">
      <c r="A75" s="95">
        <v>21</v>
      </c>
      <c r="B75" s="95" t="s">
        <v>1151</v>
      </c>
      <c r="C75" s="95" t="s">
        <v>1152</v>
      </c>
      <c r="D75" s="95" t="s">
        <v>1153</v>
      </c>
      <c r="E75" s="95" t="s">
        <v>48</v>
      </c>
      <c r="F75" s="95" t="s">
        <v>1154</v>
      </c>
      <c r="G75" s="95" t="s">
        <v>1136</v>
      </c>
      <c r="H75" s="95" t="s">
        <v>1013</v>
      </c>
      <c r="I75" s="95" t="s">
        <v>1155</v>
      </c>
      <c r="J75" s="95" t="s">
        <v>960</v>
      </c>
      <c r="K75" s="95" t="s">
        <v>1156</v>
      </c>
    </row>
    <row r="76" spans="1:11" x14ac:dyDescent="0.25">
      <c r="A76" s="95">
        <v>22</v>
      </c>
      <c r="B76" s="95" t="s">
        <v>530</v>
      </c>
      <c r="C76" s="95" t="s">
        <v>531</v>
      </c>
      <c r="D76" s="95" t="s">
        <v>36</v>
      </c>
      <c r="E76" s="95" t="s">
        <v>1</v>
      </c>
      <c r="F76" s="95" t="s">
        <v>1158</v>
      </c>
      <c r="G76" s="95" t="s">
        <v>1136</v>
      </c>
      <c r="H76" s="95" t="s">
        <v>1013</v>
      </c>
      <c r="I76" s="95" t="s">
        <v>1159</v>
      </c>
      <c r="J76" s="95" t="s">
        <v>960</v>
      </c>
      <c r="K76" s="95" t="s">
        <v>1160</v>
      </c>
    </row>
    <row r="77" spans="1:11" x14ac:dyDescent="0.25">
      <c r="A77" s="95">
        <v>23</v>
      </c>
      <c r="B77" s="95" t="s">
        <v>50</v>
      </c>
      <c r="C77" s="95" t="s">
        <v>51</v>
      </c>
      <c r="D77" s="95" t="s">
        <v>52</v>
      </c>
      <c r="E77" s="95" t="s">
        <v>43</v>
      </c>
      <c r="F77" s="95" t="s">
        <v>1085</v>
      </c>
      <c r="G77" s="95" t="s">
        <v>1136</v>
      </c>
      <c r="H77" s="95" t="s">
        <v>1013</v>
      </c>
      <c r="I77" s="95" t="s">
        <v>1086</v>
      </c>
      <c r="J77" s="95" t="s">
        <v>960</v>
      </c>
      <c r="K77" s="95" t="s">
        <v>1087</v>
      </c>
    </row>
    <row r="78" spans="1:11" x14ac:dyDescent="0.25">
      <c r="A78" s="95">
        <v>24</v>
      </c>
      <c r="B78" s="95" t="s">
        <v>1094</v>
      </c>
      <c r="C78" s="95" t="s">
        <v>1095</v>
      </c>
      <c r="D78" s="95" t="s">
        <v>173</v>
      </c>
      <c r="E78" s="95" t="s">
        <v>43</v>
      </c>
      <c r="F78" s="95" t="s">
        <v>1096</v>
      </c>
      <c r="G78" s="95" t="s">
        <v>1136</v>
      </c>
      <c r="H78" s="95" t="s">
        <v>1013</v>
      </c>
      <c r="I78" s="95" t="s">
        <v>1097</v>
      </c>
      <c r="J78" s="95" t="s">
        <v>960</v>
      </c>
      <c r="K78" s="95" t="s">
        <v>1098</v>
      </c>
    </row>
    <row r="79" spans="1:11" x14ac:dyDescent="0.25">
      <c r="A79" s="95">
        <v>25</v>
      </c>
      <c r="B79" s="95" t="s">
        <v>196</v>
      </c>
      <c r="C79" s="95" t="s">
        <v>104</v>
      </c>
      <c r="D79" s="95" t="s">
        <v>197</v>
      </c>
      <c r="E79" s="95" t="s">
        <v>198</v>
      </c>
      <c r="F79" s="95" t="s">
        <v>1107</v>
      </c>
      <c r="G79" s="95" t="s">
        <v>1136</v>
      </c>
      <c r="H79" s="95" t="s">
        <v>1013</v>
      </c>
      <c r="I79" s="95" t="s">
        <v>1108</v>
      </c>
      <c r="J79" s="95" t="s">
        <v>960</v>
      </c>
      <c r="K79" s="95" t="s">
        <v>1109</v>
      </c>
    </row>
    <row r="80" spans="1:11" x14ac:dyDescent="0.25">
      <c r="A80" s="95">
        <v>26</v>
      </c>
      <c r="B80" s="95" t="s">
        <v>1110</v>
      </c>
      <c r="C80" s="95" t="s">
        <v>408</v>
      </c>
      <c r="D80" s="95" t="s">
        <v>1111</v>
      </c>
      <c r="E80" s="95" t="s">
        <v>912</v>
      </c>
      <c r="F80" s="95" t="s">
        <v>1112</v>
      </c>
      <c r="G80" s="95" t="s">
        <v>1136</v>
      </c>
      <c r="H80" s="95" t="s">
        <v>1013</v>
      </c>
      <c r="I80" s="95" t="s">
        <v>1113</v>
      </c>
      <c r="J80" s="95" t="s">
        <v>960</v>
      </c>
      <c r="K80" s="95" t="s">
        <v>1114</v>
      </c>
    </row>
    <row r="81" spans="1:11" x14ac:dyDescent="0.25">
      <c r="A81" s="95">
        <v>27</v>
      </c>
      <c r="B81" s="95" t="s">
        <v>1115</v>
      </c>
      <c r="C81" s="95" t="s">
        <v>1116</v>
      </c>
      <c r="D81" s="95" t="s">
        <v>1117</v>
      </c>
      <c r="E81" s="95" t="s">
        <v>1</v>
      </c>
      <c r="F81" s="95" t="s">
        <v>1118</v>
      </c>
      <c r="G81" s="95" t="s">
        <v>1136</v>
      </c>
      <c r="H81" s="95" t="s">
        <v>1013</v>
      </c>
      <c r="I81" s="95" t="s">
        <v>1119</v>
      </c>
      <c r="J81" s="95" t="s">
        <v>960</v>
      </c>
      <c r="K81" s="95" t="s">
        <v>1120</v>
      </c>
    </row>
    <row r="82" spans="1:11" x14ac:dyDescent="0.25">
      <c r="A82" s="95">
        <v>28</v>
      </c>
      <c r="B82" s="95" t="s">
        <v>803</v>
      </c>
      <c r="C82" s="95" t="s">
        <v>804</v>
      </c>
      <c r="D82" s="95" t="s">
        <v>17</v>
      </c>
      <c r="E82" s="95" t="s">
        <v>7</v>
      </c>
      <c r="F82" s="95" t="s">
        <v>1121</v>
      </c>
      <c r="G82" s="95" t="s">
        <v>1136</v>
      </c>
      <c r="H82" s="95" t="s">
        <v>1013</v>
      </c>
      <c r="I82" s="95" t="s">
        <v>1122</v>
      </c>
      <c r="J82" s="95" t="s">
        <v>960</v>
      </c>
      <c r="K82" s="95" t="s">
        <v>1123</v>
      </c>
    </row>
    <row r="83" spans="1:11" x14ac:dyDescent="0.25">
      <c r="A83" s="95">
        <v>38</v>
      </c>
      <c r="B83" s="95" t="s">
        <v>803</v>
      </c>
      <c r="C83" s="95" t="s">
        <v>804</v>
      </c>
      <c r="D83" s="95" t="s">
        <v>17</v>
      </c>
      <c r="E83" s="95" t="s">
        <v>7</v>
      </c>
      <c r="F83" s="95" t="s">
        <v>805</v>
      </c>
      <c r="G83" s="95" t="s">
        <v>1136</v>
      </c>
      <c r="H83" s="95" t="s">
        <v>5</v>
      </c>
      <c r="I83" s="95" t="s">
        <v>806</v>
      </c>
      <c r="J83" s="95" t="s">
        <v>6</v>
      </c>
      <c r="K83" s="95" t="s">
        <v>996</v>
      </c>
    </row>
    <row r="84" spans="1:11" x14ac:dyDescent="0.25">
      <c r="A84" s="95">
        <v>60</v>
      </c>
      <c r="B84" s="95" t="s">
        <v>15</v>
      </c>
      <c r="C84" s="95" t="s">
        <v>16</v>
      </c>
      <c r="D84" s="95" t="s">
        <v>17</v>
      </c>
      <c r="E84" s="95" t="s">
        <v>7</v>
      </c>
      <c r="F84" s="95" t="s">
        <v>18</v>
      </c>
      <c r="G84" s="95" t="s">
        <v>1136</v>
      </c>
      <c r="H84" s="95" t="s">
        <v>5</v>
      </c>
      <c r="I84" s="95" t="s">
        <v>19</v>
      </c>
      <c r="J84" s="95" t="s">
        <v>6</v>
      </c>
      <c r="K84" s="95" t="s">
        <v>685</v>
      </c>
    </row>
    <row r="85" spans="1:11" x14ac:dyDescent="0.25">
      <c r="A85" s="95">
        <v>75</v>
      </c>
      <c r="B85" s="95" t="s">
        <v>50</v>
      </c>
      <c r="C85" s="95" t="s">
        <v>51</v>
      </c>
      <c r="D85" s="95" t="s">
        <v>52</v>
      </c>
      <c r="E85" s="95" t="s">
        <v>43</v>
      </c>
      <c r="F85" s="95" t="s">
        <v>94</v>
      </c>
      <c r="G85" s="95" t="s">
        <v>1136</v>
      </c>
      <c r="H85" s="95" t="s">
        <v>5</v>
      </c>
      <c r="I85" s="95" t="s">
        <v>95</v>
      </c>
      <c r="J85" s="95" t="s">
        <v>6</v>
      </c>
      <c r="K85" s="95" t="s">
        <v>724</v>
      </c>
    </row>
    <row r="86" spans="1:11" x14ac:dyDescent="0.25">
      <c r="A86" s="95">
        <v>81</v>
      </c>
      <c r="B86" s="95" t="s">
        <v>101</v>
      </c>
      <c r="C86" s="95" t="s">
        <v>102</v>
      </c>
      <c r="D86" s="95" t="s">
        <v>103</v>
      </c>
      <c r="E86" s="95" t="s">
        <v>43</v>
      </c>
      <c r="F86" s="95" t="s">
        <v>169</v>
      </c>
      <c r="G86" s="95" t="s">
        <v>1136</v>
      </c>
      <c r="H86" s="95" t="s">
        <v>8</v>
      </c>
      <c r="I86" s="95" t="s">
        <v>170</v>
      </c>
      <c r="J86" s="95" t="s">
        <v>9</v>
      </c>
      <c r="K86" s="95" t="s">
        <v>735</v>
      </c>
    </row>
    <row r="87" spans="1:11" x14ac:dyDescent="0.25">
      <c r="A87" s="95">
        <v>84</v>
      </c>
      <c r="B87" s="95" t="s">
        <v>179</v>
      </c>
      <c r="C87" s="95" t="s">
        <v>180</v>
      </c>
      <c r="D87" s="95" t="s">
        <v>181</v>
      </c>
      <c r="E87" s="95" t="s">
        <v>43</v>
      </c>
      <c r="F87" s="95" t="s">
        <v>182</v>
      </c>
      <c r="G87" s="95" t="s">
        <v>1136</v>
      </c>
      <c r="H87" s="95" t="s">
        <v>8</v>
      </c>
      <c r="I87" s="95" t="s">
        <v>183</v>
      </c>
      <c r="J87" s="95" t="s">
        <v>9</v>
      </c>
      <c r="K87" s="95" t="s">
        <v>738</v>
      </c>
    </row>
    <row r="88" spans="1:11" x14ac:dyDescent="0.25">
      <c r="A88" s="95">
        <v>8</v>
      </c>
      <c r="B88" s="95" t="s">
        <v>366</v>
      </c>
      <c r="C88" s="95" t="s">
        <v>367</v>
      </c>
      <c r="D88" s="95" t="s">
        <v>368</v>
      </c>
      <c r="E88" s="95" t="s">
        <v>43</v>
      </c>
      <c r="F88" s="95" t="s">
        <v>1100</v>
      </c>
      <c r="G88" s="95" t="s">
        <v>1233</v>
      </c>
      <c r="H88" s="95" t="s">
        <v>1013</v>
      </c>
      <c r="I88" s="95" t="s">
        <v>1101</v>
      </c>
      <c r="J88" s="95" t="s">
        <v>960</v>
      </c>
      <c r="K88" s="95" t="s">
        <v>1258</v>
      </c>
    </row>
    <row r="89" spans="1:11" x14ac:dyDescent="0.25">
      <c r="A89" s="95">
        <v>7</v>
      </c>
      <c r="B89" s="95" t="s">
        <v>366</v>
      </c>
      <c r="C89" s="95" t="s">
        <v>367</v>
      </c>
      <c r="D89" s="95" t="s">
        <v>368</v>
      </c>
      <c r="E89" s="95" t="s">
        <v>43</v>
      </c>
      <c r="F89" s="95" t="s">
        <v>395</v>
      </c>
      <c r="G89" s="95" t="s">
        <v>1233</v>
      </c>
      <c r="H89" s="95" t="s">
        <v>5</v>
      </c>
      <c r="I89" s="95" t="s">
        <v>396</v>
      </c>
      <c r="J89" s="95" t="s">
        <v>6</v>
      </c>
      <c r="K89" s="95" t="s">
        <v>1241</v>
      </c>
    </row>
    <row r="90" spans="1:11" x14ac:dyDescent="0.25">
      <c r="A90" s="95">
        <v>5</v>
      </c>
      <c r="B90" s="95" t="s">
        <v>174</v>
      </c>
      <c r="C90" s="95" t="s">
        <v>175</v>
      </c>
      <c r="D90" s="95" t="s">
        <v>0</v>
      </c>
      <c r="E90" s="95" t="s">
        <v>1</v>
      </c>
      <c r="F90" s="95" t="s">
        <v>1232</v>
      </c>
      <c r="G90" s="95" t="s">
        <v>1257</v>
      </c>
      <c r="H90" s="95" t="s">
        <v>1013</v>
      </c>
      <c r="I90" s="95" t="s">
        <v>1234</v>
      </c>
      <c r="J90" s="95" t="s">
        <v>960</v>
      </c>
      <c r="K90" s="95" t="s">
        <v>1235</v>
      </c>
    </row>
    <row r="91" spans="1:11" x14ac:dyDescent="0.25">
      <c r="A91" s="95">
        <v>9</v>
      </c>
      <c r="B91" s="95" t="s">
        <v>1215</v>
      </c>
      <c r="C91" s="95" t="s">
        <v>1216</v>
      </c>
      <c r="D91" s="95" t="s">
        <v>0</v>
      </c>
      <c r="E91" s="95" t="s">
        <v>1</v>
      </c>
      <c r="F91" s="95" t="s">
        <v>1218</v>
      </c>
      <c r="G91" s="95" t="s">
        <v>1257</v>
      </c>
      <c r="H91" s="95" t="s">
        <v>1013</v>
      </c>
      <c r="I91" s="95" t="s">
        <v>1219</v>
      </c>
      <c r="J91" s="95" t="s">
        <v>960</v>
      </c>
      <c r="K91" s="95" t="s">
        <v>1242</v>
      </c>
    </row>
    <row r="92" spans="1:11" x14ac:dyDescent="0.25">
      <c r="A92" s="95">
        <v>74</v>
      </c>
      <c r="B92" s="95" t="s">
        <v>54</v>
      </c>
      <c r="C92" s="95" t="s">
        <v>55</v>
      </c>
      <c r="D92" s="95" t="s">
        <v>0</v>
      </c>
      <c r="E92" s="95" t="s">
        <v>1</v>
      </c>
      <c r="F92" s="95" t="s">
        <v>56</v>
      </c>
      <c r="G92" s="95" t="s">
        <v>1257</v>
      </c>
      <c r="H92" s="95" t="s">
        <v>5</v>
      </c>
      <c r="I92" s="95" t="s">
        <v>57</v>
      </c>
      <c r="J92" s="95" t="s">
        <v>6</v>
      </c>
      <c r="K92" s="95" t="s">
        <v>717</v>
      </c>
    </row>
    <row r="93" spans="1:11" x14ac:dyDescent="0.25">
      <c r="A93" s="95">
        <v>82</v>
      </c>
      <c r="B93" s="95" t="s">
        <v>174</v>
      </c>
      <c r="C93" s="95" t="s">
        <v>175</v>
      </c>
      <c r="D93" s="95" t="s">
        <v>0</v>
      </c>
      <c r="E93" s="95" t="s">
        <v>1</v>
      </c>
      <c r="F93" s="95" t="s">
        <v>176</v>
      </c>
      <c r="G93" s="95" t="s">
        <v>1257</v>
      </c>
      <c r="H93" s="95" t="s">
        <v>8</v>
      </c>
      <c r="I93" s="95" t="s">
        <v>177</v>
      </c>
      <c r="J93" s="95" t="s">
        <v>9</v>
      </c>
      <c r="K93" s="95" t="s">
        <v>736</v>
      </c>
    </row>
  </sheetData>
  <sortState ref="A2:K93">
    <sortCondition ref="G2:G93"/>
    <sortCondition ref="H2:H93"/>
  </sortState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6"/>
  <dimension ref="A1:L93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45</v>
      </c>
      <c r="B2" s="94" t="s">
        <v>453</v>
      </c>
      <c r="C2" s="94" t="s">
        <v>454</v>
      </c>
      <c r="D2" s="94" t="s">
        <v>455</v>
      </c>
      <c r="E2" s="94" t="s">
        <v>456</v>
      </c>
      <c r="F2" s="94" t="s">
        <v>457</v>
      </c>
      <c r="G2" s="94" t="s">
        <v>666</v>
      </c>
      <c r="H2" s="94" t="s">
        <v>30</v>
      </c>
      <c r="I2" s="94" t="s">
        <v>458</v>
      </c>
      <c r="J2" s="94" t="s">
        <v>32</v>
      </c>
      <c r="K2" s="94" t="s">
        <v>763</v>
      </c>
    </row>
    <row r="3" spans="1:11" x14ac:dyDescent="0.25">
      <c r="A3">
        <v>76</v>
      </c>
      <c r="B3" s="94" t="s">
        <v>131</v>
      </c>
      <c r="C3" s="94" t="s">
        <v>132</v>
      </c>
      <c r="D3" s="94" t="s">
        <v>133</v>
      </c>
      <c r="E3" s="94" t="s">
        <v>28</v>
      </c>
      <c r="F3" s="94" t="s">
        <v>134</v>
      </c>
      <c r="G3" s="94" t="s">
        <v>666</v>
      </c>
      <c r="H3" s="94" t="s">
        <v>30</v>
      </c>
      <c r="I3" s="94" t="s">
        <v>135</v>
      </c>
      <c r="J3" s="94" t="s">
        <v>32</v>
      </c>
      <c r="K3" s="94" t="s">
        <v>731</v>
      </c>
    </row>
    <row r="4" spans="1:11" x14ac:dyDescent="0.25">
      <c r="A4">
        <v>77</v>
      </c>
      <c r="B4" s="94" t="s">
        <v>54</v>
      </c>
      <c r="C4" s="94" t="s">
        <v>55</v>
      </c>
      <c r="D4" s="94" t="s">
        <v>0</v>
      </c>
      <c r="E4" s="94" t="s">
        <v>1</v>
      </c>
      <c r="F4" s="94" t="s">
        <v>156</v>
      </c>
      <c r="G4" s="94" t="s">
        <v>666</v>
      </c>
      <c r="H4" s="94" t="s">
        <v>157</v>
      </c>
      <c r="I4" s="94" t="s">
        <v>158</v>
      </c>
      <c r="J4" s="94" t="s">
        <v>159</v>
      </c>
      <c r="K4" s="94" t="s">
        <v>734</v>
      </c>
    </row>
    <row r="5" spans="1:11" x14ac:dyDescent="0.25">
      <c r="A5" s="94">
        <v>8</v>
      </c>
      <c r="B5" s="94" t="s">
        <v>623</v>
      </c>
      <c r="C5" s="94" t="s">
        <v>624</v>
      </c>
      <c r="D5" s="94" t="s">
        <v>625</v>
      </c>
      <c r="E5" s="94" t="s">
        <v>48</v>
      </c>
      <c r="F5" s="94" t="s">
        <v>626</v>
      </c>
      <c r="G5" s="94" t="s">
        <v>666</v>
      </c>
      <c r="H5" s="94" t="s">
        <v>294</v>
      </c>
      <c r="I5" s="94" t="s">
        <v>627</v>
      </c>
      <c r="J5" s="94" t="s">
        <v>289</v>
      </c>
      <c r="K5" s="94" t="s">
        <v>1221</v>
      </c>
    </row>
    <row r="6" spans="1:11" x14ac:dyDescent="0.25">
      <c r="A6" s="94">
        <v>61</v>
      </c>
      <c r="B6" s="94" t="s">
        <v>377</v>
      </c>
      <c r="C6" s="94" t="s">
        <v>378</v>
      </c>
      <c r="D6" s="94" t="s">
        <v>256</v>
      </c>
      <c r="E6" s="94" t="s">
        <v>1</v>
      </c>
      <c r="F6" s="94" t="s">
        <v>379</v>
      </c>
      <c r="G6" s="94" t="s">
        <v>666</v>
      </c>
      <c r="H6" s="94" t="s">
        <v>294</v>
      </c>
      <c r="I6" s="94" t="s">
        <v>380</v>
      </c>
      <c r="J6" s="94" t="s">
        <v>289</v>
      </c>
      <c r="K6" s="94" t="s">
        <v>695</v>
      </c>
    </row>
    <row r="7" spans="1:11" x14ac:dyDescent="0.25">
      <c r="A7" s="94">
        <v>59</v>
      </c>
      <c r="B7" s="94" t="s">
        <v>333</v>
      </c>
      <c r="C7" s="94" t="s">
        <v>334</v>
      </c>
      <c r="D7" s="94" t="s">
        <v>335</v>
      </c>
      <c r="E7" s="94" t="s">
        <v>48</v>
      </c>
      <c r="F7" s="94" t="s">
        <v>336</v>
      </c>
      <c r="G7" s="94" t="s">
        <v>666</v>
      </c>
      <c r="H7" s="94" t="s">
        <v>287</v>
      </c>
      <c r="I7" s="94" t="s">
        <v>337</v>
      </c>
      <c r="J7" s="94" t="s">
        <v>289</v>
      </c>
      <c r="K7" s="94" t="s">
        <v>686</v>
      </c>
    </row>
    <row r="8" spans="1:11" x14ac:dyDescent="0.25">
      <c r="A8" s="94">
        <v>62</v>
      </c>
      <c r="B8" s="94" t="s">
        <v>387</v>
      </c>
      <c r="C8" s="94" t="s">
        <v>279</v>
      </c>
      <c r="D8" s="94" t="s">
        <v>351</v>
      </c>
      <c r="E8" s="94" t="s">
        <v>48</v>
      </c>
      <c r="F8" s="94" t="s">
        <v>388</v>
      </c>
      <c r="G8" s="94" t="s">
        <v>666</v>
      </c>
      <c r="H8" s="94" t="s">
        <v>287</v>
      </c>
      <c r="I8" s="94" t="s">
        <v>389</v>
      </c>
      <c r="J8" s="94" t="s">
        <v>289</v>
      </c>
      <c r="K8" s="94" t="s">
        <v>696</v>
      </c>
    </row>
    <row r="9" spans="1:11" x14ac:dyDescent="0.25">
      <c r="A9" s="94">
        <v>41</v>
      </c>
      <c r="B9" s="94" t="s">
        <v>567</v>
      </c>
      <c r="C9" s="94" t="s">
        <v>561</v>
      </c>
      <c r="D9" s="94" t="s">
        <v>0</v>
      </c>
      <c r="E9" s="94" t="s">
        <v>1</v>
      </c>
      <c r="F9" s="94" t="s">
        <v>61</v>
      </c>
      <c r="G9" s="94" t="s">
        <v>666</v>
      </c>
      <c r="H9" s="94" t="s">
        <v>3</v>
      </c>
      <c r="I9" s="94" t="s">
        <v>62</v>
      </c>
      <c r="J9" s="94" t="s">
        <v>53</v>
      </c>
      <c r="K9" s="94" t="s">
        <v>919</v>
      </c>
    </row>
    <row r="10" spans="1:11" x14ac:dyDescent="0.25">
      <c r="A10" s="94">
        <v>87</v>
      </c>
      <c r="B10" s="94" t="s">
        <v>232</v>
      </c>
      <c r="C10" s="94" t="s">
        <v>233</v>
      </c>
      <c r="D10" s="94" t="s">
        <v>234</v>
      </c>
      <c r="E10" s="94" t="s">
        <v>1</v>
      </c>
      <c r="F10" s="94" t="s">
        <v>235</v>
      </c>
      <c r="G10" s="94" t="s">
        <v>666</v>
      </c>
      <c r="H10" s="94" t="s">
        <v>3</v>
      </c>
      <c r="I10" s="94" t="s">
        <v>236</v>
      </c>
      <c r="J10" s="94" t="s">
        <v>53</v>
      </c>
      <c r="K10" s="94" t="s">
        <v>750</v>
      </c>
    </row>
    <row r="11" spans="1:11" x14ac:dyDescent="0.25">
      <c r="A11" s="94">
        <v>30</v>
      </c>
      <c r="B11" s="94" t="s">
        <v>190</v>
      </c>
      <c r="C11" s="94" t="s">
        <v>191</v>
      </c>
      <c r="D11" s="94" t="s">
        <v>192</v>
      </c>
      <c r="E11" s="94" t="s">
        <v>28</v>
      </c>
      <c r="F11" s="94" t="s">
        <v>193</v>
      </c>
      <c r="G11" s="94" t="s">
        <v>1019</v>
      </c>
      <c r="H11" s="94" t="s">
        <v>30</v>
      </c>
      <c r="I11" s="94" t="s">
        <v>194</v>
      </c>
      <c r="J11" s="94" t="s">
        <v>32</v>
      </c>
      <c r="K11" s="94" t="s">
        <v>1081</v>
      </c>
    </row>
    <row r="12" spans="1:11" x14ac:dyDescent="0.25">
      <c r="A12" s="94">
        <v>32</v>
      </c>
      <c r="B12" s="94" t="s">
        <v>71</v>
      </c>
      <c r="C12" s="94" t="s">
        <v>72</v>
      </c>
      <c r="D12" s="94" t="s">
        <v>73</v>
      </c>
      <c r="E12" s="94" t="s">
        <v>28</v>
      </c>
      <c r="F12" s="94" t="s">
        <v>74</v>
      </c>
      <c r="G12" s="94" t="s">
        <v>1019</v>
      </c>
      <c r="H12" s="94" t="s">
        <v>30</v>
      </c>
      <c r="I12" s="94" t="s">
        <v>75</v>
      </c>
      <c r="J12" s="94" t="s">
        <v>32</v>
      </c>
      <c r="K12" s="94" t="s">
        <v>1058</v>
      </c>
    </row>
    <row r="13" spans="1:11" x14ac:dyDescent="0.25">
      <c r="A13" s="94">
        <v>38</v>
      </c>
      <c r="B13" s="94" t="s">
        <v>64</v>
      </c>
      <c r="C13" s="94" t="s">
        <v>65</v>
      </c>
      <c r="D13" s="94" t="s">
        <v>66</v>
      </c>
      <c r="E13" s="94" t="s">
        <v>1</v>
      </c>
      <c r="F13" s="94" t="s">
        <v>67</v>
      </c>
      <c r="G13" s="94" t="s">
        <v>1019</v>
      </c>
      <c r="H13" s="94" t="s">
        <v>30</v>
      </c>
      <c r="I13" s="94" t="s">
        <v>68</v>
      </c>
      <c r="J13" s="94" t="s">
        <v>32</v>
      </c>
      <c r="K13" s="94" t="s">
        <v>959</v>
      </c>
    </row>
    <row r="14" spans="1:11" x14ac:dyDescent="0.25">
      <c r="A14" s="94">
        <v>68</v>
      </c>
      <c r="B14" s="94" t="s">
        <v>460</v>
      </c>
      <c r="C14" s="94" t="s">
        <v>461</v>
      </c>
      <c r="D14" s="94" t="s">
        <v>462</v>
      </c>
      <c r="E14" s="94" t="s">
        <v>1</v>
      </c>
      <c r="F14" s="94" t="s">
        <v>463</v>
      </c>
      <c r="G14" s="94" t="s">
        <v>1019</v>
      </c>
      <c r="H14" s="94" t="s">
        <v>30</v>
      </c>
      <c r="I14" s="94" t="s">
        <v>464</v>
      </c>
      <c r="J14" s="94" t="s">
        <v>32</v>
      </c>
      <c r="K14" s="94" t="s">
        <v>711</v>
      </c>
    </row>
    <row r="15" spans="1:11" x14ac:dyDescent="0.25">
      <c r="A15" s="94">
        <v>69</v>
      </c>
      <c r="B15" s="94" t="s">
        <v>165</v>
      </c>
      <c r="C15" s="94" t="s">
        <v>166</v>
      </c>
      <c r="D15" s="94" t="s">
        <v>27</v>
      </c>
      <c r="E15" s="94" t="s">
        <v>28</v>
      </c>
      <c r="F15" s="94" t="s">
        <v>167</v>
      </c>
      <c r="G15" s="94" t="s">
        <v>1019</v>
      </c>
      <c r="H15" s="94" t="s">
        <v>30</v>
      </c>
      <c r="I15" s="94" t="s">
        <v>168</v>
      </c>
      <c r="J15" s="94" t="s">
        <v>32</v>
      </c>
      <c r="K15" s="94" t="s">
        <v>712</v>
      </c>
    </row>
    <row r="16" spans="1:11" x14ac:dyDescent="0.25">
      <c r="A16" s="94">
        <v>70</v>
      </c>
      <c r="B16" s="94" t="s">
        <v>25</v>
      </c>
      <c r="C16" s="94" t="s">
        <v>26</v>
      </c>
      <c r="D16" s="94" t="s">
        <v>27</v>
      </c>
      <c r="E16" s="94" t="s">
        <v>28</v>
      </c>
      <c r="F16" s="94" t="s">
        <v>29</v>
      </c>
      <c r="G16" s="94" t="s">
        <v>1019</v>
      </c>
      <c r="H16" s="94" t="s">
        <v>30</v>
      </c>
      <c r="I16" s="94" t="s">
        <v>31</v>
      </c>
      <c r="J16" s="94" t="s">
        <v>32</v>
      </c>
      <c r="K16" s="94" t="s">
        <v>714</v>
      </c>
    </row>
    <row r="17" spans="1:11" x14ac:dyDescent="0.25">
      <c r="A17" s="94">
        <v>82</v>
      </c>
      <c r="B17" s="94" t="s">
        <v>467</v>
      </c>
      <c r="C17" s="94" t="s">
        <v>468</v>
      </c>
      <c r="D17" s="94" t="s">
        <v>0</v>
      </c>
      <c r="E17" s="94" t="s">
        <v>1</v>
      </c>
      <c r="F17" s="94" t="s">
        <v>477</v>
      </c>
      <c r="G17" s="94" t="s">
        <v>1019</v>
      </c>
      <c r="H17" s="94" t="s">
        <v>30</v>
      </c>
      <c r="I17" s="94" t="s">
        <v>478</v>
      </c>
      <c r="J17" s="94" t="s">
        <v>32</v>
      </c>
      <c r="K17" s="94" t="s">
        <v>740</v>
      </c>
    </row>
    <row r="18" spans="1:11" x14ac:dyDescent="0.25">
      <c r="A18" s="94">
        <v>5</v>
      </c>
      <c r="B18" s="94" t="s">
        <v>366</v>
      </c>
      <c r="C18" s="94" t="s">
        <v>367</v>
      </c>
      <c r="D18" s="94" t="s">
        <v>368</v>
      </c>
      <c r="E18" s="94" t="s">
        <v>43</v>
      </c>
      <c r="F18" s="94" t="s">
        <v>369</v>
      </c>
      <c r="G18" s="94" t="s">
        <v>1019</v>
      </c>
      <c r="H18" s="94" t="s">
        <v>294</v>
      </c>
      <c r="I18" s="94" t="s">
        <v>370</v>
      </c>
      <c r="J18" s="94" t="s">
        <v>289</v>
      </c>
      <c r="K18" s="94" t="s">
        <v>1240</v>
      </c>
    </row>
    <row r="19" spans="1:11" x14ac:dyDescent="0.25">
      <c r="A19" s="94">
        <v>42</v>
      </c>
      <c r="B19" s="94" t="s">
        <v>49</v>
      </c>
      <c r="C19" s="94" t="s">
        <v>97</v>
      </c>
      <c r="D19" s="94" t="s">
        <v>66</v>
      </c>
      <c r="E19" s="94" t="s">
        <v>1</v>
      </c>
      <c r="F19" s="94" t="s">
        <v>391</v>
      </c>
      <c r="G19" s="94" t="s">
        <v>1019</v>
      </c>
      <c r="H19" s="94" t="s">
        <v>294</v>
      </c>
      <c r="I19" s="94" t="s">
        <v>392</v>
      </c>
      <c r="J19" s="94" t="s">
        <v>289</v>
      </c>
      <c r="K19" s="94" t="s">
        <v>921</v>
      </c>
    </row>
    <row r="20" spans="1:11" x14ac:dyDescent="0.25">
      <c r="A20" s="94">
        <v>44</v>
      </c>
      <c r="B20" s="94" t="s">
        <v>845</v>
      </c>
      <c r="C20" s="94" t="s">
        <v>846</v>
      </c>
      <c r="D20" s="94" t="s">
        <v>27</v>
      </c>
      <c r="E20" s="94" t="s">
        <v>28</v>
      </c>
      <c r="F20" s="94" t="s">
        <v>847</v>
      </c>
      <c r="G20" s="94" t="s">
        <v>1019</v>
      </c>
      <c r="H20" s="94" t="s">
        <v>294</v>
      </c>
      <c r="I20" s="94" t="s">
        <v>848</v>
      </c>
      <c r="J20" s="94" t="s">
        <v>289</v>
      </c>
      <c r="K20" s="94" t="s">
        <v>849</v>
      </c>
    </row>
    <row r="21" spans="1:11" x14ac:dyDescent="0.25">
      <c r="A21" s="94">
        <v>46</v>
      </c>
      <c r="B21" s="94" t="s">
        <v>530</v>
      </c>
      <c r="C21" s="94" t="s">
        <v>531</v>
      </c>
      <c r="D21" s="94" t="s">
        <v>36</v>
      </c>
      <c r="E21" s="94" t="s">
        <v>1</v>
      </c>
      <c r="F21" s="94" t="s">
        <v>532</v>
      </c>
      <c r="G21" s="94" t="s">
        <v>1019</v>
      </c>
      <c r="H21" s="94" t="s">
        <v>294</v>
      </c>
      <c r="I21" s="94" t="s">
        <v>533</v>
      </c>
      <c r="J21" s="94" t="s">
        <v>516</v>
      </c>
      <c r="K21" s="94" t="s">
        <v>764</v>
      </c>
    </row>
    <row r="22" spans="1:11" x14ac:dyDescent="0.25">
      <c r="A22" s="94">
        <v>47</v>
      </c>
      <c r="B22" s="94" t="s">
        <v>651</v>
      </c>
      <c r="C22" s="94" t="s">
        <v>652</v>
      </c>
      <c r="D22" s="94" t="s">
        <v>653</v>
      </c>
      <c r="E22" s="94" t="s">
        <v>1</v>
      </c>
      <c r="F22" s="94" t="s">
        <v>654</v>
      </c>
      <c r="G22" s="94" t="s">
        <v>1019</v>
      </c>
      <c r="H22" s="94" t="s">
        <v>294</v>
      </c>
      <c r="I22" s="94" t="s">
        <v>655</v>
      </c>
      <c r="J22" s="94" t="s">
        <v>289</v>
      </c>
      <c r="K22" s="94" t="s">
        <v>656</v>
      </c>
    </row>
    <row r="23" spans="1:11" x14ac:dyDescent="0.25">
      <c r="A23" s="94">
        <v>49</v>
      </c>
      <c r="B23" s="94" t="s">
        <v>608</v>
      </c>
      <c r="C23" s="94" t="s">
        <v>378</v>
      </c>
      <c r="D23" s="94" t="s">
        <v>27</v>
      </c>
      <c r="E23" s="94" t="s">
        <v>28</v>
      </c>
      <c r="F23" s="94" t="s">
        <v>609</v>
      </c>
      <c r="G23" s="94" t="s">
        <v>1019</v>
      </c>
      <c r="H23" s="94" t="s">
        <v>294</v>
      </c>
      <c r="I23" s="94" t="s">
        <v>610</v>
      </c>
      <c r="J23" s="94" t="s">
        <v>289</v>
      </c>
      <c r="K23" s="94" t="s">
        <v>663</v>
      </c>
    </row>
    <row r="24" spans="1:11" x14ac:dyDescent="0.25">
      <c r="A24" s="94">
        <v>53</v>
      </c>
      <c r="B24" s="94"/>
      <c r="C24" s="94"/>
      <c r="D24" s="94"/>
      <c r="E24" s="94"/>
      <c r="F24" s="94" t="s">
        <v>540</v>
      </c>
      <c r="G24" s="94" t="s">
        <v>1019</v>
      </c>
      <c r="H24" s="94" t="s">
        <v>294</v>
      </c>
      <c r="I24" s="94" t="s">
        <v>541</v>
      </c>
      <c r="J24" s="94" t="s">
        <v>289</v>
      </c>
      <c r="K24" s="94" t="s">
        <v>677</v>
      </c>
    </row>
    <row r="25" spans="1:11" x14ac:dyDescent="0.25">
      <c r="A25" s="94">
        <v>54</v>
      </c>
      <c r="B25" s="94" t="s">
        <v>291</v>
      </c>
      <c r="C25" s="94" t="s">
        <v>292</v>
      </c>
      <c r="D25" s="94" t="s">
        <v>0</v>
      </c>
      <c r="E25" s="94" t="s">
        <v>1</v>
      </c>
      <c r="F25" s="94" t="s">
        <v>293</v>
      </c>
      <c r="G25" s="94" t="s">
        <v>1019</v>
      </c>
      <c r="H25" s="94" t="s">
        <v>294</v>
      </c>
      <c r="I25" s="94" t="s">
        <v>295</v>
      </c>
      <c r="J25" s="94" t="s">
        <v>289</v>
      </c>
      <c r="K25" s="94" t="s">
        <v>679</v>
      </c>
    </row>
    <row r="26" spans="1:11" x14ac:dyDescent="0.25">
      <c r="A26" s="94">
        <v>55</v>
      </c>
      <c r="B26" s="94" t="s">
        <v>297</v>
      </c>
      <c r="C26" s="94" t="s">
        <v>255</v>
      </c>
      <c r="D26" s="94" t="s">
        <v>0</v>
      </c>
      <c r="E26" s="94" t="s">
        <v>1</v>
      </c>
      <c r="F26" s="94" t="s">
        <v>298</v>
      </c>
      <c r="G26" s="94" t="s">
        <v>1019</v>
      </c>
      <c r="H26" s="94" t="s">
        <v>294</v>
      </c>
      <c r="I26" s="94" t="s">
        <v>299</v>
      </c>
      <c r="J26" s="94" t="s">
        <v>289</v>
      </c>
      <c r="K26" s="94" t="s">
        <v>680</v>
      </c>
    </row>
    <row r="27" spans="1:11" x14ac:dyDescent="0.25">
      <c r="A27" s="94">
        <v>56</v>
      </c>
      <c r="B27" s="94" t="s">
        <v>311</v>
      </c>
      <c r="C27" s="94" t="s">
        <v>312</v>
      </c>
      <c r="D27" s="94" t="s">
        <v>313</v>
      </c>
      <c r="E27" s="94" t="s">
        <v>43</v>
      </c>
      <c r="F27" s="94" t="s">
        <v>314</v>
      </c>
      <c r="G27" s="94" t="s">
        <v>1019</v>
      </c>
      <c r="H27" s="94" t="s">
        <v>294</v>
      </c>
      <c r="I27" s="94" t="s">
        <v>315</v>
      </c>
      <c r="J27" s="94" t="s">
        <v>289</v>
      </c>
      <c r="K27" s="94" t="s">
        <v>683</v>
      </c>
    </row>
    <row r="28" spans="1:11" x14ac:dyDescent="0.25">
      <c r="A28" s="94">
        <v>64</v>
      </c>
      <c r="B28" s="94" t="s">
        <v>262</v>
      </c>
      <c r="C28" s="94" t="s">
        <v>399</v>
      </c>
      <c r="D28" s="94" t="s">
        <v>0</v>
      </c>
      <c r="E28" s="94" t="s">
        <v>1</v>
      </c>
      <c r="F28" s="94" t="s">
        <v>400</v>
      </c>
      <c r="G28" s="94" t="s">
        <v>1019</v>
      </c>
      <c r="H28" s="94" t="s">
        <v>294</v>
      </c>
      <c r="I28" s="94" t="s">
        <v>401</v>
      </c>
      <c r="J28" s="94" t="s">
        <v>289</v>
      </c>
      <c r="K28" s="94" t="s">
        <v>700</v>
      </c>
    </row>
    <row r="29" spans="1:11" x14ac:dyDescent="0.25">
      <c r="A29" s="94">
        <v>66</v>
      </c>
      <c r="B29" s="94" t="s">
        <v>431</v>
      </c>
      <c r="C29" s="94" t="s">
        <v>172</v>
      </c>
      <c r="D29" s="94" t="s">
        <v>432</v>
      </c>
      <c r="E29" s="94" t="s">
        <v>28</v>
      </c>
      <c r="F29" s="94" t="s">
        <v>433</v>
      </c>
      <c r="G29" s="94" t="s">
        <v>1019</v>
      </c>
      <c r="H29" s="94" t="s">
        <v>294</v>
      </c>
      <c r="I29" s="94" t="s">
        <v>434</v>
      </c>
      <c r="J29" s="94" t="s">
        <v>289</v>
      </c>
      <c r="K29" s="94" t="s">
        <v>704</v>
      </c>
    </row>
    <row r="30" spans="1:11" x14ac:dyDescent="0.25">
      <c r="A30" s="94">
        <v>40</v>
      </c>
      <c r="B30" s="94" t="s">
        <v>322</v>
      </c>
      <c r="C30" s="94" t="s">
        <v>323</v>
      </c>
      <c r="D30" s="94" t="s">
        <v>66</v>
      </c>
      <c r="E30" s="94" t="s">
        <v>1</v>
      </c>
      <c r="F30" s="94" t="s">
        <v>324</v>
      </c>
      <c r="G30" s="94" t="s">
        <v>1019</v>
      </c>
      <c r="H30" s="94" t="s">
        <v>287</v>
      </c>
      <c r="I30" s="94" t="s">
        <v>325</v>
      </c>
      <c r="J30" s="94" t="s">
        <v>289</v>
      </c>
      <c r="K30" s="94" t="s">
        <v>956</v>
      </c>
    </row>
    <row r="31" spans="1:11" x14ac:dyDescent="0.25">
      <c r="A31" s="94">
        <v>48</v>
      </c>
      <c r="B31" s="94" t="s">
        <v>425</v>
      </c>
      <c r="C31" s="94" t="s">
        <v>426</v>
      </c>
      <c r="D31" s="94" t="s">
        <v>427</v>
      </c>
      <c r="E31" s="94" t="s">
        <v>28</v>
      </c>
      <c r="F31" s="94" t="s">
        <v>428</v>
      </c>
      <c r="G31" s="94" t="s">
        <v>1019</v>
      </c>
      <c r="H31" s="94" t="s">
        <v>287</v>
      </c>
      <c r="I31" s="94" t="s">
        <v>429</v>
      </c>
      <c r="J31" s="94" t="s">
        <v>289</v>
      </c>
      <c r="K31" s="94" t="s">
        <v>659</v>
      </c>
    </row>
    <row r="32" spans="1:11" x14ac:dyDescent="0.25">
      <c r="A32" s="94">
        <v>50</v>
      </c>
      <c r="B32" s="94"/>
      <c r="C32" s="94"/>
      <c r="D32" s="94"/>
      <c r="E32" s="94"/>
      <c r="F32" s="94" t="s">
        <v>572</v>
      </c>
      <c r="G32" s="94" t="s">
        <v>1019</v>
      </c>
      <c r="H32" s="94" t="s">
        <v>287</v>
      </c>
      <c r="I32" s="94" t="s">
        <v>573</v>
      </c>
      <c r="J32" s="94" t="s">
        <v>289</v>
      </c>
      <c r="K32" s="94" t="s">
        <v>665</v>
      </c>
    </row>
    <row r="33" spans="1:11" x14ac:dyDescent="0.25">
      <c r="A33" s="94">
        <v>52</v>
      </c>
      <c r="B33" s="94" t="s">
        <v>566</v>
      </c>
      <c r="C33" s="94" t="s">
        <v>556</v>
      </c>
      <c r="D33" s="94" t="s">
        <v>0</v>
      </c>
      <c r="E33" s="94" t="s">
        <v>1</v>
      </c>
      <c r="F33" s="94" t="s">
        <v>557</v>
      </c>
      <c r="G33" s="94" t="s">
        <v>1019</v>
      </c>
      <c r="H33" s="94" t="s">
        <v>287</v>
      </c>
      <c r="I33" s="94" t="s">
        <v>558</v>
      </c>
      <c r="J33" s="94" t="s">
        <v>289</v>
      </c>
      <c r="K33" s="94" t="s">
        <v>673</v>
      </c>
    </row>
    <row r="34" spans="1:11" x14ac:dyDescent="0.25">
      <c r="A34" s="94">
        <v>57</v>
      </c>
      <c r="B34" s="94" t="s">
        <v>317</v>
      </c>
      <c r="C34" s="94" t="s">
        <v>279</v>
      </c>
      <c r="D34" s="94" t="s">
        <v>318</v>
      </c>
      <c r="E34" s="94" t="s">
        <v>28</v>
      </c>
      <c r="F34" s="94" t="s">
        <v>319</v>
      </c>
      <c r="G34" s="94" t="s">
        <v>1019</v>
      </c>
      <c r="H34" s="94" t="s">
        <v>287</v>
      </c>
      <c r="I34" s="94" t="s">
        <v>320</v>
      </c>
      <c r="J34" s="94" t="s">
        <v>289</v>
      </c>
      <c r="K34" s="94" t="s">
        <v>758</v>
      </c>
    </row>
    <row r="35" spans="1:11" x14ac:dyDescent="0.25">
      <c r="A35" s="94">
        <v>65</v>
      </c>
      <c r="B35" s="94" t="s">
        <v>403</v>
      </c>
      <c r="C35" s="94" t="s">
        <v>60</v>
      </c>
      <c r="D35" s="94" t="s">
        <v>27</v>
      </c>
      <c r="E35" s="94" t="s">
        <v>28</v>
      </c>
      <c r="F35" s="94" t="s">
        <v>404</v>
      </c>
      <c r="G35" s="94" t="s">
        <v>1019</v>
      </c>
      <c r="H35" s="94" t="s">
        <v>287</v>
      </c>
      <c r="I35" s="94" t="s">
        <v>405</v>
      </c>
      <c r="J35" s="94" t="s">
        <v>289</v>
      </c>
      <c r="K35" s="94" t="s">
        <v>701</v>
      </c>
    </row>
    <row r="36" spans="1:11" x14ac:dyDescent="0.25">
      <c r="A36" s="94">
        <v>9</v>
      </c>
      <c r="B36" s="94" t="s">
        <v>117</v>
      </c>
      <c r="C36" s="94" t="s">
        <v>1210</v>
      </c>
      <c r="D36" s="94" t="s">
        <v>648</v>
      </c>
      <c r="E36" s="94" t="s">
        <v>1</v>
      </c>
      <c r="F36" s="94" t="s">
        <v>1211</v>
      </c>
      <c r="G36" s="94" t="s">
        <v>1019</v>
      </c>
      <c r="H36" s="94" t="s">
        <v>3</v>
      </c>
      <c r="I36" s="94" t="s">
        <v>1212</v>
      </c>
      <c r="J36" s="94" t="s">
        <v>53</v>
      </c>
      <c r="K36" s="94" t="s">
        <v>1213</v>
      </c>
    </row>
    <row r="37" spans="1:11" x14ac:dyDescent="0.25">
      <c r="A37" s="94">
        <v>11</v>
      </c>
      <c r="B37" s="94" t="s">
        <v>116</v>
      </c>
      <c r="C37" s="94" t="s">
        <v>117</v>
      </c>
      <c r="D37" s="94" t="s">
        <v>648</v>
      </c>
      <c r="E37" s="94" t="s">
        <v>1</v>
      </c>
      <c r="F37" s="94" t="s">
        <v>118</v>
      </c>
      <c r="G37" s="94" t="s">
        <v>1019</v>
      </c>
      <c r="H37" s="94" t="s">
        <v>3</v>
      </c>
      <c r="I37" s="94" t="s">
        <v>119</v>
      </c>
      <c r="J37" s="94" t="s">
        <v>53</v>
      </c>
      <c r="K37" s="94" t="s">
        <v>1167</v>
      </c>
    </row>
    <row r="38" spans="1:11" x14ac:dyDescent="0.25">
      <c r="A38" s="94">
        <v>28</v>
      </c>
      <c r="B38" s="94" t="s">
        <v>50</v>
      </c>
      <c r="C38" s="94" t="s">
        <v>51</v>
      </c>
      <c r="D38" s="94" t="s">
        <v>52</v>
      </c>
      <c r="E38" s="94" t="s">
        <v>43</v>
      </c>
      <c r="F38" s="94" t="s">
        <v>246</v>
      </c>
      <c r="G38" s="94" t="s">
        <v>1019</v>
      </c>
      <c r="H38" s="94" t="s">
        <v>3</v>
      </c>
      <c r="I38" s="94" t="s">
        <v>247</v>
      </c>
      <c r="J38" s="94" t="s">
        <v>125</v>
      </c>
      <c r="K38" s="94" t="s">
        <v>1127</v>
      </c>
    </row>
    <row r="39" spans="1:11" x14ac:dyDescent="0.25">
      <c r="A39" s="94">
        <v>31</v>
      </c>
      <c r="B39" s="94" t="s">
        <v>262</v>
      </c>
      <c r="C39" s="94" t="s">
        <v>263</v>
      </c>
      <c r="D39" s="94" t="s">
        <v>264</v>
      </c>
      <c r="E39" s="94" t="s">
        <v>1</v>
      </c>
      <c r="F39" s="94" t="s">
        <v>265</v>
      </c>
      <c r="G39" s="94" t="s">
        <v>1019</v>
      </c>
      <c r="H39" s="94" t="s">
        <v>3</v>
      </c>
      <c r="I39" s="94" t="s">
        <v>266</v>
      </c>
      <c r="J39" s="94" t="s">
        <v>53</v>
      </c>
      <c r="K39" s="94" t="s">
        <v>1057</v>
      </c>
    </row>
    <row r="40" spans="1:11" x14ac:dyDescent="0.25">
      <c r="A40" s="94">
        <v>33</v>
      </c>
      <c r="B40" s="94" t="s">
        <v>273</v>
      </c>
      <c r="C40" s="94" t="s">
        <v>274</v>
      </c>
      <c r="D40" s="94" t="s">
        <v>0</v>
      </c>
      <c r="E40" s="94" t="s">
        <v>1</v>
      </c>
      <c r="F40" s="94" t="s">
        <v>275</v>
      </c>
      <c r="G40" s="94" t="s">
        <v>1019</v>
      </c>
      <c r="H40" s="94" t="s">
        <v>3</v>
      </c>
      <c r="I40" s="94" t="s">
        <v>276</v>
      </c>
      <c r="J40" s="94" t="s">
        <v>53</v>
      </c>
      <c r="K40" s="94" t="s">
        <v>1069</v>
      </c>
    </row>
    <row r="41" spans="1:11" x14ac:dyDescent="0.25">
      <c r="A41" s="94">
        <v>34</v>
      </c>
      <c r="B41" s="94" t="s">
        <v>102</v>
      </c>
      <c r="C41" s="94" t="s">
        <v>141</v>
      </c>
      <c r="D41" s="94" t="s">
        <v>42</v>
      </c>
      <c r="E41" s="94" t="s">
        <v>43</v>
      </c>
      <c r="F41" s="94" t="s">
        <v>142</v>
      </c>
      <c r="G41" s="94" t="s">
        <v>1019</v>
      </c>
      <c r="H41" s="94" t="s">
        <v>3</v>
      </c>
      <c r="I41" s="94" t="s">
        <v>143</v>
      </c>
      <c r="J41" s="94" t="s">
        <v>53</v>
      </c>
      <c r="K41" s="94" t="s">
        <v>1070</v>
      </c>
    </row>
    <row r="42" spans="1:11" x14ac:dyDescent="0.25">
      <c r="A42" s="94">
        <v>35</v>
      </c>
      <c r="B42" s="94" t="s">
        <v>145</v>
      </c>
      <c r="C42" s="94" t="s">
        <v>97</v>
      </c>
      <c r="D42" s="94" t="s">
        <v>1046</v>
      </c>
      <c r="E42" s="94" t="s">
        <v>1</v>
      </c>
      <c r="F42" s="94" t="s">
        <v>147</v>
      </c>
      <c r="G42" s="94" t="s">
        <v>1019</v>
      </c>
      <c r="H42" s="94" t="s">
        <v>3</v>
      </c>
      <c r="I42" s="94" t="s">
        <v>148</v>
      </c>
      <c r="J42" s="94" t="s">
        <v>53</v>
      </c>
      <c r="K42" s="94" t="s">
        <v>1047</v>
      </c>
    </row>
    <row r="43" spans="1:11" x14ac:dyDescent="0.25">
      <c r="A43" s="94">
        <v>37</v>
      </c>
      <c r="B43" s="94" t="s">
        <v>982</v>
      </c>
      <c r="C43" s="94" t="s">
        <v>292</v>
      </c>
      <c r="D43" s="94" t="s">
        <v>462</v>
      </c>
      <c r="E43" s="94" t="s">
        <v>1</v>
      </c>
      <c r="F43" s="94" t="s">
        <v>422</v>
      </c>
      <c r="G43" s="94" t="s">
        <v>1019</v>
      </c>
      <c r="H43" s="94" t="s">
        <v>3</v>
      </c>
      <c r="I43" s="94" t="s">
        <v>423</v>
      </c>
      <c r="J43" s="94" t="s">
        <v>2</v>
      </c>
      <c r="K43" s="94" t="s">
        <v>983</v>
      </c>
    </row>
    <row r="44" spans="1:11" x14ac:dyDescent="0.25">
      <c r="A44" s="94">
        <v>39</v>
      </c>
      <c r="B44" s="94" t="s">
        <v>242</v>
      </c>
      <c r="C44" s="94" t="s">
        <v>243</v>
      </c>
      <c r="D44" s="94" t="s">
        <v>957</v>
      </c>
      <c r="E44" s="94" t="s">
        <v>43</v>
      </c>
      <c r="F44" s="94" t="s">
        <v>244</v>
      </c>
      <c r="G44" s="94" t="s">
        <v>1019</v>
      </c>
      <c r="H44" s="94" t="s">
        <v>3</v>
      </c>
      <c r="I44" s="94" t="s">
        <v>245</v>
      </c>
      <c r="J44" s="94" t="s">
        <v>125</v>
      </c>
      <c r="K44" s="94" t="s">
        <v>958</v>
      </c>
    </row>
    <row r="45" spans="1:11" x14ac:dyDescent="0.25">
      <c r="A45" s="94">
        <v>43</v>
      </c>
      <c r="B45" s="94" t="s">
        <v>361</v>
      </c>
      <c r="C45" s="94" t="s">
        <v>362</v>
      </c>
      <c r="D45" s="94" t="s">
        <v>0</v>
      </c>
      <c r="E45" s="94" t="s">
        <v>1</v>
      </c>
      <c r="F45" s="94" t="s">
        <v>886</v>
      </c>
      <c r="G45" s="94" t="s">
        <v>1019</v>
      </c>
      <c r="H45" s="94" t="s">
        <v>3</v>
      </c>
      <c r="I45" s="94" t="s">
        <v>861</v>
      </c>
      <c r="J45" s="94" t="s">
        <v>516</v>
      </c>
      <c r="K45" s="94" t="s">
        <v>896</v>
      </c>
    </row>
    <row r="46" spans="1:11" x14ac:dyDescent="0.25">
      <c r="A46" s="94">
        <v>60</v>
      </c>
      <c r="B46" s="94" t="s">
        <v>238</v>
      </c>
      <c r="C46" s="94" t="s">
        <v>239</v>
      </c>
      <c r="D46" s="94" t="s">
        <v>0</v>
      </c>
      <c r="E46" s="94" t="s">
        <v>1</v>
      </c>
      <c r="F46" s="94" t="s">
        <v>240</v>
      </c>
      <c r="G46" s="94" t="s">
        <v>1019</v>
      </c>
      <c r="H46" s="94" t="s">
        <v>3</v>
      </c>
      <c r="I46" s="94" t="s">
        <v>241</v>
      </c>
      <c r="J46" s="94" t="s">
        <v>53</v>
      </c>
      <c r="K46" s="94" t="s">
        <v>691</v>
      </c>
    </row>
    <row r="47" spans="1:11" x14ac:dyDescent="0.25">
      <c r="A47" s="94">
        <v>63</v>
      </c>
      <c r="B47" s="94" t="s">
        <v>137</v>
      </c>
      <c r="C47" s="94" t="s">
        <v>138</v>
      </c>
      <c r="D47" s="94" t="s">
        <v>0</v>
      </c>
      <c r="E47" s="94" t="s">
        <v>1</v>
      </c>
      <c r="F47" s="94" t="s">
        <v>139</v>
      </c>
      <c r="G47" s="94" t="s">
        <v>1019</v>
      </c>
      <c r="H47" s="94" t="s">
        <v>3</v>
      </c>
      <c r="I47" s="94" t="s">
        <v>140</v>
      </c>
      <c r="J47" s="94" t="s">
        <v>53</v>
      </c>
      <c r="K47" s="94" t="s">
        <v>699</v>
      </c>
    </row>
    <row r="48" spans="1:11" x14ac:dyDescent="0.25">
      <c r="A48" s="94">
        <v>74</v>
      </c>
      <c r="B48" s="94" t="s">
        <v>110</v>
      </c>
      <c r="C48" s="94" t="s">
        <v>111</v>
      </c>
      <c r="D48" s="94" t="s">
        <v>112</v>
      </c>
      <c r="E48" s="94" t="s">
        <v>43</v>
      </c>
      <c r="F48" s="94" t="s">
        <v>113</v>
      </c>
      <c r="G48" s="94" t="s">
        <v>1019</v>
      </c>
      <c r="H48" s="94" t="s">
        <v>3</v>
      </c>
      <c r="I48" s="94" t="s">
        <v>114</v>
      </c>
      <c r="J48" s="94" t="s">
        <v>53</v>
      </c>
      <c r="K48" s="94" t="s">
        <v>727</v>
      </c>
    </row>
    <row r="49" spans="1:11" x14ac:dyDescent="0.25">
      <c r="A49" s="94">
        <v>75</v>
      </c>
      <c r="B49" s="94" t="s">
        <v>120</v>
      </c>
      <c r="C49" s="94" t="s">
        <v>121</v>
      </c>
      <c r="D49" s="94" t="s">
        <v>122</v>
      </c>
      <c r="E49" s="94" t="s">
        <v>43</v>
      </c>
      <c r="F49" s="94" t="s">
        <v>123</v>
      </c>
      <c r="G49" s="94" t="s">
        <v>1019</v>
      </c>
      <c r="H49" s="94" t="s">
        <v>3</v>
      </c>
      <c r="I49" s="94" t="s">
        <v>124</v>
      </c>
      <c r="J49" s="94" t="s">
        <v>125</v>
      </c>
      <c r="K49" s="94" t="s">
        <v>728</v>
      </c>
    </row>
    <row r="50" spans="1:11" x14ac:dyDescent="0.25">
      <c r="A50" s="94">
        <v>84</v>
      </c>
      <c r="B50" s="94" t="s">
        <v>206</v>
      </c>
      <c r="C50" s="94" t="s">
        <v>207</v>
      </c>
      <c r="D50" s="94" t="s">
        <v>173</v>
      </c>
      <c r="E50" s="94" t="s">
        <v>43</v>
      </c>
      <c r="F50" s="94" t="s">
        <v>208</v>
      </c>
      <c r="G50" s="94" t="s">
        <v>1019</v>
      </c>
      <c r="H50" s="94" t="s">
        <v>3</v>
      </c>
      <c r="I50" s="94" t="s">
        <v>209</v>
      </c>
      <c r="J50" s="94" t="s">
        <v>53</v>
      </c>
      <c r="K50" s="94" t="s">
        <v>745</v>
      </c>
    </row>
    <row r="51" spans="1:11" x14ac:dyDescent="0.25">
      <c r="A51" s="94">
        <v>85</v>
      </c>
      <c r="B51" s="94" t="s">
        <v>224</v>
      </c>
      <c r="C51" s="94" t="s">
        <v>225</v>
      </c>
      <c r="D51" s="94" t="s">
        <v>0</v>
      </c>
      <c r="E51" s="94" t="s">
        <v>1</v>
      </c>
      <c r="F51" s="94" t="s">
        <v>226</v>
      </c>
      <c r="G51" s="94" t="s">
        <v>1019</v>
      </c>
      <c r="H51" s="94" t="s">
        <v>3</v>
      </c>
      <c r="I51" s="94" t="s">
        <v>227</v>
      </c>
      <c r="J51" s="94" t="s">
        <v>53</v>
      </c>
      <c r="K51" s="94" t="s">
        <v>748</v>
      </c>
    </row>
    <row r="52" spans="1:11" x14ac:dyDescent="0.25">
      <c r="A52" s="94">
        <v>86</v>
      </c>
      <c r="B52" s="94" t="s">
        <v>54</v>
      </c>
      <c r="C52" s="94" t="s">
        <v>55</v>
      </c>
      <c r="D52" s="94" t="s">
        <v>0</v>
      </c>
      <c r="E52" s="94" t="s">
        <v>1</v>
      </c>
      <c r="F52" s="94" t="s">
        <v>229</v>
      </c>
      <c r="G52" s="94" t="s">
        <v>1019</v>
      </c>
      <c r="H52" s="94" t="s">
        <v>3</v>
      </c>
      <c r="I52" s="94" t="s">
        <v>230</v>
      </c>
      <c r="J52" s="94" t="s">
        <v>53</v>
      </c>
      <c r="K52" s="94" t="s">
        <v>749</v>
      </c>
    </row>
    <row r="53" spans="1:11" x14ac:dyDescent="0.25">
      <c r="A53" s="94">
        <v>88</v>
      </c>
      <c r="B53" s="94" t="s">
        <v>268</v>
      </c>
      <c r="C53" s="94" t="s">
        <v>269</v>
      </c>
      <c r="D53" s="94" t="s">
        <v>66</v>
      </c>
      <c r="E53" s="94" t="s">
        <v>1</v>
      </c>
      <c r="F53" s="94" t="s">
        <v>270</v>
      </c>
      <c r="G53" s="94" t="s">
        <v>1019</v>
      </c>
      <c r="H53" s="94" t="s">
        <v>3</v>
      </c>
      <c r="I53" s="94" t="s">
        <v>271</v>
      </c>
      <c r="J53" s="94" t="s">
        <v>53</v>
      </c>
      <c r="K53" s="94" t="s">
        <v>754</v>
      </c>
    </row>
    <row r="54" spans="1:11" x14ac:dyDescent="0.25">
      <c r="A54" s="94">
        <v>89</v>
      </c>
      <c r="B54" s="94" t="s">
        <v>278</v>
      </c>
      <c r="C54" s="94" t="s">
        <v>279</v>
      </c>
      <c r="D54" s="94" t="s">
        <v>66</v>
      </c>
      <c r="E54" s="94" t="s">
        <v>1</v>
      </c>
      <c r="F54" s="94" t="s">
        <v>280</v>
      </c>
      <c r="G54" s="94" t="s">
        <v>1019</v>
      </c>
      <c r="H54" s="94" t="s">
        <v>3</v>
      </c>
      <c r="I54" s="94" t="s">
        <v>281</v>
      </c>
      <c r="J54" s="94" t="s">
        <v>53</v>
      </c>
      <c r="K54" s="94" t="s">
        <v>756</v>
      </c>
    </row>
    <row r="55" spans="1:11" x14ac:dyDescent="0.25">
      <c r="A55" s="94">
        <v>51</v>
      </c>
      <c r="B55" s="94" t="s">
        <v>590</v>
      </c>
      <c r="C55" s="94" t="s">
        <v>591</v>
      </c>
      <c r="D55" s="94" t="s">
        <v>592</v>
      </c>
      <c r="E55" s="94" t="s">
        <v>43</v>
      </c>
      <c r="F55" s="94" t="s">
        <v>593</v>
      </c>
      <c r="G55" s="94" t="s">
        <v>1131</v>
      </c>
      <c r="H55" s="94" t="s">
        <v>30</v>
      </c>
      <c r="I55" s="94" t="s">
        <v>594</v>
      </c>
      <c r="J55" s="94" t="s">
        <v>32</v>
      </c>
      <c r="K55" s="94" t="s">
        <v>669</v>
      </c>
    </row>
    <row r="56" spans="1:11" x14ac:dyDescent="0.25">
      <c r="A56" s="94">
        <v>29</v>
      </c>
      <c r="B56" s="94" t="s">
        <v>1072</v>
      </c>
      <c r="C56" s="94" t="s">
        <v>1073</v>
      </c>
      <c r="D56" s="94" t="s">
        <v>122</v>
      </c>
      <c r="E56" s="94" t="s">
        <v>43</v>
      </c>
      <c r="F56" s="94" t="s">
        <v>221</v>
      </c>
      <c r="G56" s="94" t="s">
        <v>1131</v>
      </c>
      <c r="H56" s="94" t="s">
        <v>3</v>
      </c>
      <c r="I56" s="94" t="s">
        <v>222</v>
      </c>
      <c r="J56" s="94" t="s">
        <v>53</v>
      </c>
      <c r="K56" s="94" t="s">
        <v>1074</v>
      </c>
    </row>
    <row r="57" spans="1:11" x14ac:dyDescent="0.25">
      <c r="A57" s="94">
        <v>80</v>
      </c>
      <c r="B57" s="94" t="s">
        <v>174</v>
      </c>
      <c r="C57" s="94" t="s">
        <v>175</v>
      </c>
      <c r="D57" s="94" t="s">
        <v>0</v>
      </c>
      <c r="E57" s="94" t="s">
        <v>1</v>
      </c>
      <c r="F57" s="94" t="s">
        <v>472</v>
      </c>
      <c r="G57" s="94" t="s">
        <v>1050</v>
      </c>
      <c r="H57" s="94" t="s">
        <v>473</v>
      </c>
      <c r="I57" s="94" t="s">
        <v>474</v>
      </c>
      <c r="J57" s="94" t="s">
        <v>475</v>
      </c>
      <c r="K57" s="94" t="s">
        <v>737</v>
      </c>
    </row>
    <row r="58" spans="1:11" x14ac:dyDescent="0.25">
      <c r="A58" s="94">
        <v>83</v>
      </c>
      <c r="B58" s="94" t="s">
        <v>54</v>
      </c>
      <c r="C58" s="94" t="s">
        <v>55</v>
      </c>
      <c r="D58" s="94" t="s">
        <v>0</v>
      </c>
      <c r="E58" s="94" t="s">
        <v>1</v>
      </c>
      <c r="F58" s="94" t="s">
        <v>480</v>
      </c>
      <c r="G58" s="94" t="s">
        <v>1050</v>
      </c>
      <c r="H58" s="94" t="s">
        <v>473</v>
      </c>
      <c r="I58" s="94" t="s">
        <v>481</v>
      </c>
      <c r="J58" s="94" t="s">
        <v>475</v>
      </c>
      <c r="K58" s="94" t="s">
        <v>744</v>
      </c>
    </row>
    <row customFormat="1" r="59" s="56" spans="1:11" x14ac:dyDescent="0.25">
      <c r="A59" s="56">
        <v>17</v>
      </c>
      <c r="B59" s="56" t="s">
        <v>1243</v>
      </c>
      <c r="C59" s="56" t="s">
        <v>1244</v>
      </c>
      <c r="D59" s="56" t="s">
        <v>1245</v>
      </c>
      <c r="E59" s="56" t="s">
        <v>1246</v>
      </c>
      <c r="F59" s="56" t="s">
        <v>1247</v>
      </c>
      <c r="G59" s="56" t="s">
        <v>960</v>
      </c>
      <c r="H59" s="56" t="s">
        <v>1013</v>
      </c>
      <c r="I59" s="56" t="s">
        <v>1248</v>
      </c>
      <c r="J59" s="56" t="s">
        <v>960</v>
      </c>
      <c r="K59" s="56" t="s">
        <v>1249</v>
      </c>
    </row>
    <row customFormat="1" r="60" s="56" spans="1:11" x14ac:dyDescent="0.25">
      <c r="A60" s="56">
        <v>1</v>
      </c>
      <c r="F60" s="56" t="s">
        <v>1223</v>
      </c>
      <c r="G60" s="56" t="s">
        <v>960</v>
      </c>
      <c r="H60" s="56" t="s">
        <v>1224</v>
      </c>
      <c r="I60" s="56" t="s">
        <v>1225</v>
      </c>
      <c r="J60" s="56" t="s">
        <v>960</v>
      </c>
      <c r="K60" s="56" t="s">
        <v>1226</v>
      </c>
    </row>
    <row customFormat="1" r="61" s="56" spans="1:11" x14ac:dyDescent="0.25">
      <c r="A61" s="56">
        <v>71</v>
      </c>
      <c r="B61" s="56" t="s">
        <v>40</v>
      </c>
      <c r="C61" s="56" t="s">
        <v>41</v>
      </c>
      <c r="D61" s="56" t="s">
        <v>42</v>
      </c>
      <c r="E61" s="56" t="s">
        <v>43</v>
      </c>
      <c r="F61" s="56" t="s">
        <v>44</v>
      </c>
      <c r="G61" s="56" t="s">
        <v>960</v>
      </c>
      <c r="H61" s="56" t="s">
        <v>5</v>
      </c>
      <c r="I61" s="56" t="s">
        <v>45</v>
      </c>
      <c r="J61" s="56" t="s">
        <v>6</v>
      </c>
      <c r="K61" s="56" t="s">
        <v>716</v>
      </c>
    </row>
    <row customFormat="1" r="62" s="56" spans="1:11" x14ac:dyDescent="0.25">
      <c r="A62" s="56">
        <v>78</v>
      </c>
      <c r="B62" s="56" t="s">
        <v>797</v>
      </c>
      <c r="C62" s="56" t="s">
        <v>798</v>
      </c>
      <c r="D62" s="56" t="s">
        <v>799</v>
      </c>
      <c r="E62" s="56" t="s">
        <v>1</v>
      </c>
      <c r="F62" s="56" t="s">
        <v>800</v>
      </c>
      <c r="G62" s="56" t="s">
        <v>960</v>
      </c>
      <c r="H62" s="56" t="s">
        <v>8</v>
      </c>
      <c r="I62" s="56" t="s">
        <v>801</v>
      </c>
      <c r="J62" s="56" t="s">
        <v>9</v>
      </c>
      <c r="K62" s="56" t="s">
        <v>802</v>
      </c>
    </row>
    <row customFormat="1" r="63" s="56" spans="1:11" x14ac:dyDescent="0.25">
      <c r="A63" s="56">
        <v>4</v>
      </c>
      <c r="F63" s="56" t="s">
        <v>1236</v>
      </c>
      <c r="G63" s="56" t="s">
        <v>960</v>
      </c>
      <c r="H63" s="56" t="s">
        <v>1237</v>
      </c>
      <c r="I63" s="56" t="s">
        <v>1238</v>
      </c>
      <c r="J63" s="56" t="s">
        <v>960</v>
      </c>
      <c r="K63" s="56" t="s">
        <v>1239</v>
      </c>
    </row>
    <row r="64" spans="1:11" x14ac:dyDescent="0.25">
      <c r="A64" s="94">
        <v>10</v>
      </c>
      <c r="B64" s="94" t="s">
        <v>262</v>
      </c>
      <c r="C64" s="94" t="s">
        <v>399</v>
      </c>
      <c r="D64" s="94" t="s">
        <v>0</v>
      </c>
      <c r="E64" s="94" t="s">
        <v>1</v>
      </c>
      <c r="F64" s="94" t="s">
        <v>1103</v>
      </c>
      <c r="G64" s="94" t="s">
        <v>1136</v>
      </c>
      <c r="H64" s="94" t="s">
        <v>1013</v>
      </c>
      <c r="I64" s="94" t="s">
        <v>1104</v>
      </c>
      <c r="J64" s="94" t="s">
        <v>960</v>
      </c>
      <c r="K64" s="94" t="s">
        <v>1206</v>
      </c>
    </row>
    <row r="65" spans="1:11" x14ac:dyDescent="0.25">
      <c r="A65" s="94">
        <v>12</v>
      </c>
      <c r="B65" s="94" t="s">
        <v>196</v>
      </c>
      <c r="C65" s="94" t="s">
        <v>104</v>
      </c>
      <c r="D65" s="94" t="s">
        <v>197</v>
      </c>
      <c r="E65" s="94" t="s">
        <v>198</v>
      </c>
      <c r="F65" s="94" t="s">
        <v>1168</v>
      </c>
      <c r="G65" s="94" t="s">
        <v>1136</v>
      </c>
      <c r="H65" s="94" t="s">
        <v>1013</v>
      </c>
      <c r="I65" s="94" t="s">
        <v>1169</v>
      </c>
      <c r="J65" s="94" t="s">
        <v>960</v>
      </c>
      <c r="K65" s="94" t="s">
        <v>1170</v>
      </c>
    </row>
    <row r="66" spans="1:11" x14ac:dyDescent="0.25">
      <c r="A66" s="94">
        <v>13</v>
      </c>
      <c r="B66" s="94" t="s">
        <v>1171</v>
      </c>
      <c r="C66" s="94" t="s">
        <v>1172</v>
      </c>
      <c r="D66" s="94" t="s">
        <v>0</v>
      </c>
      <c r="E66" s="94" t="s">
        <v>1</v>
      </c>
      <c r="F66" s="94" t="s">
        <v>1173</v>
      </c>
      <c r="G66" s="94" t="s">
        <v>1136</v>
      </c>
      <c r="H66" s="94" t="s">
        <v>1013</v>
      </c>
      <c r="I66" s="94" t="s">
        <v>1174</v>
      </c>
      <c r="J66" s="94" t="s">
        <v>960</v>
      </c>
      <c r="K66" s="94" t="s">
        <v>1175</v>
      </c>
    </row>
    <row r="67" spans="1:11" x14ac:dyDescent="0.25">
      <c r="A67" s="94">
        <v>14</v>
      </c>
      <c r="B67" s="94" t="s">
        <v>1176</v>
      </c>
      <c r="C67" s="94" t="s">
        <v>1177</v>
      </c>
      <c r="D67" s="94" t="s">
        <v>173</v>
      </c>
      <c r="E67" s="94" t="s">
        <v>43</v>
      </c>
      <c r="F67" s="94" t="s">
        <v>1178</v>
      </c>
      <c r="G67" s="94" t="s">
        <v>1136</v>
      </c>
      <c r="H67" s="94" t="s">
        <v>1013</v>
      </c>
      <c r="I67" s="94" t="s">
        <v>1179</v>
      </c>
      <c r="J67" s="94" t="s">
        <v>960</v>
      </c>
      <c r="K67" s="94" t="s">
        <v>1180</v>
      </c>
    </row>
    <row r="68" spans="1:11" x14ac:dyDescent="0.25">
      <c r="A68" s="94">
        <v>15</v>
      </c>
      <c r="B68" s="94" t="s">
        <v>1181</v>
      </c>
      <c r="C68" s="94" t="s">
        <v>1182</v>
      </c>
      <c r="D68" s="94" t="s">
        <v>1183</v>
      </c>
      <c r="E68" s="94" t="s">
        <v>48</v>
      </c>
      <c r="F68" s="94" t="s">
        <v>1184</v>
      </c>
      <c r="G68" s="94" t="s">
        <v>1136</v>
      </c>
      <c r="H68" s="94" t="s">
        <v>1013</v>
      </c>
      <c r="I68" s="94" t="s">
        <v>1185</v>
      </c>
      <c r="J68" s="94" t="s">
        <v>960</v>
      </c>
      <c r="K68" s="94" t="s">
        <v>1186</v>
      </c>
    </row>
    <row r="69" spans="1:11" x14ac:dyDescent="0.25">
      <c r="A69" s="94">
        <v>16</v>
      </c>
      <c r="B69" s="94" t="s">
        <v>1187</v>
      </c>
      <c r="C69" s="94" t="s">
        <v>1188</v>
      </c>
      <c r="D69" s="94" t="s">
        <v>1189</v>
      </c>
      <c r="E69" s="94" t="s">
        <v>43</v>
      </c>
      <c r="F69" s="94" t="s">
        <v>1190</v>
      </c>
      <c r="G69" s="94" t="s">
        <v>1136</v>
      </c>
      <c r="H69" s="94" t="s">
        <v>1013</v>
      </c>
      <c r="I69" s="94" t="s">
        <v>1191</v>
      </c>
      <c r="J69" s="94" t="s">
        <v>960</v>
      </c>
      <c r="K69" s="94" t="s">
        <v>1192</v>
      </c>
    </row>
    <row r="70" spans="1:11" x14ac:dyDescent="0.25">
      <c r="A70" s="94">
        <v>18</v>
      </c>
      <c r="B70" s="94" t="s">
        <v>64</v>
      </c>
      <c r="C70" s="94" t="s">
        <v>65</v>
      </c>
      <c r="D70" s="94" t="s">
        <v>66</v>
      </c>
      <c r="E70" s="94" t="s">
        <v>1</v>
      </c>
      <c r="F70" s="94" t="s">
        <v>1133</v>
      </c>
      <c r="G70" s="94" t="s">
        <v>1136</v>
      </c>
      <c r="H70" s="94" t="s">
        <v>1013</v>
      </c>
      <c r="I70" s="94" t="s">
        <v>1134</v>
      </c>
      <c r="J70" s="94" t="s">
        <v>960</v>
      </c>
      <c r="K70" s="94" t="s">
        <v>1135</v>
      </c>
    </row>
    <row r="71" spans="1:11" x14ac:dyDescent="0.25">
      <c r="A71" s="94">
        <v>19</v>
      </c>
      <c r="B71" s="94" t="s">
        <v>262</v>
      </c>
      <c r="C71" s="94" t="s">
        <v>1141</v>
      </c>
      <c r="D71" s="94" t="s">
        <v>1142</v>
      </c>
      <c r="E71" s="94" t="s">
        <v>1</v>
      </c>
      <c r="F71" s="94" t="s">
        <v>1143</v>
      </c>
      <c r="G71" s="94" t="s">
        <v>1136</v>
      </c>
      <c r="H71" s="94" t="s">
        <v>1013</v>
      </c>
      <c r="I71" s="94" t="s">
        <v>1144</v>
      </c>
      <c r="J71" s="94" t="s">
        <v>960</v>
      </c>
      <c r="K71" s="94" t="s">
        <v>1145</v>
      </c>
    </row>
    <row r="72" spans="1:11" x14ac:dyDescent="0.25">
      <c r="A72" s="94">
        <v>20</v>
      </c>
      <c r="B72" s="94" t="s">
        <v>1146</v>
      </c>
      <c r="C72" s="94" t="s">
        <v>1147</v>
      </c>
      <c r="D72" s="94" t="s">
        <v>1142</v>
      </c>
      <c r="E72" s="94" t="s">
        <v>1</v>
      </c>
      <c r="F72" s="94" t="s">
        <v>1148</v>
      </c>
      <c r="G72" s="94" t="s">
        <v>1136</v>
      </c>
      <c r="H72" s="94" t="s">
        <v>1013</v>
      </c>
      <c r="I72" s="94" t="s">
        <v>1149</v>
      </c>
      <c r="J72" s="94" t="s">
        <v>960</v>
      </c>
      <c r="K72" s="94" t="s">
        <v>1150</v>
      </c>
    </row>
    <row r="73" spans="1:11" x14ac:dyDescent="0.25">
      <c r="A73" s="94">
        <v>21</v>
      </c>
      <c r="B73" s="94" t="s">
        <v>1151</v>
      </c>
      <c r="C73" s="94" t="s">
        <v>1152</v>
      </c>
      <c r="D73" s="94" t="s">
        <v>1153</v>
      </c>
      <c r="E73" s="94" t="s">
        <v>48</v>
      </c>
      <c r="F73" s="94" t="s">
        <v>1154</v>
      </c>
      <c r="G73" s="94" t="s">
        <v>1136</v>
      </c>
      <c r="H73" s="94" t="s">
        <v>1013</v>
      </c>
      <c r="I73" s="94" t="s">
        <v>1155</v>
      </c>
      <c r="J73" s="94" t="s">
        <v>960</v>
      </c>
      <c r="K73" s="94" t="s">
        <v>1156</v>
      </c>
    </row>
    <row r="74" spans="1:11" x14ac:dyDescent="0.25">
      <c r="A74" s="94">
        <v>22</v>
      </c>
      <c r="B74" s="94" t="s">
        <v>530</v>
      </c>
      <c r="C74" s="94" t="s">
        <v>531</v>
      </c>
      <c r="D74" s="94" t="s">
        <v>36</v>
      </c>
      <c r="E74" s="94" t="s">
        <v>1</v>
      </c>
      <c r="F74" s="94" t="s">
        <v>1158</v>
      </c>
      <c r="G74" s="94" t="s">
        <v>1136</v>
      </c>
      <c r="H74" s="94" t="s">
        <v>1013</v>
      </c>
      <c r="I74" s="94" t="s">
        <v>1159</v>
      </c>
      <c r="J74" s="94" t="s">
        <v>960</v>
      </c>
      <c r="K74" s="94" t="s">
        <v>1160</v>
      </c>
    </row>
    <row r="75" spans="1:11" x14ac:dyDescent="0.25">
      <c r="A75" s="94">
        <v>23</v>
      </c>
      <c r="B75" s="94" t="s">
        <v>50</v>
      </c>
      <c r="C75" s="94" t="s">
        <v>51</v>
      </c>
      <c r="D75" s="94" t="s">
        <v>52</v>
      </c>
      <c r="E75" s="94" t="s">
        <v>43</v>
      </c>
      <c r="F75" s="94" t="s">
        <v>1085</v>
      </c>
      <c r="G75" s="94" t="s">
        <v>1136</v>
      </c>
      <c r="H75" s="94" t="s">
        <v>1013</v>
      </c>
      <c r="I75" s="94" t="s">
        <v>1086</v>
      </c>
      <c r="J75" s="94" t="s">
        <v>960</v>
      </c>
      <c r="K75" s="94" t="s">
        <v>1087</v>
      </c>
    </row>
    <row r="76" spans="1:11" x14ac:dyDescent="0.25">
      <c r="A76" s="94">
        <v>24</v>
      </c>
      <c r="B76" s="94" t="s">
        <v>1094</v>
      </c>
      <c r="C76" s="94" t="s">
        <v>1095</v>
      </c>
      <c r="D76" s="94" t="s">
        <v>173</v>
      </c>
      <c r="E76" s="94" t="s">
        <v>43</v>
      </c>
      <c r="F76" s="94" t="s">
        <v>1096</v>
      </c>
      <c r="G76" s="94" t="s">
        <v>1136</v>
      </c>
      <c r="H76" s="94" t="s">
        <v>1013</v>
      </c>
      <c r="I76" s="94" t="s">
        <v>1097</v>
      </c>
      <c r="J76" s="94" t="s">
        <v>960</v>
      </c>
      <c r="K76" s="94" t="s">
        <v>1098</v>
      </c>
    </row>
    <row r="77" spans="1:11" x14ac:dyDescent="0.25">
      <c r="A77" s="94">
        <v>25</v>
      </c>
      <c r="B77" s="94" t="s">
        <v>196</v>
      </c>
      <c r="C77" s="94" t="s">
        <v>104</v>
      </c>
      <c r="D77" s="94" t="s">
        <v>197</v>
      </c>
      <c r="E77" s="94" t="s">
        <v>198</v>
      </c>
      <c r="F77" s="94" t="s">
        <v>1107</v>
      </c>
      <c r="G77" s="94" t="s">
        <v>1136</v>
      </c>
      <c r="H77" s="94" t="s">
        <v>1013</v>
      </c>
      <c r="I77" s="94" t="s">
        <v>1108</v>
      </c>
      <c r="J77" s="94" t="s">
        <v>960</v>
      </c>
      <c r="K77" s="94" t="s">
        <v>1109</v>
      </c>
    </row>
    <row r="78" spans="1:11" x14ac:dyDescent="0.25">
      <c r="A78" s="94">
        <v>26</v>
      </c>
      <c r="B78" s="94" t="s">
        <v>1110</v>
      </c>
      <c r="C78" s="94" t="s">
        <v>408</v>
      </c>
      <c r="D78" s="94" t="s">
        <v>1111</v>
      </c>
      <c r="E78" s="94" t="s">
        <v>912</v>
      </c>
      <c r="F78" s="94" t="s">
        <v>1112</v>
      </c>
      <c r="G78" s="94" t="s">
        <v>1136</v>
      </c>
      <c r="H78" s="94" t="s">
        <v>1013</v>
      </c>
      <c r="I78" s="94" t="s">
        <v>1113</v>
      </c>
      <c r="J78" s="94" t="s">
        <v>960</v>
      </c>
      <c r="K78" s="94" t="s">
        <v>1114</v>
      </c>
    </row>
    <row r="79" spans="1:11" x14ac:dyDescent="0.25">
      <c r="A79" s="94">
        <v>27</v>
      </c>
      <c r="B79" s="94" t="s">
        <v>803</v>
      </c>
      <c r="C79" s="94" t="s">
        <v>804</v>
      </c>
      <c r="D79" s="94" t="s">
        <v>17</v>
      </c>
      <c r="E79" s="94" t="s">
        <v>7</v>
      </c>
      <c r="F79" s="94" t="s">
        <v>1121</v>
      </c>
      <c r="G79" s="94" t="s">
        <v>1136</v>
      </c>
      <c r="H79" s="94" t="s">
        <v>1013</v>
      </c>
      <c r="I79" s="94" t="s">
        <v>1122</v>
      </c>
      <c r="J79" s="94" t="s">
        <v>960</v>
      </c>
      <c r="K79" s="94" t="s">
        <v>1123</v>
      </c>
    </row>
    <row r="80" spans="1:11" x14ac:dyDescent="0.25">
      <c r="A80" s="94">
        <v>36</v>
      </c>
      <c r="B80" s="94" t="s">
        <v>803</v>
      </c>
      <c r="C80" s="94" t="s">
        <v>804</v>
      </c>
      <c r="D80" s="94" t="s">
        <v>17</v>
      </c>
      <c r="E80" s="94" t="s">
        <v>7</v>
      </c>
      <c r="F80" s="94" t="s">
        <v>805</v>
      </c>
      <c r="G80" s="94" t="s">
        <v>1136</v>
      </c>
      <c r="H80" s="94" t="s">
        <v>5</v>
      </c>
      <c r="I80" s="94" t="s">
        <v>806</v>
      </c>
      <c r="J80" s="94" t="s">
        <v>6</v>
      </c>
      <c r="K80" s="94" t="s">
        <v>996</v>
      </c>
    </row>
    <row r="81" spans="1:11" x14ac:dyDescent="0.25">
      <c r="A81" s="94">
        <v>58</v>
      </c>
      <c r="B81" s="94" t="s">
        <v>15</v>
      </c>
      <c r="C81" s="94" t="s">
        <v>16</v>
      </c>
      <c r="D81" s="94" t="s">
        <v>17</v>
      </c>
      <c r="E81" s="94" t="s">
        <v>7</v>
      </c>
      <c r="F81" s="94" t="s">
        <v>18</v>
      </c>
      <c r="G81" s="94" t="s">
        <v>1136</v>
      </c>
      <c r="H81" s="94" t="s">
        <v>5</v>
      </c>
      <c r="I81" s="94" t="s">
        <v>19</v>
      </c>
      <c r="J81" s="94" t="s">
        <v>6</v>
      </c>
      <c r="K81" s="94" t="s">
        <v>685</v>
      </c>
    </row>
    <row r="82" spans="1:11" x14ac:dyDescent="0.25">
      <c r="A82" s="94">
        <v>73</v>
      </c>
      <c r="B82" s="94" t="s">
        <v>50</v>
      </c>
      <c r="C82" s="94" t="s">
        <v>51</v>
      </c>
      <c r="D82" s="94" t="s">
        <v>52</v>
      </c>
      <c r="E82" s="94" t="s">
        <v>43</v>
      </c>
      <c r="F82" s="94" t="s">
        <v>94</v>
      </c>
      <c r="G82" s="94" t="s">
        <v>1136</v>
      </c>
      <c r="H82" s="94" t="s">
        <v>5</v>
      </c>
      <c r="I82" s="94" t="s">
        <v>95</v>
      </c>
      <c r="J82" s="94" t="s">
        <v>6</v>
      </c>
      <c r="K82" s="94" t="s">
        <v>724</v>
      </c>
    </row>
    <row r="83" spans="1:11" x14ac:dyDescent="0.25">
      <c r="A83" s="94">
        <v>81</v>
      </c>
      <c r="B83" s="94" t="s">
        <v>179</v>
      </c>
      <c r="C83" s="94" t="s">
        <v>180</v>
      </c>
      <c r="D83" s="94" t="s">
        <v>181</v>
      </c>
      <c r="E83" s="94" t="s">
        <v>43</v>
      </c>
      <c r="F83" s="94" t="s">
        <v>182</v>
      </c>
      <c r="G83" s="94" t="s">
        <v>1136</v>
      </c>
      <c r="H83" s="94" t="s">
        <v>8</v>
      </c>
      <c r="I83" s="94" t="s">
        <v>183</v>
      </c>
      <c r="J83" s="94" t="s">
        <v>9</v>
      </c>
      <c r="K83" s="94" t="s">
        <v>738</v>
      </c>
    </row>
    <row r="84" spans="1:11" x14ac:dyDescent="0.25">
      <c r="A84" s="94">
        <v>3</v>
      </c>
      <c r="B84" s="94" t="s">
        <v>174</v>
      </c>
      <c r="C84" s="94" t="s">
        <v>175</v>
      </c>
      <c r="D84" s="94" t="s">
        <v>0</v>
      </c>
      <c r="E84" s="94" t="s">
        <v>1</v>
      </c>
      <c r="F84" s="94" t="s">
        <v>1232</v>
      </c>
      <c r="G84" s="94" t="s">
        <v>1233</v>
      </c>
      <c r="H84" s="94" t="s">
        <v>1013</v>
      </c>
      <c r="I84" s="94" t="s">
        <v>1234</v>
      </c>
      <c r="J84" s="94" t="s">
        <v>960</v>
      </c>
      <c r="K84" s="94" t="s">
        <v>1235</v>
      </c>
    </row>
    <row r="85" spans="1:11" x14ac:dyDescent="0.25">
      <c r="A85" s="94">
        <v>7</v>
      </c>
      <c r="B85" s="94" t="s">
        <v>1215</v>
      </c>
      <c r="C85" s="94" t="s">
        <v>1216</v>
      </c>
      <c r="D85" s="94" t="s">
        <v>0</v>
      </c>
      <c r="E85" s="94" t="s">
        <v>1</v>
      </c>
      <c r="F85" s="94" t="s">
        <v>1218</v>
      </c>
      <c r="G85" s="94" t="s">
        <v>1233</v>
      </c>
      <c r="H85" s="94" t="s">
        <v>1013</v>
      </c>
      <c r="I85" s="94" t="s">
        <v>1219</v>
      </c>
      <c r="J85" s="94" t="s">
        <v>960</v>
      </c>
      <c r="K85" s="94" t="s">
        <v>1242</v>
      </c>
    </row>
    <row r="86" spans="1:11" x14ac:dyDescent="0.25">
      <c r="A86" s="94">
        <v>6</v>
      </c>
      <c r="B86" s="94" t="s">
        <v>366</v>
      </c>
      <c r="C86" s="94" t="s">
        <v>367</v>
      </c>
      <c r="D86" s="94" t="s">
        <v>368</v>
      </c>
      <c r="E86" s="94" t="s">
        <v>43</v>
      </c>
      <c r="F86" s="94" t="s">
        <v>395</v>
      </c>
      <c r="G86" s="94" t="s">
        <v>1233</v>
      </c>
      <c r="H86" s="94" t="s">
        <v>5</v>
      </c>
      <c r="I86" s="94" t="s">
        <v>396</v>
      </c>
      <c r="J86" s="94" t="s">
        <v>6</v>
      </c>
      <c r="K86" s="94" t="s">
        <v>1241</v>
      </c>
    </row>
    <row r="87" spans="1:11" x14ac:dyDescent="0.25">
      <c r="A87" s="94">
        <v>67</v>
      </c>
      <c r="B87" s="94" t="s">
        <v>443</v>
      </c>
      <c r="C87" s="94" t="s">
        <v>444</v>
      </c>
      <c r="D87" s="94" t="s">
        <v>0</v>
      </c>
      <c r="E87" s="94" t="s">
        <v>1</v>
      </c>
      <c r="F87" s="94" t="s">
        <v>445</v>
      </c>
      <c r="G87" s="94" t="s">
        <v>1233</v>
      </c>
      <c r="H87" s="94" t="s">
        <v>5</v>
      </c>
      <c r="I87" s="94" t="s">
        <v>446</v>
      </c>
      <c r="J87" s="94" t="s">
        <v>6</v>
      </c>
      <c r="K87" s="94" t="s">
        <v>708</v>
      </c>
    </row>
    <row r="88" spans="1:11" x14ac:dyDescent="0.25">
      <c r="A88" s="94">
        <v>72</v>
      </c>
      <c r="B88" s="94" t="s">
        <v>467</v>
      </c>
      <c r="C88" s="94" t="s">
        <v>468</v>
      </c>
      <c r="D88" s="94" t="s">
        <v>0</v>
      </c>
      <c r="E88" s="94" t="s">
        <v>1</v>
      </c>
      <c r="F88" s="94" t="s">
        <v>469</v>
      </c>
      <c r="G88" s="94" t="s">
        <v>1233</v>
      </c>
      <c r="H88" s="94" t="s">
        <v>5</v>
      </c>
      <c r="I88" s="94" t="s">
        <v>470</v>
      </c>
      <c r="J88" s="94" t="s">
        <v>6</v>
      </c>
      <c r="K88" s="94" t="s">
        <v>720</v>
      </c>
    </row>
    <row r="89" spans="1:11" x14ac:dyDescent="0.25">
      <c r="A89" s="94">
        <v>79</v>
      </c>
      <c r="B89" s="94" t="s">
        <v>174</v>
      </c>
      <c r="C89" s="94" t="s">
        <v>175</v>
      </c>
      <c r="D89" s="94" t="s">
        <v>0</v>
      </c>
      <c r="E89" s="94" t="s">
        <v>1</v>
      </c>
      <c r="F89" s="94" t="s">
        <v>176</v>
      </c>
      <c r="G89" s="94" t="s">
        <v>1233</v>
      </c>
      <c r="H89" s="94" t="s">
        <v>8</v>
      </c>
      <c r="I89" s="94" t="s">
        <v>177</v>
      </c>
      <c r="J89" s="94" t="s">
        <v>9</v>
      </c>
      <c r="K89" s="94" t="s">
        <v>736</v>
      </c>
    </row>
    <row r="90" spans="1:11" x14ac:dyDescent="0.25">
      <c r="A90" s="94">
        <v>2</v>
      </c>
      <c r="B90" s="94" t="s">
        <v>1227</v>
      </c>
      <c r="C90" s="94" t="s">
        <v>16</v>
      </c>
      <c r="D90" s="94" t="s">
        <v>1022</v>
      </c>
      <c r="E90" s="94" t="s">
        <v>933</v>
      </c>
      <c r="F90" s="94" t="s">
        <v>1228</v>
      </c>
      <c r="G90" s="94"/>
      <c r="H90" s="94" t="s">
        <v>1229</v>
      </c>
      <c r="I90" s="94" t="s">
        <v>1230</v>
      </c>
      <c r="J90" s="94" t="s">
        <v>1043</v>
      </c>
      <c r="K90" s="94" t="s">
        <v>1231</v>
      </c>
    </row>
    <row r="91" spans="1:11" x14ac:dyDescent="0.25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</row>
    <row r="92" spans="1:11" x14ac:dyDescent="0.25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</row>
    <row r="93" spans="1:11" x14ac:dyDescent="0.25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</row>
  </sheetData>
  <sortState ref="A2:K93">
    <sortCondition ref="G2:G93"/>
    <sortCondition ref="H2:H93"/>
  </sortState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7"/>
  <dimension ref="A1:L85"/>
  <sheetViews>
    <sheetView workbookViewId="0">
      <selection activeCell="J11" sqref="J1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38</v>
      </c>
      <c r="B2" s="93" t="s">
        <v>453</v>
      </c>
      <c r="C2" s="93" t="s">
        <v>454</v>
      </c>
      <c r="D2" s="93" t="s">
        <v>455</v>
      </c>
      <c r="E2" s="93" t="s">
        <v>456</v>
      </c>
      <c r="F2" s="93" t="s">
        <v>457</v>
      </c>
      <c r="G2" s="93" t="s">
        <v>666</v>
      </c>
      <c r="H2" s="93" t="s">
        <v>30</v>
      </c>
      <c r="I2" s="93" t="s">
        <v>458</v>
      </c>
      <c r="J2" s="93" t="s">
        <v>32</v>
      </c>
      <c r="K2" s="93" t="s">
        <v>763</v>
      </c>
    </row>
    <row r="3" spans="1:11" x14ac:dyDescent="0.25">
      <c r="A3">
        <v>71</v>
      </c>
      <c r="B3" s="93" t="s">
        <v>131</v>
      </c>
      <c r="C3" s="93" t="s">
        <v>132</v>
      </c>
      <c r="D3" s="93" t="s">
        <v>133</v>
      </c>
      <c r="E3" s="93" t="s">
        <v>28</v>
      </c>
      <c r="F3" s="93" t="s">
        <v>134</v>
      </c>
      <c r="G3" s="93" t="s">
        <v>666</v>
      </c>
      <c r="H3" s="93" t="s">
        <v>30</v>
      </c>
      <c r="I3" s="93" t="s">
        <v>135</v>
      </c>
      <c r="J3" s="93" t="s">
        <v>32</v>
      </c>
      <c r="K3" s="93" t="s">
        <v>731</v>
      </c>
    </row>
    <row r="4" spans="1:11" x14ac:dyDescent="0.25">
      <c r="A4">
        <v>72</v>
      </c>
      <c r="B4" s="93" t="s">
        <v>54</v>
      </c>
      <c r="C4" s="93" t="s">
        <v>55</v>
      </c>
      <c r="D4" s="93" t="s">
        <v>0</v>
      </c>
      <c r="E4" s="93" t="s">
        <v>1</v>
      </c>
      <c r="F4" s="93" t="s">
        <v>156</v>
      </c>
      <c r="G4" s="93" t="s">
        <v>666</v>
      </c>
      <c r="H4" s="93" t="s">
        <v>157</v>
      </c>
      <c r="I4" s="93" t="s">
        <v>158</v>
      </c>
      <c r="J4" s="93" t="s">
        <v>159</v>
      </c>
      <c r="K4" s="93" t="s">
        <v>734</v>
      </c>
    </row>
    <row r="5" spans="1:11" x14ac:dyDescent="0.25">
      <c r="A5" s="93">
        <v>3</v>
      </c>
      <c r="B5" s="93" t="s">
        <v>623</v>
      </c>
      <c r="C5" s="93" t="s">
        <v>624</v>
      </c>
      <c r="D5" s="93" t="s">
        <v>625</v>
      </c>
      <c r="E5" s="93" t="s">
        <v>48</v>
      </c>
      <c r="F5" s="93" t="s">
        <v>626</v>
      </c>
      <c r="G5" s="93" t="s">
        <v>666</v>
      </c>
      <c r="H5" s="93" t="s">
        <v>294</v>
      </c>
      <c r="I5" s="93" t="s">
        <v>627</v>
      </c>
      <c r="J5" s="93" t="s">
        <v>289</v>
      </c>
      <c r="K5" s="93" t="s">
        <v>1221</v>
      </c>
    </row>
    <row r="6" spans="1:11" x14ac:dyDescent="0.25">
      <c r="A6" s="93">
        <v>54</v>
      </c>
      <c r="B6" s="93" t="s">
        <v>377</v>
      </c>
      <c r="C6" s="93" t="s">
        <v>378</v>
      </c>
      <c r="D6" s="93" t="s">
        <v>256</v>
      </c>
      <c r="E6" s="93" t="s">
        <v>1</v>
      </c>
      <c r="F6" s="93" t="s">
        <v>379</v>
      </c>
      <c r="G6" s="93" t="s">
        <v>666</v>
      </c>
      <c r="H6" s="93" t="s">
        <v>294</v>
      </c>
      <c r="I6" s="93" t="s">
        <v>380</v>
      </c>
      <c r="J6" s="93" t="s">
        <v>289</v>
      </c>
      <c r="K6" s="93" t="s">
        <v>695</v>
      </c>
    </row>
    <row r="7" spans="1:11" x14ac:dyDescent="0.25">
      <c r="A7" s="93">
        <v>52</v>
      </c>
      <c r="B7" s="93" t="s">
        <v>333</v>
      </c>
      <c r="C7" s="93" t="s">
        <v>334</v>
      </c>
      <c r="D7" s="93" t="s">
        <v>335</v>
      </c>
      <c r="E7" s="93" t="s">
        <v>48</v>
      </c>
      <c r="F7" s="93" t="s">
        <v>336</v>
      </c>
      <c r="G7" s="93" t="s">
        <v>666</v>
      </c>
      <c r="H7" s="93" t="s">
        <v>287</v>
      </c>
      <c r="I7" s="93" t="s">
        <v>337</v>
      </c>
      <c r="J7" s="93" t="s">
        <v>289</v>
      </c>
      <c r="K7" s="93" t="s">
        <v>686</v>
      </c>
    </row>
    <row r="8" spans="1:11" x14ac:dyDescent="0.25">
      <c r="A8" s="93">
        <v>55</v>
      </c>
      <c r="B8" s="93" t="s">
        <v>387</v>
      </c>
      <c r="C8" s="93" t="s">
        <v>279</v>
      </c>
      <c r="D8" s="93" t="s">
        <v>351</v>
      </c>
      <c r="E8" s="93" t="s">
        <v>48</v>
      </c>
      <c r="F8" s="93" t="s">
        <v>388</v>
      </c>
      <c r="G8" s="93" t="s">
        <v>666</v>
      </c>
      <c r="H8" s="93" t="s">
        <v>287</v>
      </c>
      <c r="I8" s="93" t="s">
        <v>389</v>
      </c>
      <c r="J8" s="93" t="s">
        <v>289</v>
      </c>
      <c r="K8" s="93" t="s">
        <v>696</v>
      </c>
    </row>
    <row r="9" spans="1:11" x14ac:dyDescent="0.25">
      <c r="A9" s="93">
        <v>34</v>
      </c>
      <c r="B9" s="93" t="s">
        <v>567</v>
      </c>
      <c r="C9" s="93" t="s">
        <v>561</v>
      </c>
      <c r="D9" s="93" t="s">
        <v>0</v>
      </c>
      <c r="E9" s="93" t="s">
        <v>1</v>
      </c>
      <c r="F9" s="93" t="s">
        <v>61</v>
      </c>
      <c r="G9" s="93" t="s">
        <v>666</v>
      </c>
      <c r="H9" s="93" t="s">
        <v>3</v>
      </c>
      <c r="I9" s="93" t="s">
        <v>62</v>
      </c>
      <c r="J9" s="93" t="s">
        <v>53</v>
      </c>
      <c r="K9" s="93" t="s">
        <v>919</v>
      </c>
    </row>
    <row r="10" spans="1:11" x14ac:dyDescent="0.25">
      <c r="A10" s="93">
        <v>82</v>
      </c>
      <c r="B10" s="93" t="s">
        <v>232</v>
      </c>
      <c r="C10" s="93" t="s">
        <v>233</v>
      </c>
      <c r="D10" s="93" t="s">
        <v>234</v>
      </c>
      <c r="E10" s="93" t="s">
        <v>1</v>
      </c>
      <c r="F10" s="93" t="s">
        <v>235</v>
      </c>
      <c r="G10" s="93" t="s">
        <v>666</v>
      </c>
      <c r="H10" s="93" t="s">
        <v>3</v>
      </c>
      <c r="I10" s="93" t="s">
        <v>236</v>
      </c>
      <c r="J10" s="93" t="s">
        <v>53</v>
      </c>
      <c r="K10" s="93" t="s">
        <v>750</v>
      </c>
    </row>
    <row r="11" spans="1:11" x14ac:dyDescent="0.25">
      <c r="A11" s="93">
        <v>22</v>
      </c>
      <c r="B11" s="93" t="s">
        <v>190</v>
      </c>
      <c r="C11" s="93" t="s">
        <v>191</v>
      </c>
      <c r="D11" s="93" t="s">
        <v>192</v>
      </c>
      <c r="E11" s="93" t="s">
        <v>28</v>
      </c>
      <c r="F11" s="93" t="s">
        <v>193</v>
      </c>
      <c r="G11" s="93" t="s">
        <v>1019</v>
      </c>
      <c r="H11" s="93" t="s">
        <v>30</v>
      </c>
      <c r="I11" s="93" t="s">
        <v>194</v>
      </c>
      <c r="J11" s="93" t="s">
        <v>32</v>
      </c>
      <c r="K11" s="93" t="s">
        <v>1081</v>
      </c>
    </row>
    <row r="12" spans="1:11" x14ac:dyDescent="0.25">
      <c r="A12" s="93">
        <v>24</v>
      </c>
      <c r="B12" s="93" t="s">
        <v>71</v>
      </c>
      <c r="C12" s="93" t="s">
        <v>72</v>
      </c>
      <c r="D12" s="93" t="s">
        <v>73</v>
      </c>
      <c r="E12" s="93" t="s">
        <v>28</v>
      </c>
      <c r="F12" s="93" t="s">
        <v>74</v>
      </c>
      <c r="G12" s="93" t="s">
        <v>1019</v>
      </c>
      <c r="H12" s="93" t="s">
        <v>30</v>
      </c>
      <c r="I12" s="93" t="s">
        <v>75</v>
      </c>
      <c r="J12" s="93" t="s">
        <v>32</v>
      </c>
      <c r="K12" s="93" t="s">
        <v>1058</v>
      </c>
    </row>
    <row r="13" spans="1:11" x14ac:dyDescent="0.25">
      <c r="A13" s="93">
        <v>31</v>
      </c>
      <c r="B13" s="93" t="s">
        <v>64</v>
      </c>
      <c r="C13" s="93" t="s">
        <v>65</v>
      </c>
      <c r="D13" s="93" t="s">
        <v>66</v>
      </c>
      <c r="E13" s="93" t="s">
        <v>1</v>
      </c>
      <c r="F13" s="93" t="s">
        <v>67</v>
      </c>
      <c r="G13" s="93" t="s">
        <v>1019</v>
      </c>
      <c r="H13" s="93" t="s">
        <v>30</v>
      </c>
      <c r="I13" s="93" t="s">
        <v>68</v>
      </c>
      <c r="J13" s="93" t="s">
        <v>32</v>
      </c>
      <c r="K13" s="93" t="s">
        <v>959</v>
      </c>
    </row>
    <row r="14" spans="1:11" x14ac:dyDescent="0.25">
      <c r="A14" s="93">
        <v>60</v>
      </c>
      <c r="B14" s="93" t="s">
        <v>15</v>
      </c>
      <c r="C14" s="93" t="s">
        <v>16</v>
      </c>
      <c r="D14" s="93" t="s">
        <v>17</v>
      </c>
      <c r="E14" s="93" t="s">
        <v>7</v>
      </c>
      <c r="F14" s="93" t="s">
        <v>77</v>
      </c>
      <c r="G14" s="93" t="s">
        <v>1019</v>
      </c>
      <c r="H14" s="93" t="s">
        <v>30</v>
      </c>
      <c r="I14" s="93" t="s">
        <v>78</v>
      </c>
      <c r="J14" s="93" t="s">
        <v>32</v>
      </c>
      <c r="K14" s="93" t="s">
        <v>705</v>
      </c>
    </row>
    <row r="15" spans="1:11" x14ac:dyDescent="0.25">
      <c r="A15" s="93">
        <v>62</v>
      </c>
      <c r="B15" s="93" t="s">
        <v>460</v>
      </c>
      <c r="C15" s="93" t="s">
        <v>461</v>
      </c>
      <c r="D15" s="93" t="s">
        <v>462</v>
      </c>
      <c r="E15" s="93" t="s">
        <v>1</v>
      </c>
      <c r="F15" s="93" t="s">
        <v>463</v>
      </c>
      <c r="G15" s="93" t="s">
        <v>1019</v>
      </c>
      <c r="H15" s="93" t="s">
        <v>30</v>
      </c>
      <c r="I15" s="93" t="s">
        <v>464</v>
      </c>
      <c r="J15" s="93" t="s">
        <v>32</v>
      </c>
      <c r="K15" s="93" t="s">
        <v>711</v>
      </c>
    </row>
    <row r="16" spans="1:11" x14ac:dyDescent="0.25">
      <c r="A16" s="93">
        <v>63</v>
      </c>
      <c r="B16" s="93" t="s">
        <v>165</v>
      </c>
      <c r="C16" s="93" t="s">
        <v>166</v>
      </c>
      <c r="D16" s="93" t="s">
        <v>27</v>
      </c>
      <c r="E16" s="93" t="s">
        <v>28</v>
      </c>
      <c r="F16" s="93" t="s">
        <v>167</v>
      </c>
      <c r="G16" s="93" t="s">
        <v>1019</v>
      </c>
      <c r="H16" s="93" t="s">
        <v>30</v>
      </c>
      <c r="I16" s="93" t="s">
        <v>168</v>
      </c>
      <c r="J16" s="93" t="s">
        <v>32</v>
      </c>
      <c r="K16" s="93" t="s">
        <v>712</v>
      </c>
    </row>
    <row r="17" spans="1:11" x14ac:dyDescent="0.25">
      <c r="A17" s="93">
        <v>64</v>
      </c>
      <c r="B17" s="93" t="s">
        <v>25</v>
      </c>
      <c r="C17" s="93" t="s">
        <v>26</v>
      </c>
      <c r="D17" s="93" t="s">
        <v>27</v>
      </c>
      <c r="E17" s="93" t="s">
        <v>28</v>
      </c>
      <c r="F17" s="93" t="s">
        <v>29</v>
      </c>
      <c r="G17" s="93" t="s">
        <v>1019</v>
      </c>
      <c r="H17" s="93" t="s">
        <v>30</v>
      </c>
      <c r="I17" s="93" t="s">
        <v>31</v>
      </c>
      <c r="J17" s="93" t="s">
        <v>32</v>
      </c>
      <c r="K17" s="93" t="s">
        <v>714</v>
      </c>
    </row>
    <row r="18" spans="1:11" x14ac:dyDescent="0.25">
      <c r="A18" s="93">
        <v>77</v>
      </c>
      <c r="B18" s="93" t="s">
        <v>467</v>
      </c>
      <c r="C18" s="93" t="s">
        <v>468</v>
      </c>
      <c r="D18" s="93" t="s">
        <v>0</v>
      </c>
      <c r="E18" s="93" t="s">
        <v>1</v>
      </c>
      <c r="F18" s="93" t="s">
        <v>477</v>
      </c>
      <c r="G18" s="93" t="s">
        <v>1019</v>
      </c>
      <c r="H18" s="93" t="s">
        <v>30</v>
      </c>
      <c r="I18" s="93" t="s">
        <v>478</v>
      </c>
      <c r="J18" s="93" t="s">
        <v>32</v>
      </c>
      <c r="K18" s="93" t="s">
        <v>740</v>
      </c>
    </row>
    <row r="19" spans="1:11" x14ac:dyDescent="0.25">
      <c r="A19" s="93">
        <v>35</v>
      </c>
      <c r="B19" s="93" t="s">
        <v>49</v>
      </c>
      <c r="C19" s="93" t="s">
        <v>97</v>
      </c>
      <c r="D19" s="93" t="s">
        <v>66</v>
      </c>
      <c r="E19" s="93" t="s">
        <v>1</v>
      </c>
      <c r="F19" s="93" t="s">
        <v>391</v>
      </c>
      <c r="G19" s="93" t="s">
        <v>1019</v>
      </c>
      <c r="H19" s="93" t="s">
        <v>294</v>
      </c>
      <c r="I19" s="93" t="s">
        <v>392</v>
      </c>
      <c r="J19" s="93" t="s">
        <v>289</v>
      </c>
      <c r="K19" s="93" t="s">
        <v>921</v>
      </c>
    </row>
    <row r="20" spans="1:11" x14ac:dyDescent="0.25">
      <c r="A20" s="93">
        <v>37</v>
      </c>
      <c r="B20" s="93" t="s">
        <v>845</v>
      </c>
      <c r="C20" s="93" t="s">
        <v>846</v>
      </c>
      <c r="D20" s="93" t="s">
        <v>27</v>
      </c>
      <c r="E20" s="93" t="s">
        <v>28</v>
      </c>
      <c r="F20" s="93" t="s">
        <v>847</v>
      </c>
      <c r="G20" s="93" t="s">
        <v>1019</v>
      </c>
      <c r="H20" s="93" t="s">
        <v>294</v>
      </c>
      <c r="I20" s="93" t="s">
        <v>848</v>
      </c>
      <c r="J20" s="93" t="s">
        <v>289</v>
      </c>
      <c r="K20" s="93" t="s">
        <v>849</v>
      </c>
    </row>
    <row r="21" spans="1:11" x14ac:dyDescent="0.25">
      <c r="A21" s="93">
        <v>39</v>
      </c>
      <c r="B21" s="93" t="s">
        <v>530</v>
      </c>
      <c r="C21" s="93" t="s">
        <v>531</v>
      </c>
      <c r="D21" s="93" t="s">
        <v>36</v>
      </c>
      <c r="E21" s="93" t="s">
        <v>1</v>
      </c>
      <c r="F21" s="93" t="s">
        <v>532</v>
      </c>
      <c r="G21" s="93" t="s">
        <v>1019</v>
      </c>
      <c r="H21" s="93" t="s">
        <v>294</v>
      </c>
      <c r="I21" s="93" t="s">
        <v>533</v>
      </c>
      <c r="J21" s="93" t="s">
        <v>516</v>
      </c>
      <c r="K21" s="93" t="s">
        <v>764</v>
      </c>
    </row>
    <row r="22" spans="1:11" x14ac:dyDescent="0.25">
      <c r="A22" s="93">
        <v>40</v>
      </c>
      <c r="B22" s="93" t="s">
        <v>651</v>
      </c>
      <c r="C22" s="93" t="s">
        <v>652</v>
      </c>
      <c r="D22" s="93" t="s">
        <v>653</v>
      </c>
      <c r="E22" s="93" t="s">
        <v>1</v>
      </c>
      <c r="F22" s="93" t="s">
        <v>654</v>
      </c>
      <c r="G22" s="93" t="s">
        <v>1019</v>
      </c>
      <c r="H22" s="93" t="s">
        <v>294</v>
      </c>
      <c r="I22" s="93" t="s">
        <v>655</v>
      </c>
      <c r="J22" s="93" t="s">
        <v>289</v>
      </c>
      <c r="K22" s="93" t="s">
        <v>656</v>
      </c>
    </row>
    <row r="23" spans="1:11" x14ac:dyDescent="0.25">
      <c r="A23" s="93">
        <v>42</v>
      </c>
      <c r="B23" s="93" t="s">
        <v>608</v>
      </c>
      <c r="C23" s="93" t="s">
        <v>378</v>
      </c>
      <c r="D23" s="93" t="s">
        <v>27</v>
      </c>
      <c r="E23" s="93" t="s">
        <v>28</v>
      </c>
      <c r="F23" s="93" t="s">
        <v>609</v>
      </c>
      <c r="G23" s="93" t="s">
        <v>1019</v>
      </c>
      <c r="H23" s="93" t="s">
        <v>294</v>
      </c>
      <c r="I23" s="93" t="s">
        <v>610</v>
      </c>
      <c r="J23" s="93" t="s">
        <v>289</v>
      </c>
      <c r="K23" s="93" t="s">
        <v>663</v>
      </c>
    </row>
    <row r="24" spans="1:11" x14ac:dyDescent="0.25">
      <c r="A24" s="93">
        <v>46</v>
      </c>
      <c r="B24" s="93"/>
      <c r="C24" s="93"/>
      <c r="D24" s="93"/>
      <c r="E24" s="93"/>
      <c r="F24" s="93" t="s">
        <v>540</v>
      </c>
      <c r="G24" s="93" t="s">
        <v>1019</v>
      </c>
      <c r="H24" s="93" t="s">
        <v>294</v>
      </c>
      <c r="I24" s="93" t="s">
        <v>541</v>
      </c>
      <c r="J24" s="93" t="s">
        <v>289</v>
      </c>
      <c r="K24" s="93" t="s">
        <v>677</v>
      </c>
    </row>
    <row r="25" spans="1:11" x14ac:dyDescent="0.25">
      <c r="A25" s="93">
        <v>47</v>
      </c>
      <c r="B25" s="93" t="s">
        <v>291</v>
      </c>
      <c r="C25" s="93" t="s">
        <v>292</v>
      </c>
      <c r="D25" s="93" t="s">
        <v>0</v>
      </c>
      <c r="E25" s="93" t="s">
        <v>1</v>
      </c>
      <c r="F25" s="93" t="s">
        <v>293</v>
      </c>
      <c r="G25" s="93" t="s">
        <v>1019</v>
      </c>
      <c r="H25" s="93" t="s">
        <v>294</v>
      </c>
      <c r="I25" s="93" t="s">
        <v>295</v>
      </c>
      <c r="J25" s="93" t="s">
        <v>289</v>
      </c>
      <c r="K25" s="93" t="s">
        <v>679</v>
      </c>
    </row>
    <row r="26" spans="1:11" x14ac:dyDescent="0.25">
      <c r="A26" s="93">
        <v>48</v>
      </c>
      <c r="B26" s="93" t="s">
        <v>297</v>
      </c>
      <c r="C26" s="93" t="s">
        <v>255</v>
      </c>
      <c r="D26" s="93" t="s">
        <v>0</v>
      </c>
      <c r="E26" s="93" t="s">
        <v>1</v>
      </c>
      <c r="F26" s="93" t="s">
        <v>298</v>
      </c>
      <c r="G26" s="93" t="s">
        <v>1019</v>
      </c>
      <c r="H26" s="93" t="s">
        <v>294</v>
      </c>
      <c r="I26" s="93" t="s">
        <v>299</v>
      </c>
      <c r="J26" s="93" t="s">
        <v>289</v>
      </c>
      <c r="K26" s="93" t="s">
        <v>680</v>
      </c>
    </row>
    <row r="27" spans="1:11" x14ac:dyDescent="0.25">
      <c r="A27" s="93">
        <v>49</v>
      </c>
      <c r="B27" s="93" t="s">
        <v>311</v>
      </c>
      <c r="C27" s="93" t="s">
        <v>312</v>
      </c>
      <c r="D27" s="93" t="s">
        <v>313</v>
      </c>
      <c r="E27" s="93" t="s">
        <v>43</v>
      </c>
      <c r="F27" s="93" t="s">
        <v>314</v>
      </c>
      <c r="G27" s="93" t="s">
        <v>1019</v>
      </c>
      <c r="H27" s="93" t="s">
        <v>294</v>
      </c>
      <c r="I27" s="93" t="s">
        <v>315</v>
      </c>
      <c r="J27" s="93" t="s">
        <v>289</v>
      </c>
      <c r="K27" s="93" t="s">
        <v>683</v>
      </c>
    </row>
    <row r="28" spans="1:11" x14ac:dyDescent="0.25">
      <c r="A28" s="93">
        <v>57</v>
      </c>
      <c r="B28" s="93" t="s">
        <v>262</v>
      </c>
      <c r="C28" s="93" t="s">
        <v>399</v>
      </c>
      <c r="D28" s="93" t="s">
        <v>0</v>
      </c>
      <c r="E28" s="93" t="s">
        <v>1</v>
      </c>
      <c r="F28" s="93" t="s">
        <v>400</v>
      </c>
      <c r="G28" s="93" t="s">
        <v>1019</v>
      </c>
      <c r="H28" s="93" t="s">
        <v>294</v>
      </c>
      <c r="I28" s="93" t="s">
        <v>401</v>
      </c>
      <c r="J28" s="93" t="s">
        <v>289</v>
      </c>
      <c r="K28" s="93" t="s">
        <v>700</v>
      </c>
    </row>
    <row r="29" spans="1:11" x14ac:dyDescent="0.25">
      <c r="A29" s="93">
        <v>59</v>
      </c>
      <c r="B29" s="93" t="s">
        <v>431</v>
      </c>
      <c r="C29" s="93" t="s">
        <v>172</v>
      </c>
      <c r="D29" s="93" t="s">
        <v>432</v>
      </c>
      <c r="E29" s="93" t="s">
        <v>28</v>
      </c>
      <c r="F29" s="93" t="s">
        <v>433</v>
      </c>
      <c r="G29" s="93" t="s">
        <v>1019</v>
      </c>
      <c r="H29" s="93" t="s">
        <v>294</v>
      </c>
      <c r="I29" s="93" t="s">
        <v>434</v>
      </c>
      <c r="J29" s="93" t="s">
        <v>289</v>
      </c>
      <c r="K29" s="93" t="s">
        <v>704</v>
      </c>
    </row>
    <row r="30" spans="1:11" x14ac:dyDescent="0.25">
      <c r="A30" s="93">
        <v>33</v>
      </c>
      <c r="B30" s="93" t="s">
        <v>322</v>
      </c>
      <c r="C30" s="93" t="s">
        <v>323</v>
      </c>
      <c r="D30" s="93" t="s">
        <v>66</v>
      </c>
      <c r="E30" s="93" t="s">
        <v>1</v>
      </c>
      <c r="F30" s="93" t="s">
        <v>324</v>
      </c>
      <c r="G30" s="93" t="s">
        <v>1019</v>
      </c>
      <c r="H30" s="93" t="s">
        <v>287</v>
      </c>
      <c r="I30" s="93" t="s">
        <v>325</v>
      </c>
      <c r="J30" s="93" t="s">
        <v>289</v>
      </c>
      <c r="K30" s="93" t="s">
        <v>956</v>
      </c>
    </row>
    <row r="31" spans="1:11" x14ac:dyDescent="0.25">
      <c r="A31" s="93">
        <v>41</v>
      </c>
      <c r="B31" s="93" t="s">
        <v>425</v>
      </c>
      <c r="C31" s="93" t="s">
        <v>426</v>
      </c>
      <c r="D31" s="93" t="s">
        <v>427</v>
      </c>
      <c r="E31" s="93" t="s">
        <v>28</v>
      </c>
      <c r="F31" s="93" t="s">
        <v>428</v>
      </c>
      <c r="G31" s="93" t="s">
        <v>1019</v>
      </c>
      <c r="H31" s="93" t="s">
        <v>287</v>
      </c>
      <c r="I31" s="93" t="s">
        <v>429</v>
      </c>
      <c r="J31" s="93" t="s">
        <v>289</v>
      </c>
      <c r="K31" s="93" t="s">
        <v>659</v>
      </c>
    </row>
    <row r="32" spans="1:11" x14ac:dyDescent="0.25">
      <c r="A32" s="93">
        <v>43</v>
      </c>
      <c r="B32" s="93"/>
      <c r="C32" s="93"/>
      <c r="D32" s="93"/>
      <c r="E32" s="93"/>
      <c r="F32" s="93" t="s">
        <v>572</v>
      </c>
      <c r="G32" s="93" t="s">
        <v>1019</v>
      </c>
      <c r="H32" s="93" t="s">
        <v>287</v>
      </c>
      <c r="I32" s="93" t="s">
        <v>573</v>
      </c>
      <c r="J32" s="93" t="s">
        <v>289</v>
      </c>
      <c r="K32" s="93" t="s">
        <v>665</v>
      </c>
    </row>
    <row r="33" spans="1:11" x14ac:dyDescent="0.25">
      <c r="A33" s="93">
        <v>45</v>
      </c>
      <c r="B33" s="93" t="s">
        <v>566</v>
      </c>
      <c r="C33" s="93" t="s">
        <v>556</v>
      </c>
      <c r="D33" s="93" t="s">
        <v>0</v>
      </c>
      <c r="E33" s="93" t="s">
        <v>1</v>
      </c>
      <c r="F33" s="93" t="s">
        <v>557</v>
      </c>
      <c r="G33" s="93" t="s">
        <v>1019</v>
      </c>
      <c r="H33" s="93" t="s">
        <v>287</v>
      </c>
      <c r="I33" s="93" t="s">
        <v>558</v>
      </c>
      <c r="J33" s="93" t="s">
        <v>289</v>
      </c>
      <c r="K33" s="93" t="s">
        <v>673</v>
      </c>
    </row>
    <row r="34" spans="1:11" x14ac:dyDescent="0.25">
      <c r="A34" s="93">
        <v>50</v>
      </c>
      <c r="B34" s="93" t="s">
        <v>317</v>
      </c>
      <c r="C34" s="93" t="s">
        <v>279</v>
      </c>
      <c r="D34" s="93" t="s">
        <v>318</v>
      </c>
      <c r="E34" s="93" t="s">
        <v>28</v>
      </c>
      <c r="F34" s="93" t="s">
        <v>319</v>
      </c>
      <c r="G34" s="93" t="s">
        <v>1019</v>
      </c>
      <c r="H34" s="93" t="s">
        <v>287</v>
      </c>
      <c r="I34" s="93" t="s">
        <v>320</v>
      </c>
      <c r="J34" s="93" t="s">
        <v>289</v>
      </c>
      <c r="K34" s="93" t="s">
        <v>758</v>
      </c>
    </row>
    <row r="35" spans="1:11" x14ac:dyDescent="0.25">
      <c r="A35" s="93">
        <v>58</v>
      </c>
      <c r="B35" s="93" t="s">
        <v>403</v>
      </c>
      <c r="C35" s="93" t="s">
        <v>60</v>
      </c>
      <c r="D35" s="93" t="s">
        <v>27</v>
      </c>
      <c r="E35" s="93" t="s">
        <v>28</v>
      </c>
      <c r="F35" s="93" t="s">
        <v>404</v>
      </c>
      <c r="G35" s="93" t="s">
        <v>1019</v>
      </c>
      <c r="H35" s="93" t="s">
        <v>287</v>
      </c>
      <c r="I35" s="93" t="s">
        <v>405</v>
      </c>
      <c r="J35" s="93" t="s">
        <v>289</v>
      </c>
      <c r="K35" s="93" t="s">
        <v>701</v>
      </c>
    </row>
    <row r="36" spans="1:11" x14ac:dyDescent="0.25">
      <c r="A36" s="93">
        <v>4</v>
      </c>
      <c r="B36" s="93" t="s">
        <v>117</v>
      </c>
      <c r="C36" s="93" t="s">
        <v>1210</v>
      </c>
      <c r="D36" s="93" t="s">
        <v>648</v>
      </c>
      <c r="E36" s="93" t="s">
        <v>1</v>
      </c>
      <c r="F36" s="93" t="s">
        <v>1211</v>
      </c>
      <c r="G36" s="93" t="s">
        <v>1019</v>
      </c>
      <c r="H36" s="93" t="s">
        <v>3</v>
      </c>
      <c r="I36" s="93" t="s">
        <v>1212</v>
      </c>
      <c r="J36" s="93" t="s">
        <v>53</v>
      </c>
      <c r="K36" s="93" t="s">
        <v>1213</v>
      </c>
    </row>
    <row r="37" spans="1:11" x14ac:dyDescent="0.25">
      <c r="A37" s="93">
        <v>6</v>
      </c>
      <c r="B37" s="93" t="s">
        <v>116</v>
      </c>
      <c r="C37" s="93" t="s">
        <v>117</v>
      </c>
      <c r="D37" s="93" t="s">
        <v>648</v>
      </c>
      <c r="E37" s="93" t="s">
        <v>1</v>
      </c>
      <c r="F37" s="93" t="s">
        <v>118</v>
      </c>
      <c r="G37" s="93" t="s">
        <v>1019</v>
      </c>
      <c r="H37" s="93" t="s">
        <v>3</v>
      </c>
      <c r="I37" s="93" t="s">
        <v>119</v>
      </c>
      <c r="J37" s="93" t="s">
        <v>53</v>
      </c>
      <c r="K37" s="93" t="s">
        <v>1167</v>
      </c>
    </row>
    <row r="38" spans="1:11" x14ac:dyDescent="0.25">
      <c r="A38" s="93">
        <v>20</v>
      </c>
      <c r="B38" s="93" t="s">
        <v>50</v>
      </c>
      <c r="C38" s="93" t="s">
        <v>51</v>
      </c>
      <c r="D38" s="93" t="s">
        <v>52</v>
      </c>
      <c r="E38" s="93" t="s">
        <v>43</v>
      </c>
      <c r="F38" s="93" t="s">
        <v>246</v>
      </c>
      <c r="G38" s="93" t="s">
        <v>1019</v>
      </c>
      <c r="H38" s="93" t="s">
        <v>3</v>
      </c>
      <c r="I38" s="93" t="s">
        <v>247</v>
      </c>
      <c r="J38" s="93" t="s">
        <v>125</v>
      </c>
      <c r="K38" s="93" t="s">
        <v>1127</v>
      </c>
    </row>
    <row r="39" spans="1:11" x14ac:dyDescent="0.25">
      <c r="A39" s="93">
        <v>23</v>
      </c>
      <c r="B39" s="93" t="s">
        <v>262</v>
      </c>
      <c r="C39" s="93" t="s">
        <v>263</v>
      </c>
      <c r="D39" s="93" t="s">
        <v>264</v>
      </c>
      <c r="E39" s="93" t="s">
        <v>1</v>
      </c>
      <c r="F39" s="93" t="s">
        <v>265</v>
      </c>
      <c r="G39" s="93" t="s">
        <v>1019</v>
      </c>
      <c r="H39" s="93" t="s">
        <v>3</v>
      </c>
      <c r="I39" s="93" t="s">
        <v>266</v>
      </c>
      <c r="J39" s="93" t="s">
        <v>53</v>
      </c>
      <c r="K39" s="93" t="s">
        <v>1057</v>
      </c>
    </row>
    <row r="40" spans="1:11" x14ac:dyDescent="0.25">
      <c r="A40" s="93">
        <v>25</v>
      </c>
      <c r="B40" s="93" t="s">
        <v>273</v>
      </c>
      <c r="C40" s="93" t="s">
        <v>274</v>
      </c>
      <c r="D40" s="93" t="s">
        <v>0</v>
      </c>
      <c r="E40" s="93" t="s">
        <v>1</v>
      </c>
      <c r="F40" s="93" t="s">
        <v>275</v>
      </c>
      <c r="G40" s="93" t="s">
        <v>1019</v>
      </c>
      <c r="H40" s="93" t="s">
        <v>3</v>
      </c>
      <c r="I40" s="93" t="s">
        <v>276</v>
      </c>
      <c r="J40" s="93" t="s">
        <v>53</v>
      </c>
      <c r="K40" s="93" t="s">
        <v>1069</v>
      </c>
    </row>
    <row r="41" spans="1:11" x14ac:dyDescent="0.25">
      <c r="A41" s="93">
        <v>26</v>
      </c>
      <c r="B41" s="93" t="s">
        <v>102</v>
      </c>
      <c r="C41" s="93" t="s">
        <v>141</v>
      </c>
      <c r="D41" s="93" t="s">
        <v>42</v>
      </c>
      <c r="E41" s="93" t="s">
        <v>43</v>
      </c>
      <c r="F41" s="93" t="s">
        <v>142</v>
      </c>
      <c r="G41" s="93" t="s">
        <v>1019</v>
      </c>
      <c r="H41" s="93" t="s">
        <v>3</v>
      </c>
      <c r="I41" s="93" t="s">
        <v>143</v>
      </c>
      <c r="J41" s="93" t="s">
        <v>53</v>
      </c>
      <c r="K41" s="93" t="s">
        <v>1070</v>
      </c>
    </row>
    <row r="42" spans="1:11" x14ac:dyDescent="0.25">
      <c r="A42" s="93">
        <v>28</v>
      </c>
      <c r="B42" s="93" t="s">
        <v>145</v>
      </c>
      <c r="C42" s="93" t="s">
        <v>97</v>
      </c>
      <c r="D42" s="93" t="s">
        <v>1046</v>
      </c>
      <c r="E42" s="93" t="s">
        <v>1</v>
      </c>
      <c r="F42" s="93" t="s">
        <v>147</v>
      </c>
      <c r="G42" s="93" t="s">
        <v>1019</v>
      </c>
      <c r="H42" s="93" t="s">
        <v>3</v>
      </c>
      <c r="I42" s="93" t="s">
        <v>148</v>
      </c>
      <c r="J42" s="93" t="s">
        <v>53</v>
      </c>
      <c r="K42" s="93" t="s">
        <v>1047</v>
      </c>
    </row>
    <row r="43" spans="1:11" x14ac:dyDescent="0.25">
      <c r="A43" s="93">
        <v>30</v>
      </c>
      <c r="B43" s="93" t="s">
        <v>982</v>
      </c>
      <c r="C43" s="93" t="s">
        <v>292</v>
      </c>
      <c r="D43" s="93" t="s">
        <v>462</v>
      </c>
      <c r="E43" s="93" t="s">
        <v>1</v>
      </c>
      <c r="F43" s="93" t="s">
        <v>422</v>
      </c>
      <c r="G43" s="93" t="s">
        <v>1019</v>
      </c>
      <c r="H43" s="93" t="s">
        <v>3</v>
      </c>
      <c r="I43" s="93" t="s">
        <v>423</v>
      </c>
      <c r="J43" s="93" t="s">
        <v>2</v>
      </c>
      <c r="K43" s="93" t="s">
        <v>983</v>
      </c>
    </row>
    <row r="44" spans="1:11" x14ac:dyDescent="0.25">
      <c r="A44" s="93">
        <v>32</v>
      </c>
      <c r="B44" s="93" t="s">
        <v>242</v>
      </c>
      <c r="C44" s="93" t="s">
        <v>243</v>
      </c>
      <c r="D44" s="93" t="s">
        <v>957</v>
      </c>
      <c r="E44" s="93" t="s">
        <v>43</v>
      </c>
      <c r="F44" s="93" t="s">
        <v>244</v>
      </c>
      <c r="G44" s="93" t="s">
        <v>1019</v>
      </c>
      <c r="H44" s="93" t="s">
        <v>3</v>
      </c>
      <c r="I44" s="93" t="s">
        <v>245</v>
      </c>
      <c r="J44" s="93" t="s">
        <v>125</v>
      </c>
      <c r="K44" s="93" t="s">
        <v>958</v>
      </c>
    </row>
    <row r="45" spans="1:11" x14ac:dyDescent="0.25">
      <c r="A45" s="93">
        <v>36</v>
      </c>
      <c r="B45" s="93" t="s">
        <v>361</v>
      </c>
      <c r="C45" s="93" t="s">
        <v>362</v>
      </c>
      <c r="D45" s="93" t="s">
        <v>0</v>
      </c>
      <c r="E45" s="93" t="s">
        <v>1</v>
      </c>
      <c r="F45" s="93" t="s">
        <v>886</v>
      </c>
      <c r="G45" s="93" t="s">
        <v>1019</v>
      </c>
      <c r="H45" s="93" t="s">
        <v>3</v>
      </c>
      <c r="I45" s="93" t="s">
        <v>861</v>
      </c>
      <c r="J45" s="93" t="s">
        <v>516</v>
      </c>
      <c r="K45" s="93" t="s">
        <v>896</v>
      </c>
    </row>
    <row r="46" spans="1:11" x14ac:dyDescent="0.25">
      <c r="A46" s="93">
        <v>53</v>
      </c>
      <c r="B46" s="93" t="s">
        <v>238</v>
      </c>
      <c r="C46" s="93" t="s">
        <v>239</v>
      </c>
      <c r="D46" s="93" t="s">
        <v>0</v>
      </c>
      <c r="E46" s="93" t="s">
        <v>1</v>
      </c>
      <c r="F46" s="93" t="s">
        <v>240</v>
      </c>
      <c r="G46" s="93" t="s">
        <v>1019</v>
      </c>
      <c r="H46" s="93" t="s">
        <v>3</v>
      </c>
      <c r="I46" s="93" t="s">
        <v>241</v>
      </c>
      <c r="J46" s="93" t="s">
        <v>53</v>
      </c>
      <c r="K46" s="93" t="s">
        <v>691</v>
      </c>
    </row>
    <row r="47" spans="1:11" x14ac:dyDescent="0.25">
      <c r="A47" s="93">
        <v>56</v>
      </c>
      <c r="B47" s="93" t="s">
        <v>137</v>
      </c>
      <c r="C47" s="93" t="s">
        <v>138</v>
      </c>
      <c r="D47" s="93" t="s">
        <v>0</v>
      </c>
      <c r="E47" s="93" t="s">
        <v>1</v>
      </c>
      <c r="F47" s="93" t="s">
        <v>139</v>
      </c>
      <c r="G47" s="93" t="s">
        <v>1019</v>
      </c>
      <c r="H47" s="93" t="s">
        <v>3</v>
      </c>
      <c r="I47" s="93" t="s">
        <v>140</v>
      </c>
      <c r="J47" s="93" t="s">
        <v>53</v>
      </c>
      <c r="K47" s="93" t="s">
        <v>699</v>
      </c>
    </row>
    <row r="48" spans="1:11" x14ac:dyDescent="0.25">
      <c r="A48" s="93">
        <v>69</v>
      </c>
      <c r="B48" s="93" t="s">
        <v>110</v>
      </c>
      <c r="C48" s="93" t="s">
        <v>111</v>
      </c>
      <c r="D48" s="93" t="s">
        <v>112</v>
      </c>
      <c r="E48" s="93" t="s">
        <v>43</v>
      </c>
      <c r="F48" s="93" t="s">
        <v>113</v>
      </c>
      <c r="G48" s="93" t="s">
        <v>1019</v>
      </c>
      <c r="H48" s="93" t="s">
        <v>3</v>
      </c>
      <c r="I48" s="93" t="s">
        <v>114</v>
      </c>
      <c r="J48" s="93" t="s">
        <v>53</v>
      </c>
      <c r="K48" s="93" t="s">
        <v>727</v>
      </c>
    </row>
    <row r="49" spans="1:11" x14ac:dyDescent="0.25">
      <c r="A49" s="93">
        <v>70</v>
      </c>
      <c r="B49" s="93" t="s">
        <v>120</v>
      </c>
      <c r="C49" s="93" t="s">
        <v>121</v>
      </c>
      <c r="D49" s="93" t="s">
        <v>122</v>
      </c>
      <c r="E49" s="93" t="s">
        <v>43</v>
      </c>
      <c r="F49" s="93" t="s">
        <v>123</v>
      </c>
      <c r="G49" s="93" t="s">
        <v>1019</v>
      </c>
      <c r="H49" s="93" t="s">
        <v>3</v>
      </c>
      <c r="I49" s="93" t="s">
        <v>124</v>
      </c>
      <c r="J49" s="93" t="s">
        <v>125</v>
      </c>
      <c r="K49" s="93" t="s">
        <v>728</v>
      </c>
    </row>
    <row r="50" spans="1:11" x14ac:dyDescent="0.25">
      <c r="A50" s="93">
        <v>79</v>
      </c>
      <c r="B50" s="93" t="s">
        <v>206</v>
      </c>
      <c r="C50" s="93" t="s">
        <v>207</v>
      </c>
      <c r="D50" s="93" t="s">
        <v>173</v>
      </c>
      <c r="E50" s="93" t="s">
        <v>43</v>
      </c>
      <c r="F50" s="93" t="s">
        <v>208</v>
      </c>
      <c r="G50" s="93" t="s">
        <v>1019</v>
      </c>
      <c r="H50" s="93" t="s">
        <v>3</v>
      </c>
      <c r="I50" s="93" t="s">
        <v>209</v>
      </c>
      <c r="J50" s="93" t="s">
        <v>53</v>
      </c>
      <c r="K50" s="93" t="s">
        <v>745</v>
      </c>
    </row>
    <row r="51" spans="1:11" x14ac:dyDescent="0.25">
      <c r="A51" s="93">
        <v>80</v>
      </c>
      <c r="B51" s="93" t="s">
        <v>224</v>
      </c>
      <c r="C51" s="93" t="s">
        <v>225</v>
      </c>
      <c r="D51" s="93" t="s">
        <v>0</v>
      </c>
      <c r="E51" s="93" t="s">
        <v>1</v>
      </c>
      <c r="F51" s="93" t="s">
        <v>226</v>
      </c>
      <c r="G51" s="93" t="s">
        <v>1019</v>
      </c>
      <c r="H51" s="93" t="s">
        <v>3</v>
      </c>
      <c r="I51" s="93" t="s">
        <v>227</v>
      </c>
      <c r="J51" s="93" t="s">
        <v>53</v>
      </c>
      <c r="K51" s="93" t="s">
        <v>748</v>
      </c>
    </row>
    <row r="52" spans="1:11" x14ac:dyDescent="0.25">
      <c r="A52" s="93">
        <v>81</v>
      </c>
      <c r="B52" s="93" t="s">
        <v>54</v>
      </c>
      <c r="C52" s="93" t="s">
        <v>55</v>
      </c>
      <c r="D52" s="93" t="s">
        <v>0</v>
      </c>
      <c r="E52" s="93" t="s">
        <v>1</v>
      </c>
      <c r="F52" s="93" t="s">
        <v>229</v>
      </c>
      <c r="G52" s="93" t="s">
        <v>1019</v>
      </c>
      <c r="H52" s="93" t="s">
        <v>3</v>
      </c>
      <c r="I52" s="93" t="s">
        <v>230</v>
      </c>
      <c r="J52" s="93" t="s">
        <v>53</v>
      </c>
      <c r="K52" s="93" t="s">
        <v>749</v>
      </c>
    </row>
    <row r="53" spans="1:11" x14ac:dyDescent="0.25">
      <c r="A53" s="93">
        <v>83</v>
      </c>
      <c r="B53" s="93" t="s">
        <v>268</v>
      </c>
      <c r="C53" s="93" t="s">
        <v>269</v>
      </c>
      <c r="D53" s="93" t="s">
        <v>66</v>
      </c>
      <c r="E53" s="93" t="s">
        <v>1</v>
      </c>
      <c r="F53" s="93" t="s">
        <v>270</v>
      </c>
      <c r="G53" s="93" t="s">
        <v>1019</v>
      </c>
      <c r="H53" s="93" t="s">
        <v>3</v>
      </c>
      <c r="I53" s="93" t="s">
        <v>271</v>
      </c>
      <c r="J53" s="93" t="s">
        <v>53</v>
      </c>
      <c r="K53" s="93" t="s">
        <v>754</v>
      </c>
    </row>
    <row r="54" spans="1:11" x14ac:dyDescent="0.25">
      <c r="A54" s="93">
        <v>84</v>
      </c>
      <c r="B54" s="93" t="s">
        <v>278</v>
      </c>
      <c r="C54" s="93" t="s">
        <v>279</v>
      </c>
      <c r="D54" s="93" t="s">
        <v>66</v>
      </c>
      <c r="E54" s="93" t="s">
        <v>1</v>
      </c>
      <c r="F54" s="93" t="s">
        <v>280</v>
      </c>
      <c r="G54" s="93" t="s">
        <v>1019</v>
      </c>
      <c r="H54" s="93" t="s">
        <v>3</v>
      </c>
      <c r="I54" s="93" t="s">
        <v>281</v>
      </c>
      <c r="J54" s="93" t="s">
        <v>53</v>
      </c>
      <c r="K54" s="93" t="s">
        <v>756</v>
      </c>
    </row>
    <row r="55" spans="1:11" x14ac:dyDescent="0.25">
      <c r="A55" s="93">
        <v>44</v>
      </c>
      <c r="B55" s="93" t="s">
        <v>590</v>
      </c>
      <c r="C55" s="93" t="s">
        <v>591</v>
      </c>
      <c r="D55" s="93" t="s">
        <v>592</v>
      </c>
      <c r="E55" s="93" t="s">
        <v>43</v>
      </c>
      <c r="F55" s="93" t="s">
        <v>593</v>
      </c>
      <c r="G55" s="93" t="s">
        <v>1131</v>
      </c>
      <c r="H55" s="93" t="s">
        <v>30</v>
      </c>
      <c r="I55" s="93" t="s">
        <v>594</v>
      </c>
      <c r="J55" s="93" t="s">
        <v>32</v>
      </c>
      <c r="K55" s="93" t="s">
        <v>669</v>
      </c>
    </row>
    <row r="56" spans="1:11" x14ac:dyDescent="0.25">
      <c r="A56" s="93">
        <v>21</v>
      </c>
      <c r="B56" s="93" t="s">
        <v>1072</v>
      </c>
      <c r="C56" s="93" t="s">
        <v>1073</v>
      </c>
      <c r="D56" s="93" t="s">
        <v>122</v>
      </c>
      <c r="E56" s="93" t="s">
        <v>43</v>
      </c>
      <c r="F56" s="93" t="s">
        <v>221</v>
      </c>
      <c r="G56" s="93" t="s">
        <v>1131</v>
      </c>
      <c r="H56" s="93" t="s">
        <v>3</v>
      </c>
      <c r="I56" s="93" t="s">
        <v>222</v>
      </c>
      <c r="J56" s="93" t="s">
        <v>53</v>
      </c>
      <c r="K56" s="93" t="s">
        <v>1074</v>
      </c>
    </row>
    <row customFormat="1" r="57" s="56" spans="1:11" x14ac:dyDescent="0.25">
      <c r="A57" s="56">
        <v>1</v>
      </c>
      <c r="B57" s="56" t="s">
        <v>1215</v>
      </c>
      <c r="C57" s="56" t="s">
        <v>1216</v>
      </c>
      <c r="D57" s="56" t="s">
        <v>0</v>
      </c>
      <c r="E57" s="56" t="s">
        <v>1</v>
      </c>
      <c r="F57" s="56" t="s">
        <v>773</v>
      </c>
      <c r="G57" s="56" t="s">
        <v>543</v>
      </c>
      <c r="H57" s="56" t="s">
        <v>473</v>
      </c>
      <c r="I57" s="56" t="s">
        <v>774</v>
      </c>
      <c r="J57" s="56" t="s">
        <v>475</v>
      </c>
      <c r="K57" s="56" t="s">
        <v>1217</v>
      </c>
    </row>
    <row r="58" spans="1:11" x14ac:dyDescent="0.25">
      <c r="A58" s="93">
        <v>27</v>
      </c>
      <c r="B58" s="93" t="s">
        <v>766</v>
      </c>
      <c r="C58" s="93" t="s">
        <v>767</v>
      </c>
      <c r="D58" s="93" t="s">
        <v>577</v>
      </c>
      <c r="E58" s="93" t="s">
        <v>7</v>
      </c>
      <c r="F58" s="93" t="s">
        <v>1040</v>
      </c>
      <c r="G58" s="93" t="s">
        <v>1050</v>
      </c>
      <c r="H58" s="93" t="s">
        <v>781</v>
      </c>
      <c r="I58" s="93" t="s">
        <v>1042</v>
      </c>
      <c r="J58" s="93" t="s">
        <v>1043</v>
      </c>
      <c r="K58" s="93" t="s">
        <v>1044</v>
      </c>
    </row>
    <row r="59" spans="1:11" x14ac:dyDescent="0.25">
      <c r="A59" s="93">
        <v>75</v>
      </c>
      <c r="B59" s="93" t="s">
        <v>174</v>
      </c>
      <c r="C59" s="93" t="s">
        <v>175</v>
      </c>
      <c r="D59" s="93" t="s">
        <v>0</v>
      </c>
      <c r="E59" s="93" t="s">
        <v>1</v>
      </c>
      <c r="F59" s="93" t="s">
        <v>472</v>
      </c>
      <c r="G59" s="93" t="s">
        <v>1050</v>
      </c>
      <c r="H59" s="93" t="s">
        <v>473</v>
      </c>
      <c r="I59" s="93" t="s">
        <v>474</v>
      </c>
      <c r="J59" s="93" t="s">
        <v>475</v>
      </c>
      <c r="K59" s="93" t="s">
        <v>737</v>
      </c>
    </row>
    <row r="60" spans="1:11" x14ac:dyDescent="0.25">
      <c r="A60" s="93">
        <v>78</v>
      </c>
      <c r="B60" s="93" t="s">
        <v>54</v>
      </c>
      <c r="C60" s="93" t="s">
        <v>55</v>
      </c>
      <c r="D60" s="93" t="s">
        <v>0</v>
      </c>
      <c r="E60" s="93" t="s">
        <v>1</v>
      </c>
      <c r="F60" s="93" t="s">
        <v>480</v>
      </c>
      <c r="G60" s="93" t="s">
        <v>1050</v>
      </c>
      <c r="H60" s="93" t="s">
        <v>473</v>
      </c>
      <c r="I60" s="93" t="s">
        <v>481</v>
      </c>
      <c r="J60" s="93" t="s">
        <v>475</v>
      </c>
      <c r="K60" s="93" t="s">
        <v>744</v>
      </c>
    </row>
    <row customFormat="1" r="61" s="56" spans="1:11" x14ac:dyDescent="0.25">
      <c r="A61" s="56">
        <v>2</v>
      </c>
      <c r="B61" s="56" t="s">
        <v>1215</v>
      </c>
      <c r="C61" s="56" t="s">
        <v>1216</v>
      </c>
      <c r="D61" s="56" t="s">
        <v>0</v>
      </c>
      <c r="E61" s="56" t="s">
        <v>1</v>
      </c>
      <c r="F61" s="56" t="s">
        <v>1218</v>
      </c>
      <c r="G61" s="56" t="s">
        <v>960</v>
      </c>
      <c r="H61" s="56" t="s">
        <v>1013</v>
      </c>
      <c r="I61" s="56" t="s">
        <v>1219</v>
      </c>
      <c r="J61" s="56" t="s">
        <v>960</v>
      </c>
      <c r="K61" s="56" t="s">
        <v>1220</v>
      </c>
    </row>
    <row customFormat="1" r="62" s="56" spans="1:11" x14ac:dyDescent="0.25">
      <c r="A62" s="56">
        <v>65</v>
      </c>
      <c r="B62" s="56" t="s">
        <v>40</v>
      </c>
      <c r="C62" s="56" t="s">
        <v>41</v>
      </c>
      <c r="D62" s="56" t="s">
        <v>42</v>
      </c>
      <c r="E62" s="56" t="s">
        <v>43</v>
      </c>
      <c r="F62" s="56" t="s">
        <v>44</v>
      </c>
      <c r="G62" s="56" t="s">
        <v>960</v>
      </c>
      <c r="H62" s="56" t="s">
        <v>5</v>
      </c>
      <c r="I62" s="56" t="s">
        <v>45</v>
      </c>
      <c r="J62" s="56" t="s">
        <v>6</v>
      </c>
      <c r="K62" s="56" t="s">
        <v>716</v>
      </c>
    </row>
    <row customFormat="1" r="63" s="56" spans="1:11" x14ac:dyDescent="0.25">
      <c r="A63" s="56">
        <v>73</v>
      </c>
      <c r="B63" s="56" t="s">
        <v>797</v>
      </c>
      <c r="C63" s="56" t="s">
        <v>798</v>
      </c>
      <c r="D63" s="56" t="s">
        <v>799</v>
      </c>
      <c r="E63" s="56" t="s">
        <v>1</v>
      </c>
      <c r="F63" s="56" t="s">
        <v>800</v>
      </c>
      <c r="G63" s="56" t="s">
        <v>960</v>
      </c>
      <c r="H63" s="56" t="s">
        <v>8</v>
      </c>
      <c r="I63" s="56" t="s">
        <v>801</v>
      </c>
      <c r="J63" s="56" t="s">
        <v>9</v>
      </c>
      <c r="K63" s="56" t="s">
        <v>802</v>
      </c>
    </row>
    <row customFormat="1" r="64" s="56" spans="1:11" x14ac:dyDescent="0.25">
      <c r="A64" s="56">
        <v>74</v>
      </c>
      <c r="B64" s="56" t="s">
        <v>174</v>
      </c>
      <c r="C64" s="56" t="s">
        <v>175</v>
      </c>
      <c r="D64" s="56" t="s">
        <v>0</v>
      </c>
      <c r="E64" s="56" t="s">
        <v>1</v>
      </c>
      <c r="F64" s="56" t="s">
        <v>176</v>
      </c>
      <c r="G64" s="56" t="s">
        <v>960</v>
      </c>
      <c r="H64" s="56" t="s">
        <v>8</v>
      </c>
      <c r="I64" s="56" t="s">
        <v>177</v>
      </c>
      <c r="J64" s="56" t="s">
        <v>9</v>
      </c>
      <c r="K64" s="56" t="s">
        <v>736</v>
      </c>
    </row>
    <row r="65" spans="1:11" x14ac:dyDescent="0.25">
      <c r="A65" s="93">
        <v>5</v>
      </c>
      <c r="B65" s="93" t="s">
        <v>262</v>
      </c>
      <c r="C65" s="93" t="s">
        <v>399</v>
      </c>
      <c r="D65" s="93" t="s">
        <v>0</v>
      </c>
      <c r="E65" s="93" t="s">
        <v>1</v>
      </c>
      <c r="F65" s="93" t="s">
        <v>1103</v>
      </c>
      <c r="G65" s="93" t="s">
        <v>1136</v>
      </c>
      <c r="H65" s="93" t="s">
        <v>1013</v>
      </c>
      <c r="I65" s="93" t="s">
        <v>1104</v>
      </c>
      <c r="J65" s="93" t="s">
        <v>960</v>
      </c>
      <c r="K65" s="93" t="s">
        <v>1206</v>
      </c>
    </row>
    <row r="66" spans="1:11" x14ac:dyDescent="0.25">
      <c r="A66" s="93">
        <v>7</v>
      </c>
      <c r="B66" s="93" t="s">
        <v>196</v>
      </c>
      <c r="C66" s="93" t="s">
        <v>104</v>
      </c>
      <c r="D66" s="93" t="s">
        <v>197</v>
      </c>
      <c r="E66" s="93" t="s">
        <v>198</v>
      </c>
      <c r="F66" s="93" t="s">
        <v>1168</v>
      </c>
      <c r="G66" s="93" t="s">
        <v>1136</v>
      </c>
      <c r="H66" s="93" t="s">
        <v>1013</v>
      </c>
      <c r="I66" s="93" t="s">
        <v>1169</v>
      </c>
      <c r="J66" s="93" t="s">
        <v>960</v>
      </c>
      <c r="K66" s="93" t="s">
        <v>1170</v>
      </c>
    </row>
    <row r="67" spans="1:11" x14ac:dyDescent="0.25">
      <c r="A67" s="93">
        <v>8</v>
      </c>
      <c r="B67" s="93" t="s">
        <v>1171</v>
      </c>
      <c r="C67" s="93" t="s">
        <v>1172</v>
      </c>
      <c r="D67" s="93" t="s">
        <v>0</v>
      </c>
      <c r="E67" s="93" t="s">
        <v>1</v>
      </c>
      <c r="F67" s="93" t="s">
        <v>1173</v>
      </c>
      <c r="G67" s="93" t="s">
        <v>1136</v>
      </c>
      <c r="H67" s="93" t="s">
        <v>1013</v>
      </c>
      <c r="I67" s="93" t="s">
        <v>1174</v>
      </c>
      <c r="J67" s="93" t="s">
        <v>960</v>
      </c>
      <c r="K67" s="93" t="s">
        <v>1175</v>
      </c>
    </row>
    <row r="68" spans="1:11" x14ac:dyDescent="0.25">
      <c r="A68" s="93">
        <v>9</v>
      </c>
      <c r="B68" s="93" t="s">
        <v>1176</v>
      </c>
      <c r="C68" s="93" t="s">
        <v>1177</v>
      </c>
      <c r="D68" s="93" t="s">
        <v>173</v>
      </c>
      <c r="E68" s="93" t="s">
        <v>43</v>
      </c>
      <c r="F68" s="93" t="s">
        <v>1178</v>
      </c>
      <c r="G68" s="93" t="s">
        <v>1136</v>
      </c>
      <c r="H68" s="93" t="s">
        <v>1013</v>
      </c>
      <c r="I68" s="93" t="s">
        <v>1179</v>
      </c>
      <c r="J68" s="93" t="s">
        <v>960</v>
      </c>
      <c r="K68" s="93" t="s">
        <v>1180</v>
      </c>
    </row>
    <row r="69" spans="1:11" x14ac:dyDescent="0.25">
      <c r="A69" s="93">
        <v>10</v>
      </c>
      <c r="B69" s="93" t="s">
        <v>1181</v>
      </c>
      <c r="C69" s="93" t="s">
        <v>1182</v>
      </c>
      <c r="D69" s="93" t="s">
        <v>1183</v>
      </c>
      <c r="E69" s="93" t="s">
        <v>48</v>
      </c>
      <c r="F69" s="93" t="s">
        <v>1184</v>
      </c>
      <c r="G69" s="93" t="s">
        <v>1136</v>
      </c>
      <c r="H69" s="93" t="s">
        <v>1013</v>
      </c>
      <c r="I69" s="93" t="s">
        <v>1185</v>
      </c>
      <c r="J69" s="93" t="s">
        <v>960</v>
      </c>
      <c r="K69" s="93" t="s">
        <v>1186</v>
      </c>
    </row>
    <row r="70" spans="1:11" x14ac:dyDescent="0.25">
      <c r="A70" s="93">
        <v>11</v>
      </c>
      <c r="B70" s="93" t="s">
        <v>1187</v>
      </c>
      <c r="C70" s="93" t="s">
        <v>1188</v>
      </c>
      <c r="D70" s="93" t="s">
        <v>1189</v>
      </c>
      <c r="E70" s="93" t="s">
        <v>43</v>
      </c>
      <c r="F70" s="93" t="s">
        <v>1190</v>
      </c>
      <c r="G70" s="93" t="s">
        <v>1136</v>
      </c>
      <c r="H70" s="93" t="s">
        <v>1013</v>
      </c>
      <c r="I70" s="93" t="s">
        <v>1191</v>
      </c>
      <c r="J70" s="93" t="s">
        <v>960</v>
      </c>
      <c r="K70" s="93" t="s">
        <v>1192</v>
      </c>
    </row>
    <row r="71" spans="1:11" x14ac:dyDescent="0.25">
      <c r="A71" s="93">
        <v>12</v>
      </c>
      <c r="B71" s="93" t="s">
        <v>262</v>
      </c>
      <c r="C71" s="93" t="s">
        <v>1141</v>
      </c>
      <c r="D71" s="93" t="s">
        <v>1142</v>
      </c>
      <c r="E71" s="93" t="s">
        <v>1</v>
      </c>
      <c r="F71" s="93" t="s">
        <v>1143</v>
      </c>
      <c r="G71" s="93" t="s">
        <v>1136</v>
      </c>
      <c r="H71" s="93" t="s">
        <v>1013</v>
      </c>
      <c r="I71" s="93" t="s">
        <v>1144</v>
      </c>
      <c r="J71" s="93" t="s">
        <v>960</v>
      </c>
      <c r="K71" s="93" t="s">
        <v>1145</v>
      </c>
    </row>
    <row r="72" spans="1:11" x14ac:dyDescent="0.25">
      <c r="A72" s="93">
        <v>13</v>
      </c>
      <c r="B72" s="93" t="s">
        <v>1151</v>
      </c>
      <c r="C72" s="93" t="s">
        <v>1152</v>
      </c>
      <c r="D72" s="93" t="s">
        <v>1153</v>
      </c>
      <c r="E72" s="93" t="s">
        <v>48</v>
      </c>
      <c r="F72" s="93" t="s">
        <v>1154</v>
      </c>
      <c r="G72" s="93" t="s">
        <v>1136</v>
      </c>
      <c r="H72" s="93" t="s">
        <v>1013</v>
      </c>
      <c r="I72" s="93" t="s">
        <v>1155</v>
      </c>
      <c r="J72" s="93" t="s">
        <v>960</v>
      </c>
      <c r="K72" s="93" t="s">
        <v>1156</v>
      </c>
    </row>
    <row r="73" spans="1:11" x14ac:dyDescent="0.25">
      <c r="A73" s="93">
        <v>14</v>
      </c>
      <c r="B73" s="93" t="s">
        <v>530</v>
      </c>
      <c r="C73" s="93" t="s">
        <v>531</v>
      </c>
      <c r="D73" s="93" t="s">
        <v>36</v>
      </c>
      <c r="E73" s="93" t="s">
        <v>1</v>
      </c>
      <c r="F73" s="93" t="s">
        <v>1158</v>
      </c>
      <c r="G73" s="93" t="s">
        <v>1136</v>
      </c>
      <c r="H73" s="93" t="s">
        <v>1013</v>
      </c>
      <c r="I73" s="93" t="s">
        <v>1159</v>
      </c>
      <c r="J73" s="93" t="s">
        <v>960</v>
      </c>
      <c r="K73" s="93" t="s">
        <v>1160</v>
      </c>
    </row>
    <row r="74" spans="1:11" x14ac:dyDescent="0.25">
      <c r="A74" s="93">
        <v>15</v>
      </c>
      <c r="B74" s="93" t="s">
        <v>50</v>
      </c>
      <c r="C74" s="93" t="s">
        <v>51</v>
      </c>
      <c r="D74" s="93" t="s">
        <v>52</v>
      </c>
      <c r="E74" s="93" t="s">
        <v>43</v>
      </c>
      <c r="F74" s="93" t="s">
        <v>1085</v>
      </c>
      <c r="G74" s="93" t="s">
        <v>1136</v>
      </c>
      <c r="H74" s="93" t="s">
        <v>1013</v>
      </c>
      <c r="I74" s="93" t="s">
        <v>1086</v>
      </c>
      <c r="J74" s="93" t="s">
        <v>960</v>
      </c>
      <c r="K74" s="93" t="s">
        <v>1087</v>
      </c>
    </row>
    <row r="75" spans="1:11" x14ac:dyDescent="0.25">
      <c r="A75" s="93">
        <v>16</v>
      </c>
      <c r="B75" s="93" t="s">
        <v>1094</v>
      </c>
      <c r="C75" s="93" t="s">
        <v>1095</v>
      </c>
      <c r="D75" s="93" t="s">
        <v>173</v>
      </c>
      <c r="E75" s="93" t="s">
        <v>43</v>
      </c>
      <c r="F75" s="93" t="s">
        <v>1096</v>
      </c>
      <c r="G75" s="93" t="s">
        <v>1136</v>
      </c>
      <c r="H75" s="93" t="s">
        <v>1013</v>
      </c>
      <c r="I75" s="93" t="s">
        <v>1097</v>
      </c>
      <c r="J75" s="93" t="s">
        <v>960</v>
      </c>
      <c r="K75" s="93" t="s">
        <v>1098</v>
      </c>
    </row>
    <row r="76" spans="1:11" x14ac:dyDescent="0.25">
      <c r="A76" s="93">
        <v>17</v>
      </c>
      <c r="B76" s="93" t="s">
        <v>1110</v>
      </c>
      <c r="C76" s="93" t="s">
        <v>408</v>
      </c>
      <c r="D76" s="93" t="s">
        <v>1111</v>
      </c>
      <c r="E76" s="93" t="s">
        <v>912</v>
      </c>
      <c r="F76" s="93" t="s">
        <v>1112</v>
      </c>
      <c r="G76" s="93" t="s">
        <v>1136</v>
      </c>
      <c r="H76" s="93" t="s">
        <v>1013</v>
      </c>
      <c r="I76" s="93" t="s">
        <v>1113</v>
      </c>
      <c r="J76" s="93" t="s">
        <v>960</v>
      </c>
      <c r="K76" s="93" t="s">
        <v>1114</v>
      </c>
    </row>
    <row r="77" spans="1:11" x14ac:dyDescent="0.25">
      <c r="A77" s="93">
        <v>18</v>
      </c>
      <c r="B77" s="93" t="s">
        <v>1115</v>
      </c>
      <c r="C77" s="93" t="s">
        <v>1116</v>
      </c>
      <c r="D77" s="93" t="s">
        <v>1117</v>
      </c>
      <c r="E77" s="93" t="s">
        <v>1</v>
      </c>
      <c r="F77" s="93" t="s">
        <v>1118</v>
      </c>
      <c r="G77" s="93" t="s">
        <v>1136</v>
      </c>
      <c r="H77" s="93" t="s">
        <v>1013</v>
      </c>
      <c r="I77" s="93" t="s">
        <v>1119</v>
      </c>
      <c r="J77" s="93" t="s">
        <v>960</v>
      </c>
      <c r="K77" s="93" t="s">
        <v>1120</v>
      </c>
    </row>
    <row r="78" spans="1:11" x14ac:dyDescent="0.25">
      <c r="A78" s="93">
        <v>19</v>
      </c>
      <c r="B78" s="93" t="s">
        <v>803</v>
      </c>
      <c r="C78" s="93" t="s">
        <v>804</v>
      </c>
      <c r="D78" s="93" t="s">
        <v>17</v>
      </c>
      <c r="E78" s="93" t="s">
        <v>7</v>
      </c>
      <c r="F78" s="93" t="s">
        <v>1121</v>
      </c>
      <c r="G78" s="93" t="s">
        <v>1136</v>
      </c>
      <c r="H78" s="93" t="s">
        <v>1013</v>
      </c>
      <c r="I78" s="93" t="s">
        <v>1122</v>
      </c>
      <c r="J78" s="93" t="s">
        <v>960</v>
      </c>
      <c r="K78" s="93" t="s">
        <v>1123</v>
      </c>
    </row>
    <row r="79" spans="1:11" x14ac:dyDescent="0.25">
      <c r="A79" s="93">
        <v>29</v>
      </c>
      <c r="B79" s="93" t="s">
        <v>803</v>
      </c>
      <c r="C79" s="93" t="s">
        <v>804</v>
      </c>
      <c r="D79" s="93" t="s">
        <v>17</v>
      </c>
      <c r="E79" s="93" t="s">
        <v>7</v>
      </c>
      <c r="F79" s="93" t="s">
        <v>805</v>
      </c>
      <c r="G79" s="93" t="s">
        <v>1136</v>
      </c>
      <c r="H79" s="93" t="s">
        <v>5</v>
      </c>
      <c r="I79" s="93" t="s">
        <v>806</v>
      </c>
      <c r="J79" s="93" t="s">
        <v>6</v>
      </c>
      <c r="K79" s="93" t="s">
        <v>996</v>
      </c>
    </row>
    <row r="80" spans="1:11" x14ac:dyDescent="0.25">
      <c r="A80" s="93">
        <v>51</v>
      </c>
      <c r="B80" s="93" t="s">
        <v>15</v>
      </c>
      <c r="C80" s="93" t="s">
        <v>16</v>
      </c>
      <c r="D80" s="93" t="s">
        <v>17</v>
      </c>
      <c r="E80" s="93" t="s">
        <v>7</v>
      </c>
      <c r="F80" s="93" t="s">
        <v>18</v>
      </c>
      <c r="G80" s="93" t="s">
        <v>1136</v>
      </c>
      <c r="H80" s="93" t="s">
        <v>5</v>
      </c>
      <c r="I80" s="93" t="s">
        <v>19</v>
      </c>
      <c r="J80" s="93" t="s">
        <v>6</v>
      </c>
      <c r="K80" s="93" t="s">
        <v>685</v>
      </c>
    </row>
    <row r="81" spans="1:11" x14ac:dyDescent="0.25">
      <c r="A81" s="93">
        <v>61</v>
      </c>
      <c r="B81" s="93" t="s">
        <v>443</v>
      </c>
      <c r="C81" s="93" t="s">
        <v>444</v>
      </c>
      <c r="D81" s="93" t="s">
        <v>0</v>
      </c>
      <c r="E81" s="93" t="s">
        <v>1</v>
      </c>
      <c r="F81" s="93" t="s">
        <v>445</v>
      </c>
      <c r="G81" s="93" t="s">
        <v>1136</v>
      </c>
      <c r="H81" s="93" t="s">
        <v>5</v>
      </c>
      <c r="I81" s="93" t="s">
        <v>446</v>
      </c>
      <c r="J81" s="93" t="s">
        <v>6</v>
      </c>
      <c r="K81" s="93" t="s">
        <v>708</v>
      </c>
    </row>
    <row r="82" spans="1:11" x14ac:dyDescent="0.25">
      <c r="A82" s="93">
        <v>66</v>
      </c>
      <c r="B82" s="93" t="s">
        <v>54</v>
      </c>
      <c r="C82" s="93" t="s">
        <v>55</v>
      </c>
      <c r="D82" s="93" t="s">
        <v>0</v>
      </c>
      <c r="E82" s="93" t="s">
        <v>1</v>
      </c>
      <c r="F82" s="93" t="s">
        <v>56</v>
      </c>
      <c r="G82" s="93" t="s">
        <v>1136</v>
      </c>
      <c r="H82" s="93" t="s">
        <v>5</v>
      </c>
      <c r="I82" s="93" t="s">
        <v>57</v>
      </c>
      <c r="J82" s="93" t="s">
        <v>6</v>
      </c>
      <c r="K82" s="93" t="s">
        <v>717</v>
      </c>
    </row>
    <row r="83" spans="1:11" x14ac:dyDescent="0.25">
      <c r="A83" s="93">
        <v>67</v>
      </c>
      <c r="B83" s="93" t="s">
        <v>467</v>
      </c>
      <c r="C83" s="93" t="s">
        <v>468</v>
      </c>
      <c r="D83" s="93" t="s">
        <v>0</v>
      </c>
      <c r="E83" s="93" t="s">
        <v>1</v>
      </c>
      <c r="F83" s="93" t="s">
        <v>469</v>
      </c>
      <c r="G83" s="93" t="s">
        <v>1136</v>
      </c>
      <c r="H83" s="93" t="s">
        <v>5</v>
      </c>
      <c r="I83" s="93" t="s">
        <v>470</v>
      </c>
      <c r="J83" s="93" t="s">
        <v>6</v>
      </c>
      <c r="K83" s="93" t="s">
        <v>720</v>
      </c>
    </row>
    <row r="84" spans="1:11" x14ac:dyDescent="0.25">
      <c r="A84" s="93">
        <v>68</v>
      </c>
      <c r="B84" s="93" t="s">
        <v>50</v>
      </c>
      <c r="C84" s="93" t="s">
        <v>51</v>
      </c>
      <c r="D84" s="93" t="s">
        <v>52</v>
      </c>
      <c r="E84" s="93" t="s">
        <v>43</v>
      </c>
      <c r="F84" s="93" t="s">
        <v>94</v>
      </c>
      <c r="G84" s="93" t="s">
        <v>1136</v>
      </c>
      <c r="H84" s="93" t="s">
        <v>5</v>
      </c>
      <c r="I84" s="93" t="s">
        <v>95</v>
      </c>
      <c r="J84" s="93" t="s">
        <v>6</v>
      </c>
      <c r="K84" s="93" t="s">
        <v>724</v>
      </c>
    </row>
    <row r="85" spans="1:11" x14ac:dyDescent="0.25">
      <c r="A85" s="93">
        <v>76</v>
      </c>
      <c r="B85" s="93" t="s">
        <v>179</v>
      </c>
      <c r="C85" s="93" t="s">
        <v>180</v>
      </c>
      <c r="D85" s="93" t="s">
        <v>181</v>
      </c>
      <c r="E85" s="93" t="s">
        <v>43</v>
      </c>
      <c r="F85" s="93" t="s">
        <v>182</v>
      </c>
      <c r="G85" s="93" t="s">
        <v>1136</v>
      </c>
      <c r="H85" s="93" t="s">
        <v>8</v>
      </c>
      <c r="I85" s="93" t="s">
        <v>183</v>
      </c>
      <c r="J85" s="93" t="s">
        <v>9</v>
      </c>
      <c r="K85" s="93" t="s">
        <v>738</v>
      </c>
    </row>
  </sheetData>
  <sortState ref="A2:K85">
    <sortCondition ref="G2:G85"/>
    <sortCondition ref="H2:H85"/>
  </sortState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8"/>
  <dimension ref="A1:L84"/>
  <sheetViews>
    <sheetView workbookViewId="0">
      <selection activeCell="M10" sqref="M10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39</v>
      </c>
      <c r="B2" s="92" t="s">
        <v>453</v>
      </c>
      <c r="C2" s="92" t="s">
        <v>454</v>
      </c>
      <c r="D2" s="92" t="s">
        <v>455</v>
      </c>
      <c r="E2" s="92" t="s">
        <v>456</v>
      </c>
      <c r="F2" s="92" t="s">
        <v>457</v>
      </c>
      <c r="G2" s="92" t="s">
        <v>666</v>
      </c>
      <c r="H2" s="92" t="s">
        <v>30</v>
      </c>
      <c r="I2" s="92" t="s">
        <v>458</v>
      </c>
      <c r="J2" s="92" t="s">
        <v>32</v>
      </c>
      <c r="K2" s="92" t="s">
        <v>763</v>
      </c>
    </row>
    <row r="3" spans="1:11" x14ac:dyDescent="0.25">
      <c r="A3">
        <v>71</v>
      </c>
      <c r="B3" s="92" t="s">
        <v>131</v>
      </c>
      <c r="C3" s="92" t="s">
        <v>132</v>
      </c>
      <c r="D3" s="92" t="s">
        <v>133</v>
      </c>
      <c r="E3" s="92" t="s">
        <v>28</v>
      </c>
      <c r="F3" s="92" t="s">
        <v>134</v>
      </c>
      <c r="G3" s="92" t="s">
        <v>666</v>
      </c>
      <c r="H3" s="92" t="s">
        <v>30</v>
      </c>
      <c r="I3" s="92" t="s">
        <v>135</v>
      </c>
      <c r="J3" s="92" t="s">
        <v>32</v>
      </c>
      <c r="K3" s="92" t="s">
        <v>731</v>
      </c>
    </row>
    <row r="4" spans="1:11" x14ac:dyDescent="0.25">
      <c r="A4">
        <v>72</v>
      </c>
      <c r="B4" s="92" t="s">
        <v>54</v>
      </c>
      <c r="C4" s="92" t="s">
        <v>55</v>
      </c>
      <c r="D4" s="92" t="s">
        <v>0</v>
      </c>
      <c r="E4" s="92" t="s">
        <v>1</v>
      </c>
      <c r="F4" s="92" t="s">
        <v>156</v>
      </c>
      <c r="G4" s="92" t="s">
        <v>666</v>
      </c>
      <c r="H4" s="92" t="s">
        <v>157</v>
      </c>
      <c r="I4" s="92" t="s">
        <v>158</v>
      </c>
      <c r="J4" s="92" t="s">
        <v>159</v>
      </c>
      <c r="K4" s="92" t="s">
        <v>734</v>
      </c>
    </row>
    <row r="5" spans="1:11" x14ac:dyDescent="0.25">
      <c r="A5" s="92">
        <v>3</v>
      </c>
      <c r="B5" s="92" t="s">
        <v>623</v>
      </c>
      <c r="C5" s="92" t="s">
        <v>624</v>
      </c>
      <c r="D5" s="92" t="s">
        <v>625</v>
      </c>
      <c r="E5" s="92" t="s">
        <v>48</v>
      </c>
      <c r="F5" s="92" t="s">
        <v>626</v>
      </c>
      <c r="G5" s="92" t="s">
        <v>666</v>
      </c>
      <c r="H5" s="92" t="s">
        <v>294</v>
      </c>
      <c r="I5" s="92" t="s">
        <v>627</v>
      </c>
      <c r="J5" s="92" t="s">
        <v>289</v>
      </c>
      <c r="K5" s="92" t="s">
        <v>1221</v>
      </c>
    </row>
    <row r="6" spans="1:11" x14ac:dyDescent="0.25">
      <c r="A6" s="92">
        <v>55</v>
      </c>
      <c r="B6" s="92" t="s">
        <v>377</v>
      </c>
      <c r="C6" s="92" t="s">
        <v>378</v>
      </c>
      <c r="D6" s="92" t="s">
        <v>256</v>
      </c>
      <c r="E6" s="92" t="s">
        <v>1</v>
      </c>
      <c r="F6" s="92" t="s">
        <v>379</v>
      </c>
      <c r="G6" s="92" t="s">
        <v>666</v>
      </c>
      <c r="H6" s="92" t="s">
        <v>294</v>
      </c>
      <c r="I6" s="92" t="s">
        <v>380</v>
      </c>
      <c r="J6" s="92" t="s">
        <v>289</v>
      </c>
      <c r="K6" s="92" t="s">
        <v>695</v>
      </c>
    </row>
    <row r="7" spans="1:11" x14ac:dyDescent="0.25">
      <c r="A7" s="92">
        <v>53</v>
      </c>
      <c r="B7" s="92" t="s">
        <v>333</v>
      </c>
      <c r="C7" s="92" t="s">
        <v>334</v>
      </c>
      <c r="D7" s="92" t="s">
        <v>335</v>
      </c>
      <c r="E7" s="92" t="s">
        <v>48</v>
      </c>
      <c r="F7" s="92" t="s">
        <v>336</v>
      </c>
      <c r="G7" s="92" t="s">
        <v>666</v>
      </c>
      <c r="H7" s="92" t="s">
        <v>287</v>
      </c>
      <c r="I7" s="92" t="s">
        <v>337</v>
      </c>
      <c r="J7" s="92" t="s">
        <v>289</v>
      </c>
      <c r="K7" s="92" t="s">
        <v>686</v>
      </c>
    </row>
    <row r="8" spans="1:11" x14ac:dyDescent="0.25">
      <c r="A8" s="92">
        <v>56</v>
      </c>
      <c r="B8" s="92" t="s">
        <v>387</v>
      </c>
      <c r="C8" s="92" t="s">
        <v>279</v>
      </c>
      <c r="D8" s="92" t="s">
        <v>351</v>
      </c>
      <c r="E8" s="92" t="s">
        <v>48</v>
      </c>
      <c r="F8" s="92" t="s">
        <v>388</v>
      </c>
      <c r="G8" s="92" t="s">
        <v>666</v>
      </c>
      <c r="H8" s="92" t="s">
        <v>287</v>
      </c>
      <c r="I8" s="92" t="s">
        <v>389</v>
      </c>
      <c r="J8" s="92" t="s">
        <v>289</v>
      </c>
      <c r="K8" s="92" t="s">
        <v>696</v>
      </c>
    </row>
    <row r="9" spans="1:11" x14ac:dyDescent="0.25">
      <c r="A9" s="92">
        <v>35</v>
      </c>
      <c r="B9" s="92" t="s">
        <v>567</v>
      </c>
      <c r="C9" s="92" t="s">
        <v>561</v>
      </c>
      <c r="D9" s="92" t="s">
        <v>0</v>
      </c>
      <c r="E9" s="92" t="s">
        <v>1</v>
      </c>
      <c r="F9" s="92" t="s">
        <v>61</v>
      </c>
      <c r="G9" s="92" t="s">
        <v>666</v>
      </c>
      <c r="H9" s="92" t="s">
        <v>3</v>
      </c>
      <c r="I9" s="92" t="s">
        <v>62</v>
      </c>
      <c r="J9" s="92" t="s">
        <v>53</v>
      </c>
      <c r="K9" s="92" t="s">
        <v>919</v>
      </c>
    </row>
    <row r="10" spans="1:11" x14ac:dyDescent="0.25">
      <c r="A10" s="92">
        <v>81</v>
      </c>
      <c r="B10" s="92" t="s">
        <v>232</v>
      </c>
      <c r="C10" s="92" t="s">
        <v>233</v>
      </c>
      <c r="D10" s="92" t="s">
        <v>234</v>
      </c>
      <c r="E10" s="92" t="s">
        <v>1</v>
      </c>
      <c r="F10" s="92" t="s">
        <v>235</v>
      </c>
      <c r="G10" s="92" t="s">
        <v>666</v>
      </c>
      <c r="H10" s="92" t="s">
        <v>3</v>
      </c>
      <c r="I10" s="92" t="s">
        <v>236</v>
      </c>
      <c r="J10" s="92" t="s">
        <v>53</v>
      </c>
      <c r="K10" s="92" t="s">
        <v>750</v>
      </c>
    </row>
    <row r="11" spans="1:11" x14ac:dyDescent="0.25">
      <c r="A11" s="92">
        <v>23</v>
      </c>
      <c r="B11" s="92" t="s">
        <v>190</v>
      </c>
      <c r="C11" s="92" t="s">
        <v>191</v>
      </c>
      <c r="D11" s="92" t="s">
        <v>192</v>
      </c>
      <c r="E11" s="92" t="s">
        <v>28</v>
      </c>
      <c r="F11" s="92" t="s">
        <v>193</v>
      </c>
      <c r="G11" s="92" t="s">
        <v>1019</v>
      </c>
      <c r="H11" s="92" t="s">
        <v>30</v>
      </c>
      <c r="I11" s="92" t="s">
        <v>194</v>
      </c>
      <c r="J11" s="92" t="s">
        <v>32</v>
      </c>
      <c r="K11" s="92" t="s">
        <v>1081</v>
      </c>
    </row>
    <row r="12" spans="1:11" x14ac:dyDescent="0.25">
      <c r="A12" s="92">
        <v>25</v>
      </c>
      <c r="B12" s="92" t="s">
        <v>71</v>
      </c>
      <c r="C12" s="92" t="s">
        <v>72</v>
      </c>
      <c r="D12" s="92" t="s">
        <v>73</v>
      </c>
      <c r="E12" s="92" t="s">
        <v>28</v>
      </c>
      <c r="F12" s="92" t="s">
        <v>74</v>
      </c>
      <c r="G12" s="92" t="s">
        <v>1019</v>
      </c>
      <c r="H12" s="92" t="s">
        <v>30</v>
      </c>
      <c r="I12" s="92" t="s">
        <v>75</v>
      </c>
      <c r="J12" s="92" t="s">
        <v>32</v>
      </c>
      <c r="K12" s="92" t="s">
        <v>1058</v>
      </c>
    </row>
    <row r="13" spans="1:11" x14ac:dyDescent="0.25">
      <c r="A13" s="92">
        <v>32</v>
      </c>
      <c r="B13" s="92" t="s">
        <v>64</v>
      </c>
      <c r="C13" s="92" t="s">
        <v>65</v>
      </c>
      <c r="D13" s="92" t="s">
        <v>66</v>
      </c>
      <c r="E13" s="92" t="s">
        <v>1</v>
      </c>
      <c r="F13" s="92" t="s">
        <v>67</v>
      </c>
      <c r="G13" s="92" t="s">
        <v>1019</v>
      </c>
      <c r="H13" s="92" t="s">
        <v>30</v>
      </c>
      <c r="I13" s="92" t="s">
        <v>68</v>
      </c>
      <c r="J13" s="92" t="s">
        <v>32</v>
      </c>
      <c r="K13" s="92" t="s">
        <v>959</v>
      </c>
    </row>
    <row r="14" spans="1:11" x14ac:dyDescent="0.25">
      <c r="A14" s="92">
        <v>61</v>
      </c>
      <c r="B14" s="92" t="s">
        <v>15</v>
      </c>
      <c r="C14" s="92" t="s">
        <v>16</v>
      </c>
      <c r="D14" s="92" t="s">
        <v>17</v>
      </c>
      <c r="E14" s="92" t="s">
        <v>7</v>
      </c>
      <c r="F14" s="92" t="s">
        <v>77</v>
      </c>
      <c r="G14" s="92" t="s">
        <v>1019</v>
      </c>
      <c r="H14" s="92" t="s">
        <v>30</v>
      </c>
      <c r="I14" s="92" t="s">
        <v>78</v>
      </c>
      <c r="J14" s="92" t="s">
        <v>32</v>
      </c>
      <c r="K14" s="92" t="s">
        <v>705</v>
      </c>
    </row>
    <row r="15" spans="1:11" x14ac:dyDescent="0.25">
      <c r="A15" s="92">
        <v>63</v>
      </c>
      <c r="B15" s="92" t="s">
        <v>460</v>
      </c>
      <c r="C15" s="92" t="s">
        <v>461</v>
      </c>
      <c r="D15" s="92" t="s">
        <v>462</v>
      </c>
      <c r="E15" s="92" t="s">
        <v>1</v>
      </c>
      <c r="F15" s="92" t="s">
        <v>463</v>
      </c>
      <c r="G15" s="92" t="s">
        <v>1019</v>
      </c>
      <c r="H15" s="92" t="s">
        <v>30</v>
      </c>
      <c r="I15" s="92" t="s">
        <v>464</v>
      </c>
      <c r="J15" s="92" t="s">
        <v>32</v>
      </c>
      <c r="K15" s="92" t="s">
        <v>711</v>
      </c>
    </row>
    <row r="16" spans="1:11" x14ac:dyDescent="0.25">
      <c r="A16" s="92">
        <v>64</v>
      </c>
      <c r="B16" s="92" t="s">
        <v>165</v>
      </c>
      <c r="C16" s="92" t="s">
        <v>166</v>
      </c>
      <c r="D16" s="92" t="s">
        <v>27</v>
      </c>
      <c r="E16" s="92" t="s">
        <v>28</v>
      </c>
      <c r="F16" s="92" t="s">
        <v>167</v>
      </c>
      <c r="G16" s="92" t="s">
        <v>1019</v>
      </c>
      <c r="H16" s="92" t="s">
        <v>30</v>
      </c>
      <c r="I16" s="92" t="s">
        <v>168</v>
      </c>
      <c r="J16" s="92" t="s">
        <v>32</v>
      </c>
      <c r="K16" s="92" t="s">
        <v>712</v>
      </c>
    </row>
    <row r="17" spans="1:11" x14ac:dyDescent="0.25">
      <c r="A17" s="92">
        <v>65</v>
      </c>
      <c r="B17" s="92" t="s">
        <v>25</v>
      </c>
      <c r="C17" s="92" t="s">
        <v>26</v>
      </c>
      <c r="D17" s="92" t="s">
        <v>27</v>
      </c>
      <c r="E17" s="92" t="s">
        <v>28</v>
      </c>
      <c r="F17" s="92" t="s">
        <v>29</v>
      </c>
      <c r="G17" s="92" t="s">
        <v>1019</v>
      </c>
      <c r="H17" s="92" t="s">
        <v>30</v>
      </c>
      <c r="I17" s="92" t="s">
        <v>31</v>
      </c>
      <c r="J17" s="92" t="s">
        <v>32</v>
      </c>
      <c r="K17" s="92" t="s">
        <v>714</v>
      </c>
    </row>
    <row r="18" spans="1:11" x14ac:dyDescent="0.25">
      <c r="A18" s="92">
        <v>36</v>
      </c>
      <c r="B18" s="92" t="s">
        <v>49</v>
      </c>
      <c r="C18" s="92" t="s">
        <v>97</v>
      </c>
      <c r="D18" s="92" t="s">
        <v>66</v>
      </c>
      <c r="E18" s="92" t="s">
        <v>1</v>
      </c>
      <c r="F18" s="92" t="s">
        <v>391</v>
      </c>
      <c r="G18" s="92" t="s">
        <v>1019</v>
      </c>
      <c r="H18" s="92" t="s">
        <v>294</v>
      </c>
      <c r="I18" s="92" t="s">
        <v>392</v>
      </c>
      <c r="J18" s="92" t="s">
        <v>289</v>
      </c>
      <c r="K18" s="92" t="s">
        <v>921</v>
      </c>
    </row>
    <row r="19" spans="1:11" x14ac:dyDescent="0.25">
      <c r="A19" s="92">
        <v>38</v>
      </c>
      <c r="B19" s="92" t="s">
        <v>845</v>
      </c>
      <c r="C19" s="92" t="s">
        <v>846</v>
      </c>
      <c r="D19" s="92" t="s">
        <v>27</v>
      </c>
      <c r="E19" s="92" t="s">
        <v>28</v>
      </c>
      <c r="F19" s="92" t="s">
        <v>847</v>
      </c>
      <c r="G19" s="92" t="s">
        <v>1019</v>
      </c>
      <c r="H19" s="92" t="s">
        <v>294</v>
      </c>
      <c r="I19" s="92" t="s">
        <v>848</v>
      </c>
      <c r="J19" s="92" t="s">
        <v>289</v>
      </c>
      <c r="K19" s="92" t="s">
        <v>849</v>
      </c>
    </row>
    <row r="20" spans="1:11" x14ac:dyDescent="0.25">
      <c r="A20" s="92">
        <v>40</v>
      </c>
      <c r="B20" s="92" t="s">
        <v>530</v>
      </c>
      <c r="C20" s="92" t="s">
        <v>531</v>
      </c>
      <c r="D20" s="92" t="s">
        <v>36</v>
      </c>
      <c r="E20" s="92" t="s">
        <v>1</v>
      </c>
      <c r="F20" s="92" t="s">
        <v>532</v>
      </c>
      <c r="G20" s="92" t="s">
        <v>1019</v>
      </c>
      <c r="H20" s="92" t="s">
        <v>294</v>
      </c>
      <c r="I20" s="92" t="s">
        <v>533</v>
      </c>
      <c r="J20" s="92" t="s">
        <v>516</v>
      </c>
      <c r="K20" s="92" t="s">
        <v>764</v>
      </c>
    </row>
    <row r="21" spans="1:11" x14ac:dyDescent="0.25">
      <c r="A21" s="92">
        <v>41</v>
      </c>
      <c r="B21" s="92" t="s">
        <v>651</v>
      </c>
      <c r="C21" s="92" t="s">
        <v>652</v>
      </c>
      <c r="D21" s="92" t="s">
        <v>653</v>
      </c>
      <c r="E21" s="92" t="s">
        <v>1</v>
      </c>
      <c r="F21" s="92" t="s">
        <v>654</v>
      </c>
      <c r="G21" s="92" t="s">
        <v>1019</v>
      </c>
      <c r="H21" s="92" t="s">
        <v>294</v>
      </c>
      <c r="I21" s="92" t="s">
        <v>655</v>
      </c>
      <c r="J21" s="92" t="s">
        <v>289</v>
      </c>
      <c r="K21" s="92" t="s">
        <v>656</v>
      </c>
    </row>
    <row r="22" spans="1:11" x14ac:dyDescent="0.25">
      <c r="A22" s="92">
        <v>43</v>
      </c>
      <c r="B22" s="92" t="s">
        <v>608</v>
      </c>
      <c r="C22" s="92" t="s">
        <v>378</v>
      </c>
      <c r="D22" s="92" t="s">
        <v>27</v>
      </c>
      <c r="E22" s="92" t="s">
        <v>28</v>
      </c>
      <c r="F22" s="92" t="s">
        <v>609</v>
      </c>
      <c r="G22" s="92" t="s">
        <v>1019</v>
      </c>
      <c r="H22" s="92" t="s">
        <v>294</v>
      </c>
      <c r="I22" s="92" t="s">
        <v>610</v>
      </c>
      <c r="J22" s="92" t="s">
        <v>289</v>
      </c>
      <c r="K22" s="92" t="s">
        <v>663</v>
      </c>
    </row>
    <row r="23" spans="1:11" x14ac:dyDescent="0.25">
      <c r="A23" s="92">
        <v>47</v>
      </c>
      <c r="B23" s="92"/>
      <c r="C23" s="92"/>
      <c r="D23" s="92"/>
      <c r="E23" s="92"/>
      <c r="F23" s="92" t="s">
        <v>540</v>
      </c>
      <c r="G23" s="92" t="s">
        <v>1019</v>
      </c>
      <c r="H23" s="92" t="s">
        <v>294</v>
      </c>
      <c r="I23" s="92" t="s">
        <v>541</v>
      </c>
      <c r="J23" s="92" t="s">
        <v>289</v>
      </c>
      <c r="K23" s="92" t="s">
        <v>677</v>
      </c>
    </row>
    <row r="24" spans="1:11" x14ac:dyDescent="0.25">
      <c r="A24" s="92">
        <v>48</v>
      </c>
      <c r="B24" s="92" t="s">
        <v>291</v>
      </c>
      <c r="C24" s="92" t="s">
        <v>292</v>
      </c>
      <c r="D24" s="92" t="s">
        <v>0</v>
      </c>
      <c r="E24" s="92" t="s">
        <v>1</v>
      </c>
      <c r="F24" s="92" t="s">
        <v>293</v>
      </c>
      <c r="G24" s="92" t="s">
        <v>1019</v>
      </c>
      <c r="H24" s="92" t="s">
        <v>294</v>
      </c>
      <c r="I24" s="92" t="s">
        <v>295</v>
      </c>
      <c r="J24" s="92" t="s">
        <v>289</v>
      </c>
      <c r="K24" s="92" t="s">
        <v>679</v>
      </c>
    </row>
    <row r="25" spans="1:11" x14ac:dyDescent="0.25">
      <c r="A25" s="92">
        <v>49</v>
      </c>
      <c r="B25" s="92" t="s">
        <v>297</v>
      </c>
      <c r="C25" s="92" t="s">
        <v>255</v>
      </c>
      <c r="D25" s="92" t="s">
        <v>0</v>
      </c>
      <c r="E25" s="92" t="s">
        <v>1</v>
      </c>
      <c r="F25" s="92" t="s">
        <v>298</v>
      </c>
      <c r="G25" s="92" t="s">
        <v>1019</v>
      </c>
      <c r="H25" s="92" t="s">
        <v>294</v>
      </c>
      <c r="I25" s="92" t="s">
        <v>299</v>
      </c>
      <c r="J25" s="92" t="s">
        <v>289</v>
      </c>
      <c r="K25" s="92" t="s">
        <v>680</v>
      </c>
    </row>
    <row r="26" spans="1:11" x14ac:dyDescent="0.25">
      <c r="A26" s="92">
        <v>50</v>
      </c>
      <c r="B26" s="92" t="s">
        <v>311</v>
      </c>
      <c r="C26" s="92" t="s">
        <v>312</v>
      </c>
      <c r="D26" s="92" t="s">
        <v>313</v>
      </c>
      <c r="E26" s="92" t="s">
        <v>43</v>
      </c>
      <c r="F26" s="92" t="s">
        <v>314</v>
      </c>
      <c r="G26" s="92" t="s">
        <v>1019</v>
      </c>
      <c r="H26" s="92" t="s">
        <v>294</v>
      </c>
      <c r="I26" s="92" t="s">
        <v>315</v>
      </c>
      <c r="J26" s="92" t="s">
        <v>289</v>
      </c>
      <c r="K26" s="92" t="s">
        <v>683</v>
      </c>
    </row>
    <row r="27" spans="1:11" x14ac:dyDescent="0.25">
      <c r="A27" s="92">
        <v>58</v>
      </c>
      <c r="B27" s="92" t="s">
        <v>262</v>
      </c>
      <c r="C27" s="92" t="s">
        <v>399</v>
      </c>
      <c r="D27" s="92" t="s">
        <v>0</v>
      </c>
      <c r="E27" s="92" t="s">
        <v>1</v>
      </c>
      <c r="F27" s="92" t="s">
        <v>400</v>
      </c>
      <c r="G27" s="92" t="s">
        <v>1019</v>
      </c>
      <c r="H27" s="92" t="s">
        <v>294</v>
      </c>
      <c r="I27" s="92" t="s">
        <v>401</v>
      </c>
      <c r="J27" s="92" t="s">
        <v>289</v>
      </c>
      <c r="K27" s="92" t="s">
        <v>700</v>
      </c>
    </row>
    <row r="28" spans="1:11" x14ac:dyDescent="0.25">
      <c r="A28" s="92">
        <v>60</v>
      </c>
      <c r="B28" s="92" t="s">
        <v>431</v>
      </c>
      <c r="C28" s="92" t="s">
        <v>172</v>
      </c>
      <c r="D28" s="92" t="s">
        <v>432</v>
      </c>
      <c r="E28" s="92" t="s">
        <v>28</v>
      </c>
      <c r="F28" s="92" t="s">
        <v>433</v>
      </c>
      <c r="G28" s="92" t="s">
        <v>1019</v>
      </c>
      <c r="H28" s="92" t="s">
        <v>294</v>
      </c>
      <c r="I28" s="92" t="s">
        <v>434</v>
      </c>
      <c r="J28" s="92" t="s">
        <v>289</v>
      </c>
      <c r="K28" s="92" t="s">
        <v>704</v>
      </c>
    </row>
    <row r="29" spans="1:11" x14ac:dyDescent="0.25">
      <c r="A29" s="92">
        <v>34</v>
      </c>
      <c r="B29" s="92" t="s">
        <v>322</v>
      </c>
      <c r="C29" s="92" t="s">
        <v>323</v>
      </c>
      <c r="D29" s="92" t="s">
        <v>66</v>
      </c>
      <c r="E29" s="92" t="s">
        <v>1</v>
      </c>
      <c r="F29" s="92" t="s">
        <v>324</v>
      </c>
      <c r="G29" s="92" t="s">
        <v>1019</v>
      </c>
      <c r="H29" s="92" t="s">
        <v>287</v>
      </c>
      <c r="I29" s="92" t="s">
        <v>325</v>
      </c>
      <c r="J29" s="92" t="s">
        <v>289</v>
      </c>
      <c r="K29" s="92" t="s">
        <v>956</v>
      </c>
    </row>
    <row r="30" spans="1:11" x14ac:dyDescent="0.25">
      <c r="A30" s="92">
        <v>42</v>
      </c>
      <c r="B30" s="92" t="s">
        <v>425</v>
      </c>
      <c r="C30" s="92" t="s">
        <v>426</v>
      </c>
      <c r="D30" s="92" t="s">
        <v>427</v>
      </c>
      <c r="E30" s="92" t="s">
        <v>28</v>
      </c>
      <c r="F30" s="92" t="s">
        <v>428</v>
      </c>
      <c r="G30" s="92" t="s">
        <v>1019</v>
      </c>
      <c r="H30" s="92" t="s">
        <v>287</v>
      </c>
      <c r="I30" s="92" t="s">
        <v>429</v>
      </c>
      <c r="J30" s="92" t="s">
        <v>289</v>
      </c>
      <c r="K30" s="92" t="s">
        <v>659</v>
      </c>
    </row>
    <row r="31" spans="1:11" x14ac:dyDescent="0.25">
      <c r="A31" s="92">
        <v>44</v>
      </c>
      <c r="B31" s="92"/>
      <c r="C31" s="92"/>
      <c r="D31" s="92"/>
      <c r="E31" s="92"/>
      <c r="F31" s="92" t="s">
        <v>572</v>
      </c>
      <c r="G31" s="92" t="s">
        <v>1019</v>
      </c>
      <c r="H31" s="92" t="s">
        <v>287</v>
      </c>
      <c r="I31" s="92" t="s">
        <v>573</v>
      </c>
      <c r="J31" s="92" t="s">
        <v>289</v>
      </c>
      <c r="K31" s="92" t="s">
        <v>665</v>
      </c>
    </row>
    <row r="32" spans="1:11" x14ac:dyDescent="0.25">
      <c r="A32" s="92">
        <v>46</v>
      </c>
      <c r="B32" s="92" t="s">
        <v>566</v>
      </c>
      <c r="C32" s="92" t="s">
        <v>556</v>
      </c>
      <c r="D32" s="92" t="s">
        <v>0</v>
      </c>
      <c r="E32" s="92" t="s">
        <v>1</v>
      </c>
      <c r="F32" s="92" t="s">
        <v>557</v>
      </c>
      <c r="G32" s="92" t="s">
        <v>1019</v>
      </c>
      <c r="H32" s="92" t="s">
        <v>287</v>
      </c>
      <c r="I32" s="92" t="s">
        <v>558</v>
      </c>
      <c r="J32" s="92" t="s">
        <v>289</v>
      </c>
      <c r="K32" s="92" t="s">
        <v>673</v>
      </c>
    </row>
    <row r="33" spans="1:11" x14ac:dyDescent="0.25">
      <c r="A33" s="92">
        <v>51</v>
      </c>
      <c r="B33" s="92" t="s">
        <v>317</v>
      </c>
      <c r="C33" s="92" t="s">
        <v>279</v>
      </c>
      <c r="D33" s="92" t="s">
        <v>318</v>
      </c>
      <c r="E33" s="92" t="s">
        <v>28</v>
      </c>
      <c r="F33" s="92" t="s">
        <v>319</v>
      </c>
      <c r="G33" s="92" t="s">
        <v>1019</v>
      </c>
      <c r="H33" s="92" t="s">
        <v>287</v>
      </c>
      <c r="I33" s="92" t="s">
        <v>320</v>
      </c>
      <c r="J33" s="92" t="s">
        <v>289</v>
      </c>
      <c r="K33" s="92" t="s">
        <v>758</v>
      </c>
    </row>
    <row r="34" spans="1:11" x14ac:dyDescent="0.25">
      <c r="A34" s="92">
        <v>59</v>
      </c>
      <c r="B34" s="92" t="s">
        <v>403</v>
      </c>
      <c r="C34" s="92" t="s">
        <v>60</v>
      </c>
      <c r="D34" s="92" t="s">
        <v>27</v>
      </c>
      <c r="E34" s="92" t="s">
        <v>28</v>
      </c>
      <c r="F34" s="92" t="s">
        <v>404</v>
      </c>
      <c r="G34" s="92" t="s">
        <v>1019</v>
      </c>
      <c r="H34" s="92" t="s">
        <v>287</v>
      </c>
      <c r="I34" s="92" t="s">
        <v>405</v>
      </c>
      <c r="J34" s="92" t="s">
        <v>289</v>
      </c>
      <c r="K34" s="92" t="s">
        <v>701</v>
      </c>
    </row>
    <row r="35" spans="1:11" x14ac:dyDescent="0.25">
      <c r="A35" s="92">
        <v>4</v>
      </c>
      <c r="B35" s="92" t="s">
        <v>117</v>
      </c>
      <c r="C35" s="92" t="s">
        <v>1210</v>
      </c>
      <c r="D35" s="92" t="s">
        <v>648</v>
      </c>
      <c r="E35" s="92" t="s">
        <v>1</v>
      </c>
      <c r="F35" s="92" t="s">
        <v>1211</v>
      </c>
      <c r="G35" s="92" t="s">
        <v>1019</v>
      </c>
      <c r="H35" s="92" t="s">
        <v>3</v>
      </c>
      <c r="I35" s="92" t="s">
        <v>1212</v>
      </c>
      <c r="J35" s="92" t="s">
        <v>53</v>
      </c>
      <c r="K35" s="92" t="s">
        <v>1213</v>
      </c>
    </row>
    <row r="36" spans="1:11" x14ac:dyDescent="0.25">
      <c r="A36" s="92">
        <v>6</v>
      </c>
      <c r="B36" s="92" t="s">
        <v>116</v>
      </c>
      <c r="C36" s="92" t="s">
        <v>117</v>
      </c>
      <c r="D36" s="92" t="s">
        <v>648</v>
      </c>
      <c r="E36" s="92" t="s">
        <v>1</v>
      </c>
      <c r="F36" s="92" t="s">
        <v>118</v>
      </c>
      <c r="G36" s="92" t="s">
        <v>1019</v>
      </c>
      <c r="H36" s="92" t="s">
        <v>3</v>
      </c>
      <c r="I36" s="92" t="s">
        <v>119</v>
      </c>
      <c r="J36" s="92" t="s">
        <v>53</v>
      </c>
      <c r="K36" s="92" t="s">
        <v>1167</v>
      </c>
    </row>
    <row r="37" spans="1:11" x14ac:dyDescent="0.25">
      <c r="A37" s="92">
        <v>21</v>
      </c>
      <c r="B37" s="92" t="s">
        <v>50</v>
      </c>
      <c r="C37" s="92" t="s">
        <v>51</v>
      </c>
      <c r="D37" s="92" t="s">
        <v>52</v>
      </c>
      <c r="E37" s="92" t="s">
        <v>43</v>
      </c>
      <c r="F37" s="92" t="s">
        <v>246</v>
      </c>
      <c r="G37" s="92" t="s">
        <v>1019</v>
      </c>
      <c r="H37" s="92" t="s">
        <v>3</v>
      </c>
      <c r="I37" s="92" t="s">
        <v>247</v>
      </c>
      <c r="J37" s="92" t="s">
        <v>125</v>
      </c>
      <c r="K37" s="92" t="s">
        <v>1127</v>
      </c>
    </row>
    <row r="38" spans="1:11" x14ac:dyDescent="0.25">
      <c r="A38" s="92">
        <v>24</v>
      </c>
      <c r="B38" s="92" t="s">
        <v>262</v>
      </c>
      <c r="C38" s="92" t="s">
        <v>263</v>
      </c>
      <c r="D38" s="92" t="s">
        <v>264</v>
      </c>
      <c r="E38" s="92" t="s">
        <v>1</v>
      </c>
      <c r="F38" s="92" t="s">
        <v>265</v>
      </c>
      <c r="G38" s="92" t="s">
        <v>1019</v>
      </c>
      <c r="H38" s="92" t="s">
        <v>3</v>
      </c>
      <c r="I38" s="92" t="s">
        <v>266</v>
      </c>
      <c r="J38" s="92" t="s">
        <v>53</v>
      </c>
      <c r="K38" s="92" t="s">
        <v>1057</v>
      </c>
    </row>
    <row r="39" spans="1:11" x14ac:dyDescent="0.25">
      <c r="A39" s="92">
        <v>26</v>
      </c>
      <c r="B39" s="92" t="s">
        <v>273</v>
      </c>
      <c r="C39" s="92" t="s">
        <v>274</v>
      </c>
      <c r="D39" s="92" t="s">
        <v>0</v>
      </c>
      <c r="E39" s="92" t="s">
        <v>1</v>
      </c>
      <c r="F39" s="92" t="s">
        <v>275</v>
      </c>
      <c r="G39" s="92" t="s">
        <v>1019</v>
      </c>
      <c r="H39" s="92" t="s">
        <v>3</v>
      </c>
      <c r="I39" s="92" t="s">
        <v>276</v>
      </c>
      <c r="J39" s="92" t="s">
        <v>53</v>
      </c>
      <c r="K39" s="92" t="s">
        <v>1069</v>
      </c>
    </row>
    <row r="40" spans="1:11" x14ac:dyDescent="0.25">
      <c r="A40" s="92">
        <v>27</v>
      </c>
      <c r="B40" s="92" t="s">
        <v>102</v>
      </c>
      <c r="C40" s="92" t="s">
        <v>141</v>
      </c>
      <c r="D40" s="92" t="s">
        <v>42</v>
      </c>
      <c r="E40" s="92" t="s">
        <v>43</v>
      </c>
      <c r="F40" s="92" t="s">
        <v>142</v>
      </c>
      <c r="G40" s="92" t="s">
        <v>1019</v>
      </c>
      <c r="H40" s="92" t="s">
        <v>3</v>
      </c>
      <c r="I40" s="92" t="s">
        <v>143</v>
      </c>
      <c r="J40" s="92" t="s">
        <v>53</v>
      </c>
      <c r="K40" s="92" t="s">
        <v>1070</v>
      </c>
    </row>
    <row r="41" spans="1:11" x14ac:dyDescent="0.25">
      <c r="A41" s="92">
        <v>29</v>
      </c>
      <c r="B41" s="92" t="s">
        <v>145</v>
      </c>
      <c r="C41" s="92" t="s">
        <v>97</v>
      </c>
      <c r="D41" s="92" t="s">
        <v>1046</v>
      </c>
      <c r="E41" s="92" t="s">
        <v>1</v>
      </c>
      <c r="F41" s="92" t="s">
        <v>147</v>
      </c>
      <c r="G41" s="92" t="s">
        <v>1019</v>
      </c>
      <c r="H41" s="92" t="s">
        <v>3</v>
      </c>
      <c r="I41" s="92" t="s">
        <v>148</v>
      </c>
      <c r="J41" s="92" t="s">
        <v>53</v>
      </c>
      <c r="K41" s="92" t="s">
        <v>1047</v>
      </c>
    </row>
    <row r="42" spans="1:11" x14ac:dyDescent="0.25">
      <c r="A42" s="92">
        <v>31</v>
      </c>
      <c r="B42" s="92" t="s">
        <v>982</v>
      </c>
      <c r="C42" s="92" t="s">
        <v>292</v>
      </c>
      <c r="D42" s="92" t="s">
        <v>462</v>
      </c>
      <c r="E42" s="92" t="s">
        <v>1</v>
      </c>
      <c r="F42" s="92" t="s">
        <v>422</v>
      </c>
      <c r="G42" s="92" t="s">
        <v>1019</v>
      </c>
      <c r="H42" s="92" t="s">
        <v>3</v>
      </c>
      <c r="I42" s="92" t="s">
        <v>423</v>
      </c>
      <c r="J42" s="92" t="s">
        <v>2</v>
      </c>
      <c r="K42" s="92" t="s">
        <v>983</v>
      </c>
    </row>
    <row r="43" spans="1:11" x14ac:dyDescent="0.25">
      <c r="A43" s="92">
        <v>33</v>
      </c>
      <c r="B43" s="92" t="s">
        <v>242</v>
      </c>
      <c r="C43" s="92" t="s">
        <v>243</v>
      </c>
      <c r="D43" s="92" t="s">
        <v>957</v>
      </c>
      <c r="E43" s="92" t="s">
        <v>43</v>
      </c>
      <c r="F43" s="92" t="s">
        <v>244</v>
      </c>
      <c r="G43" s="92" t="s">
        <v>1019</v>
      </c>
      <c r="H43" s="92" t="s">
        <v>3</v>
      </c>
      <c r="I43" s="92" t="s">
        <v>245</v>
      </c>
      <c r="J43" s="92" t="s">
        <v>125</v>
      </c>
      <c r="K43" s="92" t="s">
        <v>958</v>
      </c>
    </row>
    <row r="44" spans="1:11" x14ac:dyDescent="0.25">
      <c r="A44" s="92">
        <v>37</v>
      </c>
      <c r="B44" s="92" t="s">
        <v>361</v>
      </c>
      <c r="C44" s="92" t="s">
        <v>362</v>
      </c>
      <c r="D44" s="92" t="s">
        <v>0</v>
      </c>
      <c r="E44" s="92" t="s">
        <v>1</v>
      </c>
      <c r="F44" s="92" t="s">
        <v>886</v>
      </c>
      <c r="G44" s="92" t="s">
        <v>1019</v>
      </c>
      <c r="H44" s="92" t="s">
        <v>3</v>
      </c>
      <c r="I44" s="92" t="s">
        <v>861</v>
      </c>
      <c r="J44" s="92" t="s">
        <v>516</v>
      </c>
      <c r="K44" s="92" t="s">
        <v>896</v>
      </c>
    </row>
    <row r="45" spans="1:11" x14ac:dyDescent="0.25">
      <c r="A45" s="92">
        <v>54</v>
      </c>
      <c r="B45" s="92" t="s">
        <v>238</v>
      </c>
      <c r="C45" s="92" t="s">
        <v>239</v>
      </c>
      <c r="D45" s="92" t="s">
        <v>0</v>
      </c>
      <c r="E45" s="92" t="s">
        <v>1</v>
      </c>
      <c r="F45" s="92" t="s">
        <v>240</v>
      </c>
      <c r="G45" s="92" t="s">
        <v>1019</v>
      </c>
      <c r="H45" s="92" t="s">
        <v>3</v>
      </c>
      <c r="I45" s="92" t="s">
        <v>241</v>
      </c>
      <c r="J45" s="92" t="s">
        <v>53</v>
      </c>
      <c r="K45" s="92" t="s">
        <v>691</v>
      </c>
    </row>
    <row r="46" spans="1:11" x14ac:dyDescent="0.25">
      <c r="A46" s="92">
        <v>57</v>
      </c>
      <c r="B46" s="92" t="s">
        <v>137</v>
      </c>
      <c r="C46" s="92" t="s">
        <v>138</v>
      </c>
      <c r="D46" s="92" t="s">
        <v>0</v>
      </c>
      <c r="E46" s="92" t="s">
        <v>1</v>
      </c>
      <c r="F46" s="92" t="s">
        <v>139</v>
      </c>
      <c r="G46" s="92" t="s">
        <v>1019</v>
      </c>
      <c r="H46" s="92" t="s">
        <v>3</v>
      </c>
      <c r="I46" s="92" t="s">
        <v>140</v>
      </c>
      <c r="J46" s="92" t="s">
        <v>53</v>
      </c>
      <c r="K46" s="92" t="s">
        <v>699</v>
      </c>
    </row>
    <row r="47" spans="1:11" x14ac:dyDescent="0.25">
      <c r="A47" s="92">
        <v>69</v>
      </c>
      <c r="B47" s="92" t="s">
        <v>110</v>
      </c>
      <c r="C47" s="92" t="s">
        <v>111</v>
      </c>
      <c r="D47" s="92" t="s">
        <v>112</v>
      </c>
      <c r="E47" s="92" t="s">
        <v>43</v>
      </c>
      <c r="F47" s="92" t="s">
        <v>113</v>
      </c>
      <c r="G47" s="92" t="s">
        <v>1019</v>
      </c>
      <c r="H47" s="92" t="s">
        <v>3</v>
      </c>
      <c r="I47" s="92" t="s">
        <v>114</v>
      </c>
      <c r="J47" s="92" t="s">
        <v>53</v>
      </c>
      <c r="K47" s="92" t="s">
        <v>727</v>
      </c>
    </row>
    <row r="48" spans="1:11" x14ac:dyDescent="0.25">
      <c r="A48" s="92">
        <v>70</v>
      </c>
      <c r="B48" s="92" t="s">
        <v>120</v>
      </c>
      <c r="C48" s="92" t="s">
        <v>121</v>
      </c>
      <c r="D48" s="92" t="s">
        <v>122</v>
      </c>
      <c r="E48" s="92" t="s">
        <v>43</v>
      </c>
      <c r="F48" s="92" t="s">
        <v>123</v>
      </c>
      <c r="G48" s="92" t="s">
        <v>1019</v>
      </c>
      <c r="H48" s="92" t="s">
        <v>3</v>
      </c>
      <c r="I48" s="92" t="s">
        <v>124</v>
      </c>
      <c r="J48" s="92" t="s">
        <v>125</v>
      </c>
      <c r="K48" s="92" t="s">
        <v>728</v>
      </c>
    </row>
    <row r="49" spans="1:11" x14ac:dyDescent="0.25">
      <c r="A49" s="92">
        <v>78</v>
      </c>
      <c r="B49" s="92" t="s">
        <v>206</v>
      </c>
      <c r="C49" s="92" t="s">
        <v>207</v>
      </c>
      <c r="D49" s="92" t="s">
        <v>173</v>
      </c>
      <c r="E49" s="92" t="s">
        <v>43</v>
      </c>
      <c r="F49" s="92" t="s">
        <v>208</v>
      </c>
      <c r="G49" s="92" t="s">
        <v>1019</v>
      </c>
      <c r="H49" s="92" t="s">
        <v>3</v>
      </c>
      <c r="I49" s="92" t="s">
        <v>209</v>
      </c>
      <c r="J49" s="92" t="s">
        <v>53</v>
      </c>
      <c r="K49" s="92" t="s">
        <v>745</v>
      </c>
    </row>
    <row r="50" spans="1:11" x14ac:dyDescent="0.25">
      <c r="A50" s="92">
        <v>79</v>
      </c>
      <c r="B50" s="92" t="s">
        <v>224</v>
      </c>
      <c r="C50" s="92" t="s">
        <v>225</v>
      </c>
      <c r="D50" s="92" t="s">
        <v>0</v>
      </c>
      <c r="E50" s="92" t="s">
        <v>1</v>
      </c>
      <c r="F50" s="92" t="s">
        <v>226</v>
      </c>
      <c r="G50" s="92" t="s">
        <v>1019</v>
      </c>
      <c r="H50" s="92" t="s">
        <v>3</v>
      </c>
      <c r="I50" s="92" t="s">
        <v>227</v>
      </c>
      <c r="J50" s="92" t="s">
        <v>53</v>
      </c>
      <c r="K50" s="92" t="s">
        <v>748</v>
      </c>
    </row>
    <row r="51" spans="1:11" x14ac:dyDescent="0.25">
      <c r="A51" s="92">
        <v>80</v>
      </c>
      <c r="B51" s="92" t="s">
        <v>54</v>
      </c>
      <c r="C51" s="92" t="s">
        <v>55</v>
      </c>
      <c r="D51" s="92" t="s">
        <v>0</v>
      </c>
      <c r="E51" s="92" t="s">
        <v>1</v>
      </c>
      <c r="F51" s="92" t="s">
        <v>229</v>
      </c>
      <c r="G51" s="92" t="s">
        <v>1019</v>
      </c>
      <c r="H51" s="92" t="s">
        <v>3</v>
      </c>
      <c r="I51" s="92" t="s">
        <v>230</v>
      </c>
      <c r="J51" s="92" t="s">
        <v>53</v>
      </c>
      <c r="K51" s="92" t="s">
        <v>749</v>
      </c>
    </row>
    <row r="52" spans="1:11" x14ac:dyDescent="0.25">
      <c r="A52" s="92">
        <v>82</v>
      </c>
      <c r="B52" s="92" t="s">
        <v>268</v>
      </c>
      <c r="C52" s="92" t="s">
        <v>269</v>
      </c>
      <c r="D52" s="92" t="s">
        <v>66</v>
      </c>
      <c r="E52" s="92" t="s">
        <v>1</v>
      </c>
      <c r="F52" s="92" t="s">
        <v>270</v>
      </c>
      <c r="G52" s="92" t="s">
        <v>1019</v>
      </c>
      <c r="H52" s="92" t="s">
        <v>3</v>
      </c>
      <c r="I52" s="92" t="s">
        <v>271</v>
      </c>
      <c r="J52" s="92" t="s">
        <v>53</v>
      </c>
      <c r="K52" s="92" t="s">
        <v>754</v>
      </c>
    </row>
    <row r="53" spans="1:11" x14ac:dyDescent="0.25">
      <c r="A53" s="92">
        <v>83</v>
      </c>
      <c r="B53" s="92" t="s">
        <v>278</v>
      </c>
      <c r="C53" s="92" t="s">
        <v>279</v>
      </c>
      <c r="D53" s="92" t="s">
        <v>66</v>
      </c>
      <c r="E53" s="92" t="s">
        <v>1</v>
      </c>
      <c r="F53" s="92" t="s">
        <v>280</v>
      </c>
      <c r="G53" s="92" t="s">
        <v>1019</v>
      </c>
      <c r="H53" s="92" t="s">
        <v>3</v>
      </c>
      <c r="I53" s="92" t="s">
        <v>281</v>
      </c>
      <c r="J53" s="92" t="s">
        <v>53</v>
      </c>
      <c r="K53" s="92" t="s">
        <v>756</v>
      </c>
    </row>
    <row r="54" spans="1:11" x14ac:dyDescent="0.25">
      <c r="A54" s="92">
        <v>45</v>
      </c>
      <c r="B54" s="92" t="s">
        <v>590</v>
      </c>
      <c r="C54" s="92" t="s">
        <v>591</v>
      </c>
      <c r="D54" s="92" t="s">
        <v>592</v>
      </c>
      <c r="E54" s="92" t="s">
        <v>43</v>
      </c>
      <c r="F54" s="92" t="s">
        <v>593</v>
      </c>
      <c r="G54" s="92" t="s">
        <v>1131</v>
      </c>
      <c r="H54" s="92" t="s">
        <v>30</v>
      </c>
      <c r="I54" s="92" t="s">
        <v>594</v>
      </c>
      <c r="J54" s="92" t="s">
        <v>32</v>
      </c>
      <c r="K54" s="92" t="s">
        <v>669</v>
      </c>
    </row>
    <row r="55" spans="1:11" x14ac:dyDescent="0.25">
      <c r="A55" s="92">
        <v>22</v>
      </c>
      <c r="B55" s="92" t="s">
        <v>1072</v>
      </c>
      <c r="C55" s="92" t="s">
        <v>1073</v>
      </c>
      <c r="D55" s="92" t="s">
        <v>122</v>
      </c>
      <c r="E55" s="92" t="s">
        <v>43</v>
      </c>
      <c r="F55" s="92" t="s">
        <v>221</v>
      </c>
      <c r="G55" s="92" t="s">
        <v>1131</v>
      </c>
      <c r="H55" s="92" t="s">
        <v>3</v>
      </c>
      <c r="I55" s="92" t="s">
        <v>222</v>
      </c>
      <c r="J55" s="92" t="s">
        <v>53</v>
      </c>
      <c r="K55" s="92" t="s">
        <v>1074</v>
      </c>
    </row>
    <row customFormat="1" r="56" s="56" spans="1:11" x14ac:dyDescent="0.25">
      <c r="A56" s="56">
        <v>1</v>
      </c>
      <c r="B56" s="56" t="s">
        <v>1215</v>
      </c>
      <c r="C56" s="56" t="s">
        <v>1216</v>
      </c>
      <c r="D56" s="56" t="s">
        <v>0</v>
      </c>
      <c r="E56" s="56" t="s">
        <v>1</v>
      </c>
      <c r="F56" s="56" t="s">
        <v>773</v>
      </c>
      <c r="G56" s="56" t="s">
        <v>543</v>
      </c>
      <c r="H56" s="56" t="s">
        <v>473</v>
      </c>
      <c r="I56" s="56" t="s">
        <v>774</v>
      </c>
      <c r="J56" s="56" t="s">
        <v>475</v>
      </c>
      <c r="K56" s="56" t="s">
        <v>1217</v>
      </c>
    </row>
    <row r="57" spans="1:11" x14ac:dyDescent="0.25">
      <c r="A57" s="92">
        <v>28</v>
      </c>
      <c r="B57" s="92" t="s">
        <v>766</v>
      </c>
      <c r="C57" s="92" t="s">
        <v>767</v>
      </c>
      <c r="D57" s="92" t="s">
        <v>577</v>
      </c>
      <c r="E57" s="92" t="s">
        <v>7</v>
      </c>
      <c r="F57" s="92" t="s">
        <v>1040</v>
      </c>
      <c r="G57" s="92" t="s">
        <v>1050</v>
      </c>
      <c r="H57" s="92" t="s">
        <v>781</v>
      </c>
      <c r="I57" s="92" t="s">
        <v>1042</v>
      </c>
      <c r="J57" s="92" t="s">
        <v>1043</v>
      </c>
      <c r="K57" s="92" t="s">
        <v>1044</v>
      </c>
    </row>
    <row r="58" spans="1:11" x14ac:dyDescent="0.25">
      <c r="A58" s="92">
        <v>75</v>
      </c>
      <c r="B58" s="92" t="s">
        <v>174</v>
      </c>
      <c r="C58" s="92" t="s">
        <v>175</v>
      </c>
      <c r="D58" s="92" t="s">
        <v>0</v>
      </c>
      <c r="E58" s="92" t="s">
        <v>1</v>
      </c>
      <c r="F58" s="92" t="s">
        <v>472</v>
      </c>
      <c r="G58" s="92" t="s">
        <v>1050</v>
      </c>
      <c r="H58" s="92" t="s">
        <v>473</v>
      </c>
      <c r="I58" s="92" t="s">
        <v>474</v>
      </c>
      <c r="J58" s="92" t="s">
        <v>475</v>
      </c>
      <c r="K58" s="92" t="s">
        <v>737</v>
      </c>
    </row>
    <row r="59" spans="1:11" x14ac:dyDescent="0.25">
      <c r="A59" s="92">
        <v>77</v>
      </c>
      <c r="B59" s="92" t="s">
        <v>54</v>
      </c>
      <c r="C59" s="92" t="s">
        <v>55</v>
      </c>
      <c r="D59" s="92" t="s">
        <v>0</v>
      </c>
      <c r="E59" s="92" t="s">
        <v>1</v>
      </c>
      <c r="F59" s="92" t="s">
        <v>480</v>
      </c>
      <c r="G59" s="92" t="s">
        <v>1050</v>
      </c>
      <c r="H59" s="92" t="s">
        <v>473</v>
      </c>
      <c r="I59" s="92" t="s">
        <v>481</v>
      </c>
      <c r="J59" s="92" t="s">
        <v>475</v>
      </c>
      <c r="K59" s="92" t="s">
        <v>744</v>
      </c>
    </row>
    <row customFormat="1" r="60" s="56" spans="1:11" x14ac:dyDescent="0.25">
      <c r="A60" s="56">
        <v>2</v>
      </c>
      <c r="B60" s="56" t="s">
        <v>1215</v>
      </c>
      <c r="C60" s="56" t="s">
        <v>1216</v>
      </c>
      <c r="D60" s="56" t="s">
        <v>0</v>
      </c>
      <c r="E60" s="56" t="s">
        <v>1</v>
      </c>
      <c r="F60" s="56" t="s">
        <v>1218</v>
      </c>
      <c r="G60" s="56" t="s">
        <v>960</v>
      </c>
      <c r="H60" s="56" t="s">
        <v>1013</v>
      </c>
      <c r="I60" s="56" t="s">
        <v>1219</v>
      </c>
      <c r="J60" s="56" t="s">
        <v>960</v>
      </c>
      <c r="K60" s="56" t="s">
        <v>1220</v>
      </c>
    </row>
    <row customFormat="1" r="61" s="56" spans="1:11" x14ac:dyDescent="0.25">
      <c r="A61" s="56">
        <v>73</v>
      </c>
      <c r="B61" s="56" t="s">
        <v>797</v>
      </c>
      <c r="C61" s="56" t="s">
        <v>798</v>
      </c>
      <c r="D61" s="56" t="s">
        <v>799</v>
      </c>
      <c r="E61" s="56" t="s">
        <v>1</v>
      </c>
      <c r="F61" s="56" t="s">
        <v>800</v>
      </c>
      <c r="G61" s="56" t="s">
        <v>960</v>
      </c>
      <c r="H61" s="56" t="s">
        <v>8</v>
      </c>
      <c r="I61" s="56" t="s">
        <v>801</v>
      </c>
      <c r="J61" s="56" t="s">
        <v>9</v>
      </c>
      <c r="K61" s="56" t="s">
        <v>802</v>
      </c>
    </row>
    <row customFormat="1" r="62" s="56" spans="1:11" x14ac:dyDescent="0.25">
      <c r="A62" s="56">
        <v>74</v>
      </c>
      <c r="B62" s="56" t="s">
        <v>174</v>
      </c>
      <c r="C62" s="56" t="s">
        <v>175</v>
      </c>
      <c r="D62" s="56" t="s">
        <v>0</v>
      </c>
      <c r="E62" s="56" t="s">
        <v>1</v>
      </c>
      <c r="F62" s="56" t="s">
        <v>176</v>
      </c>
      <c r="G62" s="56" t="s">
        <v>960</v>
      </c>
      <c r="H62" s="56" t="s">
        <v>8</v>
      </c>
      <c r="I62" s="56" t="s">
        <v>177</v>
      </c>
      <c r="J62" s="56" t="s">
        <v>9</v>
      </c>
      <c r="K62" s="56" t="s">
        <v>736</v>
      </c>
    </row>
    <row r="63" spans="1:11" x14ac:dyDescent="0.25">
      <c r="A63" s="92">
        <v>5</v>
      </c>
      <c r="B63" s="92" t="s">
        <v>262</v>
      </c>
      <c r="C63" s="92" t="s">
        <v>399</v>
      </c>
      <c r="D63" s="92" t="s">
        <v>0</v>
      </c>
      <c r="E63" s="92" t="s">
        <v>1</v>
      </c>
      <c r="F63" s="92" t="s">
        <v>1103</v>
      </c>
      <c r="G63" s="92" t="s">
        <v>1136</v>
      </c>
      <c r="H63" s="92" t="s">
        <v>1013</v>
      </c>
      <c r="I63" s="92" t="s">
        <v>1104</v>
      </c>
      <c r="J63" s="92" t="s">
        <v>960</v>
      </c>
      <c r="K63" s="92" t="s">
        <v>1206</v>
      </c>
    </row>
    <row r="64" spans="1:11" x14ac:dyDescent="0.25">
      <c r="A64" s="92">
        <v>7</v>
      </c>
      <c r="B64" s="92" t="s">
        <v>196</v>
      </c>
      <c r="C64" s="92" t="s">
        <v>104</v>
      </c>
      <c r="D64" s="92" t="s">
        <v>197</v>
      </c>
      <c r="E64" s="92" t="s">
        <v>198</v>
      </c>
      <c r="F64" s="92" t="s">
        <v>1168</v>
      </c>
      <c r="G64" s="92" t="s">
        <v>1136</v>
      </c>
      <c r="H64" s="92" t="s">
        <v>1013</v>
      </c>
      <c r="I64" s="92" t="s">
        <v>1169</v>
      </c>
      <c r="J64" s="92" t="s">
        <v>960</v>
      </c>
      <c r="K64" s="92" t="s">
        <v>1170</v>
      </c>
    </row>
    <row r="65" spans="1:11" x14ac:dyDescent="0.25">
      <c r="A65" s="92">
        <v>8</v>
      </c>
      <c r="B65" s="92" t="s">
        <v>1176</v>
      </c>
      <c r="C65" s="92" t="s">
        <v>1177</v>
      </c>
      <c r="D65" s="92" t="s">
        <v>173</v>
      </c>
      <c r="E65" s="92" t="s">
        <v>43</v>
      </c>
      <c r="F65" s="92" t="s">
        <v>1178</v>
      </c>
      <c r="G65" s="92" t="s">
        <v>1136</v>
      </c>
      <c r="H65" s="92" t="s">
        <v>1013</v>
      </c>
      <c r="I65" s="92" t="s">
        <v>1179</v>
      </c>
      <c r="J65" s="92" t="s">
        <v>960</v>
      </c>
      <c r="K65" s="92" t="s">
        <v>1180</v>
      </c>
    </row>
    <row r="66" spans="1:11" x14ac:dyDescent="0.25">
      <c r="A66" s="92">
        <v>9</v>
      </c>
      <c r="B66" s="92" t="s">
        <v>1181</v>
      </c>
      <c r="C66" s="92" t="s">
        <v>1182</v>
      </c>
      <c r="D66" s="92" t="s">
        <v>1183</v>
      </c>
      <c r="E66" s="92" t="s">
        <v>48</v>
      </c>
      <c r="F66" s="92" t="s">
        <v>1184</v>
      </c>
      <c r="G66" s="92" t="s">
        <v>1136</v>
      </c>
      <c r="H66" s="92" t="s">
        <v>1013</v>
      </c>
      <c r="I66" s="92" t="s">
        <v>1185</v>
      </c>
      <c r="J66" s="92" t="s">
        <v>960</v>
      </c>
      <c r="K66" s="92" t="s">
        <v>1186</v>
      </c>
    </row>
    <row r="67" spans="1:11" x14ac:dyDescent="0.25">
      <c r="A67" s="92">
        <v>10</v>
      </c>
      <c r="B67" s="92" t="s">
        <v>1187</v>
      </c>
      <c r="C67" s="92" t="s">
        <v>1188</v>
      </c>
      <c r="D67" s="92" t="s">
        <v>1189</v>
      </c>
      <c r="E67" s="92" t="s">
        <v>43</v>
      </c>
      <c r="F67" s="92" t="s">
        <v>1190</v>
      </c>
      <c r="G67" s="92" t="s">
        <v>1136</v>
      </c>
      <c r="H67" s="92" t="s">
        <v>1013</v>
      </c>
      <c r="I67" s="92" t="s">
        <v>1191</v>
      </c>
      <c r="J67" s="92" t="s">
        <v>960</v>
      </c>
      <c r="K67" s="92" t="s">
        <v>1192</v>
      </c>
    </row>
    <row r="68" spans="1:11" x14ac:dyDescent="0.25">
      <c r="A68" s="92">
        <v>11</v>
      </c>
      <c r="B68" s="92" t="s">
        <v>262</v>
      </c>
      <c r="C68" s="92" t="s">
        <v>1141</v>
      </c>
      <c r="D68" s="92" t="s">
        <v>1142</v>
      </c>
      <c r="E68" s="92" t="s">
        <v>1</v>
      </c>
      <c r="F68" s="92" t="s">
        <v>1143</v>
      </c>
      <c r="G68" s="92" t="s">
        <v>1136</v>
      </c>
      <c r="H68" s="92" t="s">
        <v>1013</v>
      </c>
      <c r="I68" s="92" t="s">
        <v>1144</v>
      </c>
      <c r="J68" s="92" t="s">
        <v>960</v>
      </c>
      <c r="K68" s="92" t="s">
        <v>1145</v>
      </c>
    </row>
    <row r="69" spans="1:11" x14ac:dyDescent="0.25">
      <c r="A69" s="92">
        <v>12</v>
      </c>
      <c r="B69" s="92" t="s">
        <v>1146</v>
      </c>
      <c r="C69" s="92" t="s">
        <v>1147</v>
      </c>
      <c r="D69" s="92" t="s">
        <v>1142</v>
      </c>
      <c r="E69" s="92" t="s">
        <v>1</v>
      </c>
      <c r="F69" s="92" t="s">
        <v>1148</v>
      </c>
      <c r="G69" s="92" t="s">
        <v>1136</v>
      </c>
      <c r="H69" s="92" t="s">
        <v>1013</v>
      </c>
      <c r="I69" s="92" t="s">
        <v>1149</v>
      </c>
      <c r="J69" s="92" t="s">
        <v>960</v>
      </c>
      <c r="K69" s="92" t="s">
        <v>1150</v>
      </c>
    </row>
    <row r="70" spans="1:11" x14ac:dyDescent="0.25">
      <c r="A70" s="92">
        <v>13</v>
      </c>
      <c r="B70" s="92" t="s">
        <v>1151</v>
      </c>
      <c r="C70" s="92" t="s">
        <v>1152</v>
      </c>
      <c r="D70" s="92" t="s">
        <v>1153</v>
      </c>
      <c r="E70" s="92" t="s">
        <v>48</v>
      </c>
      <c r="F70" s="92" t="s">
        <v>1154</v>
      </c>
      <c r="G70" s="92" t="s">
        <v>1136</v>
      </c>
      <c r="H70" s="92" t="s">
        <v>1013</v>
      </c>
      <c r="I70" s="92" t="s">
        <v>1155</v>
      </c>
      <c r="J70" s="92" t="s">
        <v>960</v>
      </c>
      <c r="K70" s="92" t="s">
        <v>1156</v>
      </c>
    </row>
    <row r="71" spans="1:11" x14ac:dyDescent="0.25">
      <c r="A71" s="92">
        <v>14</v>
      </c>
      <c r="B71" s="92" t="s">
        <v>530</v>
      </c>
      <c r="C71" s="92" t="s">
        <v>531</v>
      </c>
      <c r="D71" s="92" t="s">
        <v>36</v>
      </c>
      <c r="E71" s="92" t="s">
        <v>1</v>
      </c>
      <c r="F71" s="92" t="s">
        <v>1158</v>
      </c>
      <c r="G71" s="92" t="s">
        <v>1136</v>
      </c>
      <c r="H71" s="92" t="s">
        <v>1013</v>
      </c>
      <c r="I71" s="92" t="s">
        <v>1159</v>
      </c>
      <c r="J71" s="92" t="s">
        <v>960</v>
      </c>
      <c r="K71" s="92" t="s">
        <v>1160</v>
      </c>
    </row>
    <row r="72" spans="1:11" x14ac:dyDescent="0.25">
      <c r="A72" s="92">
        <v>15</v>
      </c>
      <c r="B72" s="92" t="s">
        <v>50</v>
      </c>
      <c r="C72" s="92" t="s">
        <v>51</v>
      </c>
      <c r="D72" s="92" t="s">
        <v>52</v>
      </c>
      <c r="E72" s="92" t="s">
        <v>43</v>
      </c>
      <c r="F72" s="92" t="s">
        <v>1085</v>
      </c>
      <c r="G72" s="92" t="s">
        <v>1136</v>
      </c>
      <c r="H72" s="92" t="s">
        <v>1013</v>
      </c>
      <c r="I72" s="92" t="s">
        <v>1086</v>
      </c>
      <c r="J72" s="92" t="s">
        <v>960</v>
      </c>
      <c r="K72" s="92" t="s">
        <v>1087</v>
      </c>
    </row>
    <row r="73" spans="1:11" x14ac:dyDescent="0.25">
      <c r="A73" s="92">
        <v>16</v>
      </c>
      <c r="B73" s="92" t="s">
        <v>1094</v>
      </c>
      <c r="C73" s="92" t="s">
        <v>1095</v>
      </c>
      <c r="D73" s="92" t="s">
        <v>173</v>
      </c>
      <c r="E73" s="92" t="s">
        <v>43</v>
      </c>
      <c r="F73" s="92" t="s">
        <v>1096</v>
      </c>
      <c r="G73" s="92" t="s">
        <v>1136</v>
      </c>
      <c r="H73" s="92" t="s">
        <v>1013</v>
      </c>
      <c r="I73" s="92" t="s">
        <v>1097</v>
      </c>
      <c r="J73" s="92" t="s">
        <v>960</v>
      </c>
      <c r="K73" s="92" t="s">
        <v>1098</v>
      </c>
    </row>
    <row r="74" spans="1:11" x14ac:dyDescent="0.25">
      <c r="A74" s="92">
        <v>17</v>
      </c>
      <c r="B74" s="92" t="s">
        <v>196</v>
      </c>
      <c r="C74" s="92" t="s">
        <v>104</v>
      </c>
      <c r="D74" s="92" t="s">
        <v>197</v>
      </c>
      <c r="E74" s="92" t="s">
        <v>198</v>
      </c>
      <c r="F74" s="92" t="s">
        <v>1107</v>
      </c>
      <c r="G74" s="92" t="s">
        <v>1136</v>
      </c>
      <c r="H74" s="92" t="s">
        <v>1013</v>
      </c>
      <c r="I74" s="92" t="s">
        <v>1108</v>
      </c>
      <c r="J74" s="92" t="s">
        <v>960</v>
      </c>
      <c r="K74" s="92" t="s">
        <v>1109</v>
      </c>
    </row>
    <row r="75" spans="1:11" x14ac:dyDescent="0.25">
      <c r="A75" s="92">
        <v>18</v>
      </c>
      <c r="B75" s="92" t="s">
        <v>1110</v>
      </c>
      <c r="C75" s="92" t="s">
        <v>408</v>
      </c>
      <c r="D75" s="92" t="s">
        <v>1111</v>
      </c>
      <c r="E75" s="92" t="s">
        <v>912</v>
      </c>
      <c r="F75" s="92" t="s">
        <v>1112</v>
      </c>
      <c r="G75" s="92" t="s">
        <v>1136</v>
      </c>
      <c r="H75" s="92" t="s">
        <v>1013</v>
      </c>
      <c r="I75" s="92" t="s">
        <v>1113</v>
      </c>
      <c r="J75" s="92" t="s">
        <v>960</v>
      </c>
      <c r="K75" s="92" t="s">
        <v>1114</v>
      </c>
    </row>
    <row r="76" spans="1:11" x14ac:dyDescent="0.25">
      <c r="A76" s="92">
        <v>19</v>
      </c>
      <c r="B76" s="92" t="s">
        <v>1115</v>
      </c>
      <c r="C76" s="92" t="s">
        <v>1116</v>
      </c>
      <c r="D76" s="92" t="s">
        <v>1117</v>
      </c>
      <c r="E76" s="92" t="s">
        <v>1</v>
      </c>
      <c r="F76" s="92" t="s">
        <v>1118</v>
      </c>
      <c r="G76" s="92" t="s">
        <v>1136</v>
      </c>
      <c r="H76" s="92" t="s">
        <v>1013</v>
      </c>
      <c r="I76" s="92" t="s">
        <v>1119</v>
      </c>
      <c r="J76" s="92" t="s">
        <v>960</v>
      </c>
      <c r="K76" s="92" t="s">
        <v>1120</v>
      </c>
    </row>
    <row r="77" spans="1:11" x14ac:dyDescent="0.25">
      <c r="A77" s="92">
        <v>20</v>
      </c>
      <c r="B77" s="92" t="s">
        <v>803</v>
      </c>
      <c r="C77" s="92" t="s">
        <v>804</v>
      </c>
      <c r="D77" s="92" t="s">
        <v>17</v>
      </c>
      <c r="E77" s="92" t="s">
        <v>7</v>
      </c>
      <c r="F77" s="92" t="s">
        <v>1121</v>
      </c>
      <c r="G77" s="92" t="s">
        <v>1136</v>
      </c>
      <c r="H77" s="92" t="s">
        <v>1013</v>
      </c>
      <c r="I77" s="92" t="s">
        <v>1122</v>
      </c>
      <c r="J77" s="92" t="s">
        <v>960</v>
      </c>
      <c r="K77" s="92" t="s">
        <v>1123</v>
      </c>
    </row>
    <row r="78" spans="1:11" x14ac:dyDescent="0.25">
      <c r="A78" s="92">
        <v>30</v>
      </c>
      <c r="B78" s="92" t="s">
        <v>803</v>
      </c>
      <c r="C78" s="92" t="s">
        <v>804</v>
      </c>
      <c r="D78" s="92" t="s">
        <v>17</v>
      </c>
      <c r="E78" s="92" t="s">
        <v>7</v>
      </c>
      <c r="F78" s="92" t="s">
        <v>805</v>
      </c>
      <c r="G78" s="92" t="s">
        <v>1136</v>
      </c>
      <c r="H78" s="92" t="s">
        <v>5</v>
      </c>
      <c r="I78" s="92" t="s">
        <v>806</v>
      </c>
      <c r="J78" s="92" t="s">
        <v>6</v>
      </c>
      <c r="K78" s="92" t="s">
        <v>996</v>
      </c>
    </row>
    <row r="79" spans="1:11" x14ac:dyDescent="0.25">
      <c r="A79" s="92">
        <v>52</v>
      </c>
      <c r="B79" s="92" t="s">
        <v>15</v>
      </c>
      <c r="C79" s="92" t="s">
        <v>16</v>
      </c>
      <c r="D79" s="92" t="s">
        <v>17</v>
      </c>
      <c r="E79" s="92" t="s">
        <v>7</v>
      </c>
      <c r="F79" s="92" t="s">
        <v>18</v>
      </c>
      <c r="G79" s="92" t="s">
        <v>1136</v>
      </c>
      <c r="H79" s="92" t="s">
        <v>5</v>
      </c>
      <c r="I79" s="92" t="s">
        <v>19</v>
      </c>
      <c r="J79" s="92" t="s">
        <v>6</v>
      </c>
      <c r="K79" s="92" t="s">
        <v>685</v>
      </c>
    </row>
    <row r="80" spans="1:11" x14ac:dyDescent="0.25">
      <c r="A80" s="92">
        <v>62</v>
      </c>
      <c r="B80" s="92" t="s">
        <v>443</v>
      </c>
      <c r="C80" s="92" t="s">
        <v>444</v>
      </c>
      <c r="D80" s="92" t="s">
        <v>0</v>
      </c>
      <c r="E80" s="92" t="s">
        <v>1</v>
      </c>
      <c r="F80" s="92" t="s">
        <v>445</v>
      </c>
      <c r="G80" s="92" t="s">
        <v>1136</v>
      </c>
      <c r="H80" s="92" t="s">
        <v>5</v>
      </c>
      <c r="I80" s="92" t="s">
        <v>446</v>
      </c>
      <c r="J80" s="92" t="s">
        <v>6</v>
      </c>
      <c r="K80" s="92" t="s">
        <v>708</v>
      </c>
    </row>
    <row r="81" spans="1:11" x14ac:dyDescent="0.25">
      <c r="A81" s="92">
        <v>66</v>
      </c>
      <c r="B81" s="92" t="s">
        <v>54</v>
      </c>
      <c r="C81" s="92" t="s">
        <v>55</v>
      </c>
      <c r="D81" s="92" t="s">
        <v>0</v>
      </c>
      <c r="E81" s="92" t="s">
        <v>1</v>
      </c>
      <c r="F81" s="92" t="s">
        <v>56</v>
      </c>
      <c r="G81" s="92" t="s">
        <v>1136</v>
      </c>
      <c r="H81" s="92" t="s">
        <v>5</v>
      </c>
      <c r="I81" s="92" t="s">
        <v>57</v>
      </c>
      <c r="J81" s="92" t="s">
        <v>6</v>
      </c>
      <c r="K81" s="92" t="s">
        <v>717</v>
      </c>
    </row>
    <row r="82" spans="1:11" x14ac:dyDescent="0.25">
      <c r="A82" s="92">
        <v>67</v>
      </c>
      <c r="B82" s="92" t="s">
        <v>467</v>
      </c>
      <c r="C82" s="92" t="s">
        <v>468</v>
      </c>
      <c r="D82" s="92" t="s">
        <v>0</v>
      </c>
      <c r="E82" s="92" t="s">
        <v>1</v>
      </c>
      <c r="F82" s="92" t="s">
        <v>469</v>
      </c>
      <c r="G82" s="92" t="s">
        <v>1136</v>
      </c>
      <c r="H82" s="92" t="s">
        <v>5</v>
      </c>
      <c r="I82" s="92" t="s">
        <v>470</v>
      </c>
      <c r="J82" s="92" t="s">
        <v>6</v>
      </c>
      <c r="K82" s="92" t="s">
        <v>720</v>
      </c>
    </row>
    <row r="83" spans="1:11" x14ac:dyDescent="0.25">
      <c r="A83" s="92">
        <v>68</v>
      </c>
      <c r="B83" s="92" t="s">
        <v>50</v>
      </c>
      <c r="C83" s="92" t="s">
        <v>51</v>
      </c>
      <c r="D83" s="92" t="s">
        <v>52</v>
      </c>
      <c r="E83" s="92" t="s">
        <v>43</v>
      </c>
      <c r="F83" s="92" t="s">
        <v>94</v>
      </c>
      <c r="G83" s="92" t="s">
        <v>1136</v>
      </c>
      <c r="H83" s="92" t="s">
        <v>5</v>
      </c>
      <c r="I83" s="92" t="s">
        <v>95</v>
      </c>
      <c r="J83" s="92" t="s">
        <v>6</v>
      </c>
      <c r="K83" s="92" t="s">
        <v>724</v>
      </c>
    </row>
    <row r="84" spans="1:11" x14ac:dyDescent="0.25">
      <c r="A84" s="92">
        <v>76</v>
      </c>
      <c r="B84" s="92" t="s">
        <v>179</v>
      </c>
      <c r="C84" s="92" t="s">
        <v>180</v>
      </c>
      <c r="D84" s="92" t="s">
        <v>181</v>
      </c>
      <c r="E84" s="92" t="s">
        <v>43</v>
      </c>
      <c r="F84" s="92" t="s">
        <v>182</v>
      </c>
      <c r="G84" s="92" t="s">
        <v>1136</v>
      </c>
      <c r="H84" s="92" t="s">
        <v>8</v>
      </c>
      <c r="I84" s="92" t="s">
        <v>183</v>
      </c>
      <c r="J84" s="92" t="s">
        <v>9</v>
      </c>
      <c r="K84" s="92" t="s">
        <v>738</v>
      </c>
    </row>
  </sheetData>
  <sortState ref="A2:K84">
    <sortCondition ref="G2:G84"/>
    <sortCondition ref="H2:H84"/>
  </sortState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9"/>
  <dimension ref="A1:L88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40</v>
      </c>
      <c r="B2" s="91" t="s">
        <v>453</v>
      </c>
      <c r="C2" s="91" t="s">
        <v>454</v>
      </c>
      <c r="D2" s="91" t="s">
        <v>455</v>
      </c>
      <c r="E2" s="91" t="s">
        <v>456</v>
      </c>
      <c r="F2" s="91" t="s">
        <v>457</v>
      </c>
      <c r="G2" s="91" t="s">
        <v>666</v>
      </c>
      <c r="H2" s="91" t="s">
        <v>30</v>
      </c>
      <c r="I2" s="91" t="s">
        <v>458</v>
      </c>
      <c r="J2" s="91" t="s">
        <v>32</v>
      </c>
      <c r="K2" s="91" t="s">
        <v>763</v>
      </c>
    </row>
    <row r="3" spans="1:11" x14ac:dyDescent="0.25">
      <c r="A3">
        <v>74</v>
      </c>
      <c r="B3" s="91" t="s">
        <v>131</v>
      </c>
      <c r="C3" s="91" t="s">
        <v>132</v>
      </c>
      <c r="D3" s="91" t="s">
        <v>133</v>
      </c>
      <c r="E3" s="91" t="s">
        <v>28</v>
      </c>
      <c r="F3" s="91" t="s">
        <v>134</v>
      </c>
      <c r="G3" s="91" t="s">
        <v>666</v>
      </c>
      <c r="H3" s="91" t="s">
        <v>30</v>
      </c>
      <c r="I3" s="91" t="s">
        <v>135</v>
      </c>
      <c r="J3" s="91" t="s">
        <v>32</v>
      </c>
      <c r="K3" s="91" t="s">
        <v>731</v>
      </c>
    </row>
    <row r="4" spans="1:11" x14ac:dyDescent="0.25">
      <c r="A4">
        <v>75</v>
      </c>
      <c r="B4" s="91" t="s">
        <v>54</v>
      </c>
      <c r="C4" s="91" t="s">
        <v>55</v>
      </c>
      <c r="D4" s="91" t="s">
        <v>0</v>
      </c>
      <c r="E4" s="91" t="s">
        <v>1</v>
      </c>
      <c r="F4" s="91" t="s">
        <v>156</v>
      </c>
      <c r="G4" s="91" t="s">
        <v>666</v>
      </c>
      <c r="H4" s="91" t="s">
        <v>157</v>
      </c>
      <c r="I4" s="91" t="s">
        <v>158</v>
      </c>
      <c r="J4" s="91" t="s">
        <v>159</v>
      </c>
      <c r="K4" s="91" t="s">
        <v>734</v>
      </c>
    </row>
    <row r="5" spans="1:11" x14ac:dyDescent="0.25">
      <c r="A5" s="91">
        <v>3</v>
      </c>
      <c r="B5" s="91" t="s">
        <v>623</v>
      </c>
      <c r="C5" s="91" t="s">
        <v>624</v>
      </c>
      <c r="D5" s="91" t="s">
        <v>625</v>
      </c>
      <c r="E5" s="91" t="s">
        <v>48</v>
      </c>
      <c r="F5" s="91" t="s">
        <v>626</v>
      </c>
      <c r="G5" s="91" t="s">
        <v>666</v>
      </c>
      <c r="H5" s="91" t="s">
        <v>294</v>
      </c>
      <c r="I5" s="91" t="s">
        <v>627</v>
      </c>
      <c r="J5" s="91" t="s">
        <v>289</v>
      </c>
      <c r="K5" s="91" t="s">
        <v>1221</v>
      </c>
    </row>
    <row r="6" spans="1:11" x14ac:dyDescent="0.25">
      <c r="A6" s="91">
        <v>43</v>
      </c>
      <c r="B6" s="91" t="s">
        <v>407</v>
      </c>
      <c r="C6" s="91" t="s">
        <v>408</v>
      </c>
      <c r="D6" s="91" t="s">
        <v>618</v>
      </c>
      <c r="E6" s="91" t="s">
        <v>619</v>
      </c>
      <c r="F6" s="91" t="s">
        <v>620</v>
      </c>
      <c r="G6" s="91" t="s">
        <v>666</v>
      </c>
      <c r="H6" s="91" t="s">
        <v>294</v>
      </c>
      <c r="I6" s="91" t="s">
        <v>621</v>
      </c>
      <c r="J6" s="91" t="s">
        <v>289</v>
      </c>
      <c r="K6" s="91" t="s">
        <v>658</v>
      </c>
    </row>
    <row r="7" spans="1:11" x14ac:dyDescent="0.25">
      <c r="A7" s="91">
        <v>58</v>
      </c>
      <c r="B7" s="91" t="s">
        <v>377</v>
      </c>
      <c r="C7" s="91" t="s">
        <v>378</v>
      </c>
      <c r="D7" s="91" t="s">
        <v>256</v>
      </c>
      <c r="E7" s="91" t="s">
        <v>1</v>
      </c>
      <c r="F7" s="91" t="s">
        <v>379</v>
      </c>
      <c r="G7" s="91" t="s">
        <v>666</v>
      </c>
      <c r="H7" s="91" t="s">
        <v>294</v>
      </c>
      <c r="I7" s="91" t="s">
        <v>380</v>
      </c>
      <c r="J7" s="91" t="s">
        <v>289</v>
      </c>
      <c r="K7" s="91" t="s">
        <v>695</v>
      </c>
    </row>
    <row r="8" spans="1:11" x14ac:dyDescent="0.25">
      <c r="A8" s="91">
        <v>55</v>
      </c>
      <c r="B8" s="91" t="s">
        <v>333</v>
      </c>
      <c r="C8" s="91" t="s">
        <v>334</v>
      </c>
      <c r="D8" s="91" t="s">
        <v>335</v>
      </c>
      <c r="E8" s="91" t="s">
        <v>48</v>
      </c>
      <c r="F8" s="91" t="s">
        <v>336</v>
      </c>
      <c r="G8" s="91" t="s">
        <v>666</v>
      </c>
      <c r="H8" s="91" t="s">
        <v>287</v>
      </c>
      <c r="I8" s="91" t="s">
        <v>337</v>
      </c>
      <c r="J8" s="91" t="s">
        <v>289</v>
      </c>
      <c r="K8" s="91" t="s">
        <v>686</v>
      </c>
    </row>
    <row r="9" spans="1:11" x14ac:dyDescent="0.25">
      <c r="A9" s="91">
        <v>59</v>
      </c>
      <c r="B9" s="91" t="s">
        <v>387</v>
      </c>
      <c r="C9" s="91" t="s">
        <v>279</v>
      </c>
      <c r="D9" s="91" t="s">
        <v>351</v>
      </c>
      <c r="E9" s="91" t="s">
        <v>48</v>
      </c>
      <c r="F9" s="91" t="s">
        <v>388</v>
      </c>
      <c r="G9" s="91" t="s">
        <v>666</v>
      </c>
      <c r="H9" s="91" t="s">
        <v>287</v>
      </c>
      <c r="I9" s="91" t="s">
        <v>389</v>
      </c>
      <c r="J9" s="91" t="s">
        <v>289</v>
      </c>
      <c r="K9" s="91" t="s">
        <v>696</v>
      </c>
    </row>
    <row r="10" spans="1:11" x14ac:dyDescent="0.25">
      <c r="A10" s="91">
        <v>36</v>
      </c>
      <c r="B10" s="91" t="s">
        <v>567</v>
      </c>
      <c r="C10" s="91" t="s">
        <v>561</v>
      </c>
      <c r="D10" s="91" t="s">
        <v>0</v>
      </c>
      <c r="E10" s="91" t="s">
        <v>1</v>
      </c>
      <c r="F10" s="91" t="s">
        <v>61</v>
      </c>
      <c r="G10" s="91" t="s">
        <v>666</v>
      </c>
      <c r="H10" s="91" t="s">
        <v>3</v>
      </c>
      <c r="I10" s="91" t="s">
        <v>62</v>
      </c>
      <c r="J10" s="91" t="s">
        <v>53</v>
      </c>
      <c r="K10" s="91" t="s">
        <v>919</v>
      </c>
    </row>
    <row r="11" spans="1:11" x14ac:dyDescent="0.25">
      <c r="A11" s="91">
        <v>85</v>
      </c>
      <c r="B11" s="91" t="s">
        <v>232</v>
      </c>
      <c r="C11" s="91" t="s">
        <v>233</v>
      </c>
      <c r="D11" s="91" t="s">
        <v>234</v>
      </c>
      <c r="E11" s="91" t="s">
        <v>1</v>
      </c>
      <c r="F11" s="91" t="s">
        <v>235</v>
      </c>
      <c r="G11" s="91" t="s">
        <v>666</v>
      </c>
      <c r="H11" s="91" t="s">
        <v>3</v>
      </c>
      <c r="I11" s="91" t="s">
        <v>236</v>
      </c>
      <c r="J11" s="91" t="s">
        <v>53</v>
      </c>
      <c r="K11" s="91" t="s">
        <v>750</v>
      </c>
    </row>
    <row r="12" spans="1:11" x14ac:dyDescent="0.25">
      <c r="A12" s="91">
        <v>27</v>
      </c>
      <c r="B12" s="91" t="s">
        <v>71</v>
      </c>
      <c r="C12" s="91" t="s">
        <v>72</v>
      </c>
      <c r="D12" s="91" t="s">
        <v>73</v>
      </c>
      <c r="E12" s="91" t="s">
        <v>28</v>
      </c>
      <c r="F12" s="91" t="s">
        <v>74</v>
      </c>
      <c r="G12" s="91" t="s">
        <v>1019</v>
      </c>
      <c r="H12" s="91" t="s">
        <v>30</v>
      </c>
      <c r="I12" s="91" t="s">
        <v>75</v>
      </c>
      <c r="J12" s="91" t="s">
        <v>32</v>
      </c>
      <c r="K12" s="91" t="s">
        <v>1058</v>
      </c>
    </row>
    <row r="13" spans="1:11" x14ac:dyDescent="0.25">
      <c r="A13" s="91">
        <v>33</v>
      </c>
      <c r="B13" s="91" t="s">
        <v>64</v>
      </c>
      <c r="C13" s="91" t="s">
        <v>65</v>
      </c>
      <c r="D13" s="91" t="s">
        <v>66</v>
      </c>
      <c r="E13" s="91" t="s">
        <v>1</v>
      </c>
      <c r="F13" s="91" t="s">
        <v>67</v>
      </c>
      <c r="G13" s="91" t="s">
        <v>1019</v>
      </c>
      <c r="H13" s="91" t="s">
        <v>30</v>
      </c>
      <c r="I13" s="91" t="s">
        <v>68</v>
      </c>
      <c r="J13" s="91" t="s">
        <v>32</v>
      </c>
      <c r="K13" s="91" t="s">
        <v>959</v>
      </c>
    </row>
    <row r="14" spans="1:11" x14ac:dyDescent="0.25">
      <c r="A14" s="91">
        <v>64</v>
      </c>
      <c r="B14" s="91" t="s">
        <v>15</v>
      </c>
      <c r="C14" s="91" t="s">
        <v>16</v>
      </c>
      <c r="D14" s="91" t="s">
        <v>17</v>
      </c>
      <c r="E14" s="91" t="s">
        <v>7</v>
      </c>
      <c r="F14" s="91" t="s">
        <v>77</v>
      </c>
      <c r="G14" s="91" t="s">
        <v>1019</v>
      </c>
      <c r="H14" s="91" t="s">
        <v>30</v>
      </c>
      <c r="I14" s="91" t="s">
        <v>78</v>
      </c>
      <c r="J14" s="91" t="s">
        <v>32</v>
      </c>
      <c r="K14" s="91" t="s">
        <v>705</v>
      </c>
    </row>
    <row r="15" spans="1:11" x14ac:dyDescent="0.25">
      <c r="A15" s="91">
        <v>66</v>
      </c>
      <c r="B15" s="91" t="s">
        <v>460</v>
      </c>
      <c r="C15" s="91" t="s">
        <v>461</v>
      </c>
      <c r="D15" s="91" t="s">
        <v>462</v>
      </c>
      <c r="E15" s="91" t="s">
        <v>1</v>
      </c>
      <c r="F15" s="91" t="s">
        <v>463</v>
      </c>
      <c r="G15" s="91" t="s">
        <v>1019</v>
      </c>
      <c r="H15" s="91" t="s">
        <v>30</v>
      </c>
      <c r="I15" s="91" t="s">
        <v>464</v>
      </c>
      <c r="J15" s="91" t="s">
        <v>32</v>
      </c>
      <c r="K15" s="91" t="s">
        <v>711</v>
      </c>
    </row>
    <row r="16" spans="1:11" x14ac:dyDescent="0.25">
      <c r="A16" s="91">
        <v>67</v>
      </c>
      <c r="B16" s="91" t="s">
        <v>165</v>
      </c>
      <c r="C16" s="91" t="s">
        <v>166</v>
      </c>
      <c r="D16" s="91" t="s">
        <v>27</v>
      </c>
      <c r="E16" s="91" t="s">
        <v>28</v>
      </c>
      <c r="F16" s="91" t="s">
        <v>167</v>
      </c>
      <c r="G16" s="91" t="s">
        <v>1019</v>
      </c>
      <c r="H16" s="91" t="s">
        <v>30</v>
      </c>
      <c r="I16" s="91" t="s">
        <v>168</v>
      </c>
      <c r="J16" s="91" t="s">
        <v>32</v>
      </c>
      <c r="K16" s="91" t="s">
        <v>712</v>
      </c>
    </row>
    <row r="17" spans="1:11" x14ac:dyDescent="0.25">
      <c r="A17" s="91">
        <v>68</v>
      </c>
      <c r="B17" s="91" t="s">
        <v>25</v>
      </c>
      <c r="C17" s="91" t="s">
        <v>26</v>
      </c>
      <c r="D17" s="91" t="s">
        <v>27</v>
      </c>
      <c r="E17" s="91" t="s">
        <v>28</v>
      </c>
      <c r="F17" s="91" t="s">
        <v>29</v>
      </c>
      <c r="G17" s="91" t="s">
        <v>1019</v>
      </c>
      <c r="H17" s="91" t="s">
        <v>30</v>
      </c>
      <c r="I17" s="91" t="s">
        <v>31</v>
      </c>
      <c r="J17" s="91" t="s">
        <v>32</v>
      </c>
      <c r="K17" s="91" t="s">
        <v>714</v>
      </c>
    </row>
    <row r="18" spans="1:11" x14ac:dyDescent="0.25">
      <c r="A18" s="91">
        <v>80</v>
      </c>
      <c r="B18" s="91" t="s">
        <v>467</v>
      </c>
      <c r="C18" s="91" t="s">
        <v>468</v>
      </c>
      <c r="D18" s="91" t="s">
        <v>0</v>
      </c>
      <c r="E18" s="91" t="s">
        <v>1</v>
      </c>
      <c r="F18" s="91" t="s">
        <v>477</v>
      </c>
      <c r="G18" s="91" t="s">
        <v>1019</v>
      </c>
      <c r="H18" s="91" t="s">
        <v>30</v>
      </c>
      <c r="I18" s="91" t="s">
        <v>478</v>
      </c>
      <c r="J18" s="91" t="s">
        <v>32</v>
      </c>
      <c r="K18" s="91" t="s">
        <v>740</v>
      </c>
    </row>
    <row r="19" spans="1:11" x14ac:dyDescent="0.25">
      <c r="A19" s="91">
        <v>37</v>
      </c>
      <c r="B19" s="91" t="s">
        <v>49</v>
      </c>
      <c r="C19" s="91" t="s">
        <v>97</v>
      </c>
      <c r="D19" s="91" t="s">
        <v>66</v>
      </c>
      <c r="E19" s="91" t="s">
        <v>1</v>
      </c>
      <c r="F19" s="91" t="s">
        <v>391</v>
      </c>
      <c r="G19" s="91" t="s">
        <v>1019</v>
      </c>
      <c r="H19" s="91" t="s">
        <v>294</v>
      </c>
      <c r="I19" s="91" t="s">
        <v>392</v>
      </c>
      <c r="J19" s="91" t="s">
        <v>289</v>
      </c>
      <c r="K19" s="91" t="s">
        <v>921</v>
      </c>
    </row>
    <row r="20" spans="1:11" x14ac:dyDescent="0.25">
      <c r="A20" s="91">
        <v>39</v>
      </c>
      <c r="B20" s="91" t="s">
        <v>845</v>
      </c>
      <c r="C20" s="91" t="s">
        <v>846</v>
      </c>
      <c r="D20" s="91" t="s">
        <v>27</v>
      </c>
      <c r="E20" s="91" t="s">
        <v>28</v>
      </c>
      <c r="F20" s="91" t="s">
        <v>847</v>
      </c>
      <c r="G20" s="91" t="s">
        <v>1019</v>
      </c>
      <c r="H20" s="91" t="s">
        <v>294</v>
      </c>
      <c r="I20" s="91" t="s">
        <v>848</v>
      </c>
      <c r="J20" s="91" t="s">
        <v>289</v>
      </c>
      <c r="K20" s="91" t="s">
        <v>849</v>
      </c>
    </row>
    <row r="21" spans="1:11" x14ac:dyDescent="0.25">
      <c r="A21" s="91">
        <v>41</v>
      </c>
      <c r="B21" s="91" t="s">
        <v>530</v>
      </c>
      <c r="C21" s="91" t="s">
        <v>531</v>
      </c>
      <c r="D21" s="91" t="s">
        <v>36</v>
      </c>
      <c r="E21" s="91" t="s">
        <v>1</v>
      </c>
      <c r="F21" s="91" t="s">
        <v>532</v>
      </c>
      <c r="G21" s="91" t="s">
        <v>1019</v>
      </c>
      <c r="H21" s="91" t="s">
        <v>294</v>
      </c>
      <c r="I21" s="91" t="s">
        <v>533</v>
      </c>
      <c r="J21" s="91" t="s">
        <v>516</v>
      </c>
      <c r="K21" s="91" t="s">
        <v>764</v>
      </c>
    </row>
    <row r="22" spans="1:11" x14ac:dyDescent="0.25">
      <c r="A22" s="91">
        <v>42</v>
      </c>
      <c r="B22" s="91" t="s">
        <v>651</v>
      </c>
      <c r="C22" s="91" t="s">
        <v>652</v>
      </c>
      <c r="D22" s="91" t="s">
        <v>653</v>
      </c>
      <c r="E22" s="91" t="s">
        <v>1</v>
      </c>
      <c r="F22" s="91" t="s">
        <v>654</v>
      </c>
      <c r="G22" s="91" t="s">
        <v>1019</v>
      </c>
      <c r="H22" s="91" t="s">
        <v>294</v>
      </c>
      <c r="I22" s="91" t="s">
        <v>655</v>
      </c>
      <c r="J22" s="91" t="s">
        <v>289</v>
      </c>
      <c r="K22" s="91" t="s">
        <v>656</v>
      </c>
    </row>
    <row r="23" spans="1:11" x14ac:dyDescent="0.25">
      <c r="A23" s="91">
        <v>45</v>
      </c>
      <c r="B23" s="91" t="s">
        <v>608</v>
      </c>
      <c r="C23" s="91" t="s">
        <v>378</v>
      </c>
      <c r="D23" s="91" t="s">
        <v>27</v>
      </c>
      <c r="E23" s="91" t="s">
        <v>28</v>
      </c>
      <c r="F23" s="91" t="s">
        <v>609</v>
      </c>
      <c r="G23" s="91" t="s">
        <v>1019</v>
      </c>
      <c r="H23" s="91" t="s">
        <v>294</v>
      </c>
      <c r="I23" s="91" t="s">
        <v>610</v>
      </c>
      <c r="J23" s="91" t="s">
        <v>289</v>
      </c>
      <c r="K23" s="91" t="s">
        <v>663</v>
      </c>
    </row>
    <row r="24" spans="1:11" x14ac:dyDescent="0.25">
      <c r="A24" s="91">
        <v>49</v>
      </c>
      <c r="B24" s="91"/>
      <c r="C24" s="91"/>
      <c r="D24" s="91"/>
      <c r="E24" s="91"/>
      <c r="F24" s="91" t="s">
        <v>540</v>
      </c>
      <c r="G24" s="91" t="s">
        <v>1019</v>
      </c>
      <c r="H24" s="91" t="s">
        <v>294</v>
      </c>
      <c r="I24" s="91" t="s">
        <v>541</v>
      </c>
      <c r="J24" s="91" t="s">
        <v>289</v>
      </c>
      <c r="K24" s="91" t="s">
        <v>677</v>
      </c>
    </row>
    <row r="25" spans="1:11" x14ac:dyDescent="0.25">
      <c r="A25" s="91">
        <v>50</v>
      </c>
      <c r="B25" s="91" t="s">
        <v>291</v>
      </c>
      <c r="C25" s="91" t="s">
        <v>292</v>
      </c>
      <c r="D25" s="91" t="s">
        <v>0</v>
      </c>
      <c r="E25" s="91" t="s">
        <v>1</v>
      </c>
      <c r="F25" s="91" t="s">
        <v>293</v>
      </c>
      <c r="G25" s="91" t="s">
        <v>1019</v>
      </c>
      <c r="H25" s="91" t="s">
        <v>294</v>
      </c>
      <c r="I25" s="91" t="s">
        <v>295</v>
      </c>
      <c r="J25" s="91" t="s">
        <v>289</v>
      </c>
      <c r="K25" s="91" t="s">
        <v>679</v>
      </c>
    </row>
    <row r="26" spans="1:11" x14ac:dyDescent="0.25">
      <c r="A26" s="91">
        <v>51</v>
      </c>
      <c r="B26" s="91" t="s">
        <v>297</v>
      </c>
      <c r="C26" s="91" t="s">
        <v>255</v>
      </c>
      <c r="D26" s="91" t="s">
        <v>0</v>
      </c>
      <c r="E26" s="91" t="s">
        <v>1</v>
      </c>
      <c r="F26" s="91" t="s">
        <v>298</v>
      </c>
      <c r="G26" s="91" t="s">
        <v>1019</v>
      </c>
      <c r="H26" s="91" t="s">
        <v>294</v>
      </c>
      <c r="I26" s="91" t="s">
        <v>299</v>
      </c>
      <c r="J26" s="91" t="s">
        <v>289</v>
      </c>
      <c r="K26" s="91" t="s">
        <v>680</v>
      </c>
    </row>
    <row r="27" spans="1:11" x14ac:dyDescent="0.25">
      <c r="A27" s="91">
        <v>52</v>
      </c>
      <c r="B27" s="91" t="s">
        <v>311</v>
      </c>
      <c r="C27" s="91" t="s">
        <v>312</v>
      </c>
      <c r="D27" s="91" t="s">
        <v>313</v>
      </c>
      <c r="E27" s="91" t="s">
        <v>43</v>
      </c>
      <c r="F27" s="91" t="s">
        <v>314</v>
      </c>
      <c r="G27" s="91" t="s">
        <v>1019</v>
      </c>
      <c r="H27" s="91" t="s">
        <v>294</v>
      </c>
      <c r="I27" s="91" t="s">
        <v>315</v>
      </c>
      <c r="J27" s="91" t="s">
        <v>289</v>
      </c>
      <c r="K27" s="91" t="s">
        <v>683</v>
      </c>
    </row>
    <row r="28" spans="1:11" x14ac:dyDescent="0.25">
      <c r="A28" s="91">
        <v>56</v>
      </c>
      <c r="B28" s="91" t="s">
        <v>355</v>
      </c>
      <c r="C28" s="91" t="s">
        <v>356</v>
      </c>
      <c r="D28" s="91" t="s">
        <v>0</v>
      </c>
      <c r="E28" s="91" t="s">
        <v>1</v>
      </c>
      <c r="F28" s="91" t="s">
        <v>357</v>
      </c>
      <c r="G28" s="91" t="s">
        <v>1019</v>
      </c>
      <c r="H28" s="91" t="s">
        <v>294</v>
      </c>
      <c r="I28" s="91" t="s">
        <v>358</v>
      </c>
      <c r="J28" s="91" t="s">
        <v>289</v>
      </c>
      <c r="K28" s="91" t="s">
        <v>690</v>
      </c>
    </row>
    <row r="29" spans="1:11" x14ac:dyDescent="0.25">
      <c r="A29" s="91">
        <v>61</v>
      </c>
      <c r="B29" s="91" t="s">
        <v>262</v>
      </c>
      <c r="C29" s="91" t="s">
        <v>399</v>
      </c>
      <c r="D29" s="91" t="s">
        <v>0</v>
      </c>
      <c r="E29" s="91" t="s">
        <v>1</v>
      </c>
      <c r="F29" s="91" t="s">
        <v>400</v>
      </c>
      <c r="G29" s="91" t="s">
        <v>1019</v>
      </c>
      <c r="H29" s="91" t="s">
        <v>294</v>
      </c>
      <c r="I29" s="91" t="s">
        <v>401</v>
      </c>
      <c r="J29" s="91" t="s">
        <v>289</v>
      </c>
      <c r="K29" s="91" t="s">
        <v>700</v>
      </c>
    </row>
    <row r="30" spans="1:11" x14ac:dyDescent="0.25">
      <c r="A30" s="91">
        <v>63</v>
      </c>
      <c r="B30" s="91" t="s">
        <v>431</v>
      </c>
      <c r="C30" s="91" t="s">
        <v>172</v>
      </c>
      <c r="D30" s="91" t="s">
        <v>432</v>
      </c>
      <c r="E30" s="91" t="s">
        <v>28</v>
      </c>
      <c r="F30" s="91" t="s">
        <v>433</v>
      </c>
      <c r="G30" s="91" t="s">
        <v>1019</v>
      </c>
      <c r="H30" s="91" t="s">
        <v>294</v>
      </c>
      <c r="I30" s="91" t="s">
        <v>434</v>
      </c>
      <c r="J30" s="91" t="s">
        <v>289</v>
      </c>
      <c r="K30" s="91" t="s">
        <v>704</v>
      </c>
    </row>
    <row r="31" spans="1:11" x14ac:dyDescent="0.25">
      <c r="A31" s="91">
        <v>35</v>
      </c>
      <c r="B31" s="91" t="s">
        <v>322</v>
      </c>
      <c r="C31" s="91" t="s">
        <v>323</v>
      </c>
      <c r="D31" s="91" t="s">
        <v>66</v>
      </c>
      <c r="E31" s="91" t="s">
        <v>1</v>
      </c>
      <c r="F31" s="91" t="s">
        <v>324</v>
      </c>
      <c r="G31" s="91" t="s">
        <v>1019</v>
      </c>
      <c r="H31" s="91" t="s">
        <v>287</v>
      </c>
      <c r="I31" s="91" t="s">
        <v>325</v>
      </c>
      <c r="J31" s="91" t="s">
        <v>289</v>
      </c>
      <c r="K31" s="91" t="s">
        <v>956</v>
      </c>
    </row>
    <row r="32" spans="1:11" x14ac:dyDescent="0.25">
      <c r="A32" s="91">
        <v>44</v>
      </c>
      <c r="B32" s="91" t="s">
        <v>425</v>
      </c>
      <c r="C32" s="91" t="s">
        <v>426</v>
      </c>
      <c r="D32" s="91" t="s">
        <v>427</v>
      </c>
      <c r="E32" s="91" t="s">
        <v>28</v>
      </c>
      <c r="F32" s="91" t="s">
        <v>428</v>
      </c>
      <c r="G32" s="91" t="s">
        <v>1019</v>
      </c>
      <c r="H32" s="91" t="s">
        <v>287</v>
      </c>
      <c r="I32" s="91" t="s">
        <v>429</v>
      </c>
      <c r="J32" s="91" t="s">
        <v>289</v>
      </c>
      <c r="K32" s="91" t="s">
        <v>659</v>
      </c>
    </row>
    <row r="33" spans="1:11" x14ac:dyDescent="0.25">
      <c r="A33" s="91">
        <v>46</v>
      </c>
      <c r="B33" s="91"/>
      <c r="C33" s="91"/>
      <c r="D33" s="91"/>
      <c r="E33" s="91"/>
      <c r="F33" s="91" t="s">
        <v>572</v>
      </c>
      <c r="G33" s="91" t="s">
        <v>1019</v>
      </c>
      <c r="H33" s="91" t="s">
        <v>287</v>
      </c>
      <c r="I33" s="91" t="s">
        <v>573</v>
      </c>
      <c r="J33" s="91" t="s">
        <v>289</v>
      </c>
      <c r="K33" s="91" t="s">
        <v>665</v>
      </c>
    </row>
    <row r="34" spans="1:11" x14ac:dyDescent="0.25">
      <c r="A34" s="91">
        <v>48</v>
      </c>
      <c r="B34" s="91" t="s">
        <v>566</v>
      </c>
      <c r="C34" s="91" t="s">
        <v>556</v>
      </c>
      <c r="D34" s="91" t="s">
        <v>0</v>
      </c>
      <c r="E34" s="91" t="s">
        <v>1</v>
      </c>
      <c r="F34" s="91" t="s">
        <v>557</v>
      </c>
      <c r="G34" s="91" t="s">
        <v>1019</v>
      </c>
      <c r="H34" s="91" t="s">
        <v>287</v>
      </c>
      <c r="I34" s="91" t="s">
        <v>558</v>
      </c>
      <c r="J34" s="91" t="s">
        <v>289</v>
      </c>
      <c r="K34" s="91" t="s">
        <v>673</v>
      </c>
    </row>
    <row r="35" spans="1:11" x14ac:dyDescent="0.25">
      <c r="A35" s="91">
        <v>53</v>
      </c>
      <c r="B35" s="91" t="s">
        <v>317</v>
      </c>
      <c r="C35" s="91" t="s">
        <v>279</v>
      </c>
      <c r="D35" s="91" t="s">
        <v>318</v>
      </c>
      <c r="E35" s="91" t="s">
        <v>28</v>
      </c>
      <c r="F35" s="91" t="s">
        <v>319</v>
      </c>
      <c r="G35" s="91" t="s">
        <v>1019</v>
      </c>
      <c r="H35" s="91" t="s">
        <v>287</v>
      </c>
      <c r="I35" s="91" t="s">
        <v>320</v>
      </c>
      <c r="J35" s="91" t="s">
        <v>289</v>
      </c>
      <c r="K35" s="91" t="s">
        <v>758</v>
      </c>
    </row>
    <row r="36" spans="1:11" x14ac:dyDescent="0.25">
      <c r="A36" s="91">
        <v>62</v>
      </c>
      <c r="B36" s="91" t="s">
        <v>403</v>
      </c>
      <c r="C36" s="91" t="s">
        <v>60</v>
      </c>
      <c r="D36" s="91" t="s">
        <v>27</v>
      </c>
      <c r="E36" s="91" t="s">
        <v>28</v>
      </c>
      <c r="F36" s="91" t="s">
        <v>404</v>
      </c>
      <c r="G36" s="91" t="s">
        <v>1019</v>
      </c>
      <c r="H36" s="91" t="s">
        <v>287</v>
      </c>
      <c r="I36" s="91" t="s">
        <v>405</v>
      </c>
      <c r="J36" s="91" t="s">
        <v>289</v>
      </c>
      <c r="K36" s="91" t="s">
        <v>701</v>
      </c>
    </row>
    <row r="37" spans="1:11" x14ac:dyDescent="0.25">
      <c r="A37" s="91">
        <v>6</v>
      </c>
      <c r="B37" s="91" t="s">
        <v>117</v>
      </c>
      <c r="C37" s="91" t="s">
        <v>1210</v>
      </c>
      <c r="D37" s="91" t="s">
        <v>648</v>
      </c>
      <c r="E37" s="91" t="s">
        <v>1</v>
      </c>
      <c r="F37" s="91" t="s">
        <v>1211</v>
      </c>
      <c r="G37" s="91" t="s">
        <v>1019</v>
      </c>
      <c r="H37" s="91" t="s">
        <v>3</v>
      </c>
      <c r="I37" s="91" t="s">
        <v>1212</v>
      </c>
      <c r="J37" s="91" t="s">
        <v>53</v>
      </c>
      <c r="K37" s="91" t="s">
        <v>1213</v>
      </c>
    </row>
    <row r="38" spans="1:11" x14ac:dyDescent="0.25">
      <c r="A38" s="91">
        <v>8</v>
      </c>
      <c r="B38" s="91" t="s">
        <v>116</v>
      </c>
      <c r="C38" s="91" t="s">
        <v>117</v>
      </c>
      <c r="D38" s="91" t="s">
        <v>648</v>
      </c>
      <c r="E38" s="91" t="s">
        <v>1</v>
      </c>
      <c r="F38" s="91" t="s">
        <v>118</v>
      </c>
      <c r="G38" s="91" t="s">
        <v>1019</v>
      </c>
      <c r="H38" s="91" t="s">
        <v>3</v>
      </c>
      <c r="I38" s="91" t="s">
        <v>119</v>
      </c>
      <c r="J38" s="91" t="s">
        <v>53</v>
      </c>
      <c r="K38" s="91" t="s">
        <v>1167</v>
      </c>
    </row>
    <row r="39" spans="1:11" x14ac:dyDescent="0.25">
      <c r="A39" s="91">
        <v>24</v>
      </c>
      <c r="B39" s="91" t="s">
        <v>50</v>
      </c>
      <c r="C39" s="91" t="s">
        <v>51</v>
      </c>
      <c r="D39" s="91" t="s">
        <v>52</v>
      </c>
      <c r="E39" s="91" t="s">
        <v>43</v>
      </c>
      <c r="F39" s="91" t="s">
        <v>246</v>
      </c>
      <c r="G39" s="91" t="s">
        <v>1019</v>
      </c>
      <c r="H39" s="91" t="s">
        <v>3</v>
      </c>
      <c r="I39" s="91" t="s">
        <v>247</v>
      </c>
      <c r="J39" s="91" t="s">
        <v>125</v>
      </c>
      <c r="K39" s="91" t="s">
        <v>1127</v>
      </c>
    </row>
    <row r="40" spans="1:11" x14ac:dyDescent="0.25">
      <c r="A40" s="91">
        <v>26</v>
      </c>
      <c r="B40" s="91" t="s">
        <v>262</v>
      </c>
      <c r="C40" s="91" t="s">
        <v>263</v>
      </c>
      <c r="D40" s="91" t="s">
        <v>264</v>
      </c>
      <c r="E40" s="91" t="s">
        <v>1</v>
      </c>
      <c r="F40" s="91" t="s">
        <v>265</v>
      </c>
      <c r="G40" s="91" t="s">
        <v>1019</v>
      </c>
      <c r="H40" s="91" t="s">
        <v>3</v>
      </c>
      <c r="I40" s="91" t="s">
        <v>266</v>
      </c>
      <c r="J40" s="91" t="s">
        <v>53</v>
      </c>
      <c r="K40" s="91" t="s">
        <v>1057</v>
      </c>
    </row>
    <row r="41" spans="1:11" x14ac:dyDescent="0.25">
      <c r="A41" s="91">
        <v>28</v>
      </c>
      <c r="B41" s="91" t="s">
        <v>273</v>
      </c>
      <c r="C41" s="91" t="s">
        <v>274</v>
      </c>
      <c r="D41" s="91" t="s">
        <v>0</v>
      </c>
      <c r="E41" s="91" t="s">
        <v>1</v>
      </c>
      <c r="F41" s="91" t="s">
        <v>275</v>
      </c>
      <c r="G41" s="91" t="s">
        <v>1019</v>
      </c>
      <c r="H41" s="91" t="s">
        <v>3</v>
      </c>
      <c r="I41" s="91" t="s">
        <v>276</v>
      </c>
      <c r="J41" s="91" t="s">
        <v>53</v>
      </c>
      <c r="K41" s="91" t="s">
        <v>1069</v>
      </c>
    </row>
    <row r="42" spans="1:11" x14ac:dyDescent="0.25">
      <c r="A42" s="91">
        <v>29</v>
      </c>
      <c r="B42" s="91" t="s">
        <v>102</v>
      </c>
      <c r="C42" s="91" t="s">
        <v>141</v>
      </c>
      <c r="D42" s="91" t="s">
        <v>42</v>
      </c>
      <c r="E42" s="91" t="s">
        <v>43</v>
      </c>
      <c r="F42" s="91" t="s">
        <v>142</v>
      </c>
      <c r="G42" s="91" t="s">
        <v>1019</v>
      </c>
      <c r="H42" s="91" t="s">
        <v>3</v>
      </c>
      <c r="I42" s="91" t="s">
        <v>143</v>
      </c>
      <c r="J42" s="91" t="s">
        <v>53</v>
      </c>
      <c r="K42" s="91" t="s">
        <v>1070</v>
      </c>
    </row>
    <row r="43" spans="1:11" x14ac:dyDescent="0.25">
      <c r="A43" s="91">
        <v>30</v>
      </c>
      <c r="B43" s="91" t="s">
        <v>145</v>
      </c>
      <c r="C43" s="91" t="s">
        <v>97</v>
      </c>
      <c r="D43" s="91" t="s">
        <v>1046</v>
      </c>
      <c r="E43" s="91" t="s">
        <v>1</v>
      </c>
      <c r="F43" s="91" t="s">
        <v>147</v>
      </c>
      <c r="G43" s="91" t="s">
        <v>1019</v>
      </c>
      <c r="H43" s="91" t="s">
        <v>3</v>
      </c>
      <c r="I43" s="91" t="s">
        <v>148</v>
      </c>
      <c r="J43" s="91" t="s">
        <v>53</v>
      </c>
      <c r="K43" s="91" t="s">
        <v>1047</v>
      </c>
    </row>
    <row r="44" spans="1:11" x14ac:dyDescent="0.25">
      <c r="A44" s="91">
        <v>32</v>
      </c>
      <c r="B44" s="91" t="s">
        <v>982</v>
      </c>
      <c r="C44" s="91" t="s">
        <v>292</v>
      </c>
      <c r="D44" s="91" t="s">
        <v>462</v>
      </c>
      <c r="E44" s="91" t="s">
        <v>1</v>
      </c>
      <c r="F44" s="91" t="s">
        <v>422</v>
      </c>
      <c r="G44" s="91" t="s">
        <v>1019</v>
      </c>
      <c r="H44" s="91" t="s">
        <v>3</v>
      </c>
      <c r="I44" s="91" t="s">
        <v>423</v>
      </c>
      <c r="J44" s="91" t="s">
        <v>2</v>
      </c>
      <c r="K44" s="91" t="s">
        <v>983</v>
      </c>
    </row>
    <row r="45" spans="1:11" x14ac:dyDescent="0.25">
      <c r="A45" s="91">
        <v>34</v>
      </c>
      <c r="B45" s="91" t="s">
        <v>242</v>
      </c>
      <c r="C45" s="91" t="s">
        <v>243</v>
      </c>
      <c r="D45" s="91" t="s">
        <v>957</v>
      </c>
      <c r="E45" s="91" t="s">
        <v>43</v>
      </c>
      <c r="F45" s="91" t="s">
        <v>244</v>
      </c>
      <c r="G45" s="91" t="s">
        <v>1019</v>
      </c>
      <c r="H45" s="91" t="s">
        <v>3</v>
      </c>
      <c r="I45" s="91" t="s">
        <v>245</v>
      </c>
      <c r="J45" s="91" t="s">
        <v>125</v>
      </c>
      <c r="K45" s="91" t="s">
        <v>958</v>
      </c>
    </row>
    <row r="46" spans="1:11" x14ac:dyDescent="0.25">
      <c r="A46" s="91">
        <v>38</v>
      </c>
      <c r="B46" s="91" t="s">
        <v>361</v>
      </c>
      <c r="C46" s="91" t="s">
        <v>362</v>
      </c>
      <c r="D46" s="91" t="s">
        <v>0</v>
      </c>
      <c r="E46" s="91" t="s">
        <v>1</v>
      </c>
      <c r="F46" s="91" t="s">
        <v>886</v>
      </c>
      <c r="G46" s="91" t="s">
        <v>1019</v>
      </c>
      <c r="H46" s="91" t="s">
        <v>3</v>
      </c>
      <c r="I46" s="91" t="s">
        <v>861</v>
      </c>
      <c r="J46" s="91" t="s">
        <v>516</v>
      </c>
      <c r="K46" s="91" t="s">
        <v>896</v>
      </c>
    </row>
    <row r="47" spans="1:11" x14ac:dyDescent="0.25">
      <c r="A47" s="91">
        <v>57</v>
      </c>
      <c r="B47" s="91" t="s">
        <v>238</v>
      </c>
      <c r="C47" s="91" t="s">
        <v>239</v>
      </c>
      <c r="D47" s="91" t="s">
        <v>0</v>
      </c>
      <c r="E47" s="91" t="s">
        <v>1</v>
      </c>
      <c r="F47" s="91" t="s">
        <v>240</v>
      </c>
      <c r="G47" s="91" t="s">
        <v>1019</v>
      </c>
      <c r="H47" s="91" t="s">
        <v>3</v>
      </c>
      <c r="I47" s="91" t="s">
        <v>241</v>
      </c>
      <c r="J47" s="91" t="s">
        <v>53</v>
      </c>
      <c r="K47" s="91" t="s">
        <v>691</v>
      </c>
    </row>
    <row r="48" spans="1:11" x14ac:dyDescent="0.25">
      <c r="A48" s="91">
        <v>60</v>
      </c>
      <c r="B48" s="91" t="s">
        <v>137</v>
      </c>
      <c r="C48" s="91" t="s">
        <v>138</v>
      </c>
      <c r="D48" s="91" t="s">
        <v>0</v>
      </c>
      <c r="E48" s="91" t="s">
        <v>1</v>
      </c>
      <c r="F48" s="91" t="s">
        <v>139</v>
      </c>
      <c r="G48" s="91" t="s">
        <v>1019</v>
      </c>
      <c r="H48" s="91" t="s">
        <v>3</v>
      </c>
      <c r="I48" s="91" t="s">
        <v>140</v>
      </c>
      <c r="J48" s="91" t="s">
        <v>53</v>
      </c>
      <c r="K48" s="91" t="s">
        <v>699</v>
      </c>
    </row>
    <row r="49" spans="1:11" x14ac:dyDescent="0.25">
      <c r="A49" s="91">
        <v>72</v>
      </c>
      <c r="B49" s="91" t="s">
        <v>110</v>
      </c>
      <c r="C49" s="91" t="s">
        <v>111</v>
      </c>
      <c r="D49" s="91" t="s">
        <v>112</v>
      </c>
      <c r="E49" s="91" t="s">
        <v>43</v>
      </c>
      <c r="F49" s="91" t="s">
        <v>113</v>
      </c>
      <c r="G49" s="91" t="s">
        <v>1019</v>
      </c>
      <c r="H49" s="91" t="s">
        <v>3</v>
      </c>
      <c r="I49" s="91" t="s">
        <v>114</v>
      </c>
      <c r="J49" s="91" t="s">
        <v>53</v>
      </c>
      <c r="K49" s="91" t="s">
        <v>727</v>
      </c>
    </row>
    <row r="50" spans="1:11" x14ac:dyDescent="0.25">
      <c r="A50" s="91">
        <v>73</v>
      </c>
      <c r="B50" s="91" t="s">
        <v>120</v>
      </c>
      <c r="C50" s="91" t="s">
        <v>121</v>
      </c>
      <c r="D50" s="91" t="s">
        <v>122</v>
      </c>
      <c r="E50" s="91" t="s">
        <v>43</v>
      </c>
      <c r="F50" s="91" t="s">
        <v>123</v>
      </c>
      <c r="G50" s="91" t="s">
        <v>1019</v>
      </c>
      <c r="H50" s="91" t="s">
        <v>3</v>
      </c>
      <c r="I50" s="91" t="s">
        <v>124</v>
      </c>
      <c r="J50" s="91" t="s">
        <v>125</v>
      </c>
      <c r="K50" s="91" t="s">
        <v>728</v>
      </c>
    </row>
    <row r="51" spans="1:11" x14ac:dyDescent="0.25">
      <c r="A51" s="91">
        <v>82</v>
      </c>
      <c r="B51" s="91" t="s">
        <v>206</v>
      </c>
      <c r="C51" s="91" t="s">
        <v>207</v>
      </c>
      <c r="D51" s="91" t="s">
        <v>173</v>
      </c>
      <c r="E51" s="91" t="s">
        <v>43</v>
      </c>
      <c r="F51" s="91" t="s">
        <v>208</v>
      </c>
      <c r="G51" s="91" t="s">
        <v>1019</v>
      </c>
      <c r="H51" s="91" t="s">
        <v>3</v>
      </c>
      <c r="I51" s="91" t="s">
        <v>209</v>
      </c>
      <c r="J51" s="91" t="s">
        <v>53</v>
      </c>
      <c r="K51" s="91" t="s">
        <v>745</v>
      </c>
    </row>
    <row r="52" spans="1:11" x14ac:dyDescent="0.25">
      <c r="A52" s="91">
        <v>83</v>
      </c>
      <c r="B52" s="91" t="s">
        <v>224</v>
      </c>
      <c r="C52" s="91" t="s">
        <v>225</v>
      </c>
      <c r="D52" s="91" t="s">
        <v>0</v>
      </c>
      <c r="E52" s="91" t="s">
        <v>1</v>
      </c>
      <c r="F52" s="91" t="s">
        <v>226</v>
      </c>
      <c r="G52" s="91" t="s">
        <v>1019</v>
      </c>
      <c r="H52" s="91" t="s">
        <v>3</v>
      </c>
      <c r="I52" s="91" t="s">
        <v>227</v>
      </c>
      <c r="J52" s="91" t="s">
        <v>53</v>
      </c>
      <c r="K52" s="91" t="s">
        <v>748</v>
      </c>
    </row>
    <row r="53" spans="1:11" x14ac:dyDescent="0.25">
      <c r="A53" s="91">
        <v>84</v>
      </c>
      <c r="B53" s="91" t="s">
        <v>54</v>
      </c>
      <c r="C53" s="91" t="s">
        <v>55</v>
      </c>
      <c r="D53" s="91" t="s">
        <v>0</v>
      </c>
      <c r="E53" s="91" t="s">
        <v>1</v>
      </c>
      <c r="F53" s="91" t="s">
        <v>229</v>
      </c>
      <c r="G53" s="91" t="s">
        <v>1019</v>
      </c>
      <c r="H53" s="91" t="s">
        <v>3</v>
      </c>
      <c r="I53" s="91" t="s">
        <v>230</v>
      </c>
      <c r="J53" s="91" t="s">
        <v>53</v>
      </c>
      <c r="K53" s="91" t="s">
        <v>749</v>
      </c>
    </row>
    <row r="54" spans="1:11" x14ac:dyDescent="0.25">
      <c r="A54" s="91">
        <v>86</v>
      </c>
      <c r="B54" s="91" t="s">
        <v>268</v>
      </c>
      <c r="C54" s="91" t="s">
        <v>269</v>
      </c>
      <c r="D54" s="91" t="s">
        <v>66</v>
      </c>
      <c r="E54" s="91" t="s">
        <v>1</v>
      </c>
      <c r="F54" s="91" t="s">
        <v>270</v>
      </c>
      <c r="G54" s="91" t="s">
        <v>1019</v>
      </c>
      <c r="H54" s="91" t="s">
        <v>3</v>
      </c>
      <c r="I54" s="91" t="s">
        <v>271</v>
      </c>
      <c r="J54" s="91" t="s">
        <v>53</v>
      </c>
      <c r="K54" s="91" t="s">
        <v>754</v>
      </c>
    </row>
    <row r="55" spans="1:11" x14ac:dyDescent="0.25">
      <c r="A55" s="91">
        <v>87</v>
      </c>
      <c r="B55" s="91" t="s">
        <v>278</v>
      </c>
      <c r="C55" s="91" t="s">
        <v>279</v>
      </c>
      <c r="D55" s="91" t="s">
        <v>66</v>
      </c>
      <c r="E55" s="91" t="s">
        <v>1</v>
      </c>
      <c r="F55" s="91" t="s">
        <v>280</v>
      </c>
      <c r="G55" s="91" t="s">
        <v>1019</v>
      </c>
      <c r="H55" s="91" t="s">
        <v>3</v>
      </c>
      <c r="I55" s="91" t="s">
        <v>281</v>
      </c>
      <c r="J55" s="91" t="s">
        <v>53</v>
      </c>
      <c r="K55" s="91" t="s">
        <v>756</v>
      </c>
    </row>
    <row r="56" spans="1:11" x14ac:dyDescent="0.25">
      <c r="A56" s="91">
        <v>47</v>
      </c>
      <c r="B56" s="91" t="s">
        <v>590</v>
      </c>
      <c r="C56" s="91" t="s">
        <v>591</v>
      </c>
      <c r="D56" s="91" t="s">
        <v>592</v>
      </c>
      <c r="E56" s="91" t="s">
        <v>43</v>
      </c>
      <c r="F56" s="91" t="s">
        <v>593</v>
      </c>
      <c r="G56" s="91" t="s">
        <v>1131</v>
      </c>
      <c r="H56" s="91" t="s">
        <v>30</v>
      </c>
      <c r="I56" s="91" t="s">
        <v>594</v>
      </c>
      <c r="J56" s="91" t="s">
        <v>32</v>
      </c>
      <c r="K56" s="91" t="s">
        <v>669</v>
      </c>
    </row>
    <row r="57" spans="1:11" x14ac:dyDescent="0.25">
      <c r="A57" s="91">
        <v>25</v>
      </c>
      <c r="B57" s="91" t="s">
        <v>1072</v>
      </c>
      <c r="C57" s="91" t="s">
        <v>1073</v>
      </c>
      <c r="D57" s="91" t="s">
        <v>122</v>
      </c>
      <c r="E57" s="91" t="s">
        <v>43</v>
      </c>
      <c r="F57" s="91" t="s">
        <v>221</v>
      </c>
      <c r="G57" s="91" t="s">
        <v>1131</v>
      </c>
      <c r="H57" s="91" t="s">
        <v>3</v>
      </c>
      <c r="I57" s="91" t="s">
        <v>222</v>
      </c>
      <c r="J57" s="91" t="s">
        <v>53</v>
      </c>
      <c r="K57" s="91" t="s">
        <v>1074</v>
      </c>
    </row>
    <row customFormat="1" r="58" s="56" spans="1:11" x14ac:dyDescent="0.25">
      <c r="A58" s="56">
        <v>1</v>
      </c>
      <c r="B58" s="56" t="s">
        <v>1215</v>
      </c>
      <c r="C58" s="56" t="s">
        <v>1216</v>
      </c>
      <c r="D58" s="56" t="s">
        <v>0</v>
      </c>
      <c r="E58" s="56" t="s">
        <v>1</v>
      </c>
      <c r="F58" s="56" t="s">
        <v>773</v>
      </c>
      <c r="G58" s="56" t="s">
        <v>543</v>
      </c>
      <c r="H58" s="56" t="s">
        <v>473</v>
      </c>
      <c r="I58" s="56" t="s">
        <v>774</v>
      </c>
      <c r="J58" s="56" t="s">
        <v>475</v>
      </c>
      <c r="K58" s="56" t="s">
        <v>1217</v>
      </c>
    </row>
    <row r="59" spans="1:11" x14ac:dyDescent="0.25">
      <c r="A59" s="91">
        <v>78</v>
      </c>
      <c r="B59" s="91" t="s">
        <v>174</v>
      </c>
      <c r="C59" s="91" t="s">
        <v>175</v>
      </c>
      <c r="D59" s="91" t="s">
        <v>0</v>
      </c>
      <c r="E59" s="91" t="s">
        <v>1</v>
      </c>
      <c r="F59" s="91" t="s">
        <v>472</v>
      </c>
      <c r="G59" s="91" t="s">
        <v>1050</v>
      </c>
      <c r="H59" s="91" t="s">
        <v>473</v>
      </c>
      <c r="I59" s="91" t="s">
        <v>474</v>
      </c>
      <c r="J59" s="91" t="s">
        <v>475</v>
      </c>
      <c r="K59" s="91" t="s">
        <v>737</v>
      </c>
    </row>
    <row r="60" spans="1:11" x14ac:dyDescent="0.25">
      <c r="A60" s="91">
        <v>81</v>
      </c>
      <c r="B60" s="91" t="s">
        <v>54</v>
      </c>
      <c r="C60" s="91" t="s">
        <v>55</v>
      </c>
      <c r="D60" s="91" t="s">
        <v>0</v>
      </c>
      <c r="E60" s="91" t="s">
        <v>1</v>
      </c>
      <c r="F60" s="91" t="s">
        <v>480</v>
      </c>
      <c r="G60" s="91" t="s">
        <v>1050</v>
      </c>
      <c r="H60" s="91" t="s">
        <v>473</v>
      </c>
      <c r="I60" s="91" t="s">
        <v>481</v>
      </c>
      <c r="J60" s="91" t="s">
        <v>475</v>
      </c>
      <c r="K60" s="91" t="s">
        <v>744</v>
      </c>
    </row>
    <row customFormat="1" r="61" s="56" spans="1:11" x14ac:dyDescent="0.25">
      <c r="A61" s="56">
        <v>2</v>
      </c>
      <c r="B61" s="56" t="s">
        <v>1215</v>
      </c>
      <c r="C61" s="56" t="s">
        <v>1216</v>
      </c>
      <c r="D61" s="56" t="s">
        <v>0</v>
      </c>
      <c r="E61" s="56" t="s">
        <v>1</v>
      </c>
      <c r="F61" s="56" t="s">
        <v>1218</v>
      </c>
      <c r="G61" s="56" t="s">
        <v>960</v>
      </c>
      <c r="H61" s="56" t="s">
        <v>1013</v>
      </c>
      <c r="I61" s="56" t="s">
        <v>1219</v>
      </c>
      <c r="J61" s="56" t="s">
        <v>960</v>
      </c>
      <c r="K61" s="56" t="s">
        <v>1220</v>
      </c>
    </row>
    <row customFormat="1" r="62" s="56" spans="1:11" x14ac:dyDescent="0.25">
      <c r="A62" s="56">
        <v>5</v>
      </c>
      <c r="B62" s="56" t="s">
        <v>1194</v>
      </c>
      <c r="C62" s="56" t="s">
        <v>1195</v>
      </c>
      <c r="D62" s="56" t="s">
        <v>1196</v>
      </c>
      <c r="E62" s="56" t="s">
        <v>28</v>
      </c>
      <c r="F62" s="56" t="s">
        <v>1197</v>
      </c>
      <c r="G62" s="56" t="s">
        <v>960</v>
      </c>
      <c r="H62" s="56" t="s">
        <v>1013</v>
      </c>
      <c r="I62" s="56" t="s">
        <v>1198</v>
      </c>
      <c r="J62" s="56" t="s">
        <v>960</v>
      </c>
      <c r="K62" s="56" t="s">
        <v>1214</v>
      </c>
    </row>
    <row customFormat="1" r="63" s="56" spans="1:11" x14ac:dyDescent="0.25">
      <c r="A63" s="56">
        <v>76</v>
      </c>
      <c r="B63" s="56" t="s">
        <v>797</v>
      </c>
      <c r="C63" s="56" t="s">
        <v>798</v>
      </c>
      <c r="D63" s="56" t="s">
        <v>799</v>
      </c>
      <c r="E63" s="56" t="s">
        <v>1</v>
      </c>
      <c r="F63" s="56" t="s">
        <v>800</v>
      </c>
      <c r="G63" s="56" t="s">
        <v>960</v>
      </c>
      <c r="H63" s="56" t="s">
        <v>8</v>
      </c>
      <c r="I63" s="56" t="s">
        <v>801</v>
      </c>
      <c r="J63" s="56" t="s">
        <v>9</v>
      </c>
      <c r="K63" s="56" t="s">
        <v>802</v>
      </c>
    </row>
    <row customFormat="1" r="64" s="56" spans="1:11" x14ac:dyDescent="0.25">
      <c r="A64" s="56">
        <v>77</v>
      </c>
      <c r="B64" s="56" t="s">
        <v>174</v>
      </c>
      <c r="C64" s="56" t="s">
        <v>175</v>
      </c>
      <c r="D64" s="56" t="s">
        <v>0</v>
      </c>
      <c r="E64" s="56" t="s">
        <v>1</v>
      </c>
      <c r="F64" s="56" t="s">
        <v>176</v>
      </c>
      <c r="G64" s="56" t="s">
        <v>960</v>
      </c>
      <c r="H64" s="56" t="s">
        <v>8</v>
      </c>
      <c r="I64" s="56" t="s">
        <v>177</v>
      </c>
      <c r="J64" s="56" t="s">
        <v>9</v>
      </c>
      <c r="K64" s="56" t="s">
        <v>736</v>
      </c>
    </row>
    <row r="65" spans="1:11" x14ac:dyDescent="0.25">
      <c r="A65" s="91">
        <v>4</v>
      </c>
      <c r="B65" s="91" t="s">
        <v>530</v>
      </c>
      <c r="C65" s="91" t="s">
        <v>531</v>
      </c>
      <c r="D65" s="91" t="s">
        <v>36</v>
      </c>
      <c r="E65" s="91" t="s">
        <v>1</v>
      </c>
      <c r="F65" s="91" t="s">
        <v>1082</v>
      </c>
      <c r="G65" s="91" t="s">
        <v>1136</v>
      </c>
      <c r="H65" s="91" t="s">
        <v>1013</v>
      </c>
      <c r="I65" s="91" t="s">
        <v>1083</v>
      </c>
      <c r="J65" s="91" t="s">
        <v>960</v>
      </c>
      <c r="K65" s="91" t="s">
        <v>1222</v>
      </c>
    </row>
    <row r="66" spans="1:11" x14ac:dyDescent="0.25">
      <c r="A66" s="91">
        <v>7</v>
      </c>
      <c r="B66" s="91" t="s">
        <v>262</v>
      </c>
      <c r="C66" s="91" t="s">
        <v>399</v>
      </c>
      <c r="D66" s="91" t="s">
        <v>0</v>
      </c>
      <c r="E66" s="91" t="s">
        <v>1</v>
      </c>
      <c r="F66" s="91" t="s">
        <v>1103</v>
      </c>
      <c r="G66" s="91" t="s">
        <v>1136</v>
      </c>
      <c r="H66" s="91" t="s">
        <v>1013</v>
      </c>
      <c r="I66" s="91" t="s">
        <v>1104</v>
      </c>
      <c r="J66" s="91" t="s">
        <v>960</v>
      </c>
      <c r="K66" s="91" t="s">
        <v>1206</v>
      </c>
    </row>
    <row r="67" spans="1:11" x14ac:dyDescent="0.25">
      <c r="A67" s="91">
        <v>9</v>
      </c>
      <c r="B67" s="91" t="s">
        <v>196</v>
      </c>
      <c r="C67" s="91" t="s">
        <v>104</v>
      </c>
      <c r="D67" s="91" t="s">
        <v>197</v>
      </c>
      <c r="E67" s="91" t="s">
        <v>198</v>
      </c>
      <c r="F67" s="91" t="s">
        <v>1168</v>
      </c>
      <c r="G67" s="91" t="s">
        <v>1136</v>
      </c>
      <c r="H67" s="91" t="s">
        <v>1013</v>
      </c>
      <c r="I67" s="91" t="s">
        <v>1169</v>
      </c>
      <c r="J67" s="91" t="s">
        <v>960</v>
      </c>
      <c r="K67" s="91" t="s">
        <v>1170</v>
      </c>
    </row>
    <row r="68" spans="1:11" x14ac:dyDescent="0.25">
      <c r="A68" s="91">
        <v>10</v>
      </c>
      <c r="B68" s="91" t="s">
        <v>1171</v>
      </c>
      <c r="C68" s="91" t="s">
        <v>1172</v>
      </c>
      <c r="D68" s="91" t="s">
        <v>0</v>
      </c>
      <c r="E68" s="91" t="s">
        <v>1</v>
      </c>
      <c r="F68" s="91" t="s">
        <v>1173</v>
      </c>
      <c r="G68" s="91" t="s">
        <v>1136</v>
      </c>
      <c r="H68" s="91" t="s">
        <v>1013</v>
      </c>
      <c r="I68" s="91" t="s">
        <v>1174</v>
      </c>
      <c r="J68" s="91" t="s">
        <v>960</v>
      </c>
      <c r="K68" s="91" t="s">
        <v>1175</v>
      </c>
    </row>
    <row r="69" spans="1:11" x14ac:dyDescent="0.25">
      <c r="A69" s="91">
        <v>11</v>
      </c>
      <c r="B69" s="91" t="s">
        <v>1176</v>
      </c>
      <c r="C69" s="91" t="s">
        <v>1177</v>
      </c>
      <c r="D69" s="91" t="s">
        <v>173</v>
      </c>
      <c r="E69" s="91" t="s">
        <v>43</v>
      </c>
      <c r="F69" s="91" t="s">
        <v>1178</v>
      </c>
      <c r="G69" s="91" t="s">
        <v>1136</v>
      </c>
      <c r="H69" s="91" t="s">
        <v>1013</v>
      </c>
      <c r="I69" s="91" t="s">
        <v>1179</v>
      </c>
      <c r="J69" s="91" t="s">
        <v>960</v>
      </c>
      <c r="K69" s="91" t="s">
        <v>1180</v>
      </c>
    </row>
    <row r="70" spans="1:11" x14ac:dyDescent="0.25">
      <c r="A70" s="91">
        <v>12</v>
      </c>
      <c r="B70" s="91" t="s">
        <v>1181</v>
      </c>
      <c r="C70" s="91" t="s">
        <v>1182</v>
      </c>
      <c r="D70" s="91" t="s">
        <v>1183</v>
      </c>
      <c r="E70" s="91" t="s">
        <v>48</v>
      </c>
      <c r="F70" s="91" t="s">
        <v>1184</v>
      </c>
      <c r="G70" s="91" t="s">
        <v>1136</v>
      </c>
      <c r="H70" s="91" t="s">
        <v>1013</v>
      </c>
      <c r="I70" s="91" t="s">
        <v>1185</v>
      </c>
      <c r="J70" s="91" t="s">
        <v>960</v>
      </c>
      <c r="K70" s="91" t="s">
        <v>1186</v>
      </c>
    </row>
    <row r="71" spans="1:11" x14ac:dyDescent="0.25">
      <c r="A71" s="91">
        <v>13</v>
      </c>
      <c r="B71" s="91" t="s">
        <v>1187</v>
      </c>
      <c r="C71" s="91" t="s">
        <v>1188</v>
      </c>
      <c r="D71" s="91" t="s">
        <v>1189</v>
      </c>
      <c r="E71" s="91" t="s">
        <v>43</v>
      </c>
      <c r="F71" s="91" t="s">
        <v>1190</v>
      </c>
      <c r="G71" s="91" t="s">
        <v>1136</v>
      </c>
      <c r="H71" s="91" t="s">
        <v>1013</v>
      </c>
      <c r="I71" s="91" t="s">
        <v>1191</v>
      </c>
      <c r="J71" s="91" t="s">
        <v>960</v>
      </c>
      <c r="K71" s="91" t="s">
        <v>1192</v>
      </c>
    </row>
    <row r="72" spans="1:11" x14ac:dyDescent="0.25">
      <c r="A72" s="91">
        <v>14</v>
      </c>
      <c r="B72" s="91" t="s">
        <v>262</v>
      </c>
      <c r="C72" s="91" t="s">
        <v>1141</v>
      </c>
      <c r="D72" s="91" t="s">
        <v>1142</v>
      </c>
      <c r="E72" s="91" t="s">
        <v>1</v>
      </c>
      <c r="F72" s="91" t="s">
        <v>1143</v>
      </c>
      <c r="G72" s="91" t="s">
        <v>1136</v>
      </c>
      <c r="H72" s="91" t="s">
        <v>1013</v>
      </c>
      <c r="I72" s="91" t="s">
        <v>1144</v>
      </c>
      <c r="J72" s="91" t="s">
        <v>960</v>
      </c>
      <c r="K72" s="91" t="s">
        <v>1145</v>
      </c>
    </row>
    <row r="73" spans="1:11" x14ac:dyDescent="0.25">
      <c r="A73" s="91">
        <v>15</v>
      </c>
      <c r="B73" s="91" t="s">
        <v>1146</v>
      </c>
      <c r="C73" s="91" t="s">
        <v>1147</v>
      </c>
      <c r="D73" s="91" t="s">
        <v>1142</v>
      </c>
      <c r="E73" s="91" t="s">
        <v>1</v>
      </c>
      <c r="F73" s="91" t="s">
        <v>1148</v>
      </c>
      <c r="G73" s="91" t="s">
        <v>1136</v>
      </c>
      <c r="H73" s="91" t="s">
        <v>1013</v>
      </c>
      <c r="I73" s="91" t="s">
        <v>1149</v>
      </c>
      <c r="J73" s="91" t="s">
        <v>960</v>
      </c>
      <c r="K73" s="91" t="s">
        <v>1150</v>
      </c>
    </row>
    <row r="74" spans="1:11" x14ac:dyDescent="0.25">
      <c r="A74" s="91">
        <v>16</v>
      </c>
      <c r="B74" s="91" t="s">
        <v>1151</v>
      </c>
      <c r="C74" s="91" t="s">
        <v>1152</v>
      </c>
      <c r="D74" s="91" t="s">
        <v>1153</v>
      </c>
      <c r="E74" s="91" t="s">
        <v>48</v>
      </c>
      <c r="F74" s="91" t="s">
        <v>1154</v>
      </c>
      <c r="G74" s="91" t="s">
        <v>1136</v>
      </c>
      <c r="H74" s="91" t="s">
        <v>1013</v>
      </c>
      <c r="I74" s="91" t="s">
        <v>1155</v>
      </c>
      <c r="J74" s="91" t="s">
        <v>960</v>
      </c>
      <c r="K74" s="91" t="s">
        <v>1156</v>
      </c>
    </row>
    <row r="75" spans="1:11" x14ac:dyDescent="0.25">
      <c r="A75" s="91">
        <v>17</v>
      </c>
      <c r="B75" s="91" t="s">
        <v>530</v>
      </c>
      <c r="C75" s="91" t="s">
        <v>531</v>
      </c>
      <c r="D75" s="91" t="s">
        <v>36</v>
      </c>
      <c r="E75" s="91" t="s">
        <v>1</v>
      </c>
      <c r="F75" s="91" t="s">
        <v>1158</v>
      </c>
      <c r="G75" s="91" t="s">
        <v>1136</v>
      </c>
      <c r="H75" s="91" t="s">
        <v>1013</v>
      </c>
      <c r="I75" s="91" t="s">
        <v>1159</v>
      </c>
      <c r="J75" s="91" t="s">
        <v>960</v>
      </c>
      <c r="K75" s="91" t="s">
        <v>1160</v>
      </c>
    </row>
    <row r="76" spans="1:11" x14ac:dyDescent="0.25">
      <c r="A76" s="91">
        <v>18</v>
      </c>
      <c r="B76" s="91" t="s">
        <v>50</v>
      </c>
      <c r="C76" s="91" t="s">
        <v>51</v>
      </c>
      <c r="D76" s="91" t="s">
        <v>52</v>
      </c>
      <c r="E76" s="91" t="s">
        <v>43</v>
      </c>
      <c r="F76" s="91" t="s">
        <v>1085</v>
      </c>
      <c r="G76" s="91" t="s">
        <v>1136</v>
      </c>
      <c r="H76" s="91" t="s">
        <v>1013</v>
      </c>
      <c r="I76" s="91" t="s">
        <v>1086</v>
      </c>
      <c r="J76" s="91" t="s">
        <v>960</v>
      </c>
      <c r="K76" s="91" t="s">
        <v>1087</v>
      </c>
    </row>
    <row r="77" spans="1:11" x14ac:dyDescent="0.25">
      <c r="A77" s="91">
        <v>19</v>
      </c>
      <c r="B77" s="91" t="s">
        <v>1094</v>
      </c>
      <c r="C77" s="91" t="s">
        <v>1095</v>
      </c>
      <c r="D77" s="91" t="s">
        <v>173</v>
      </c>
      <c r="E77" s="91" t="s">
        <v>43</v>
      </c>
      <c r="F77" s="91" t="s">
        <v>1096</v>
      </c>
      <c r="G77" s="91" t="s">
        <v>1136</v>
      </c>
      <c r="H77" s="91" t="s">
        <v>1013</v>
      </c>
      <c r="I77" s="91" t="s">
        <v>1097</v>
      </c>
      <c r="J77" s="91" t="s">
        <v>960</v>
      </c>
      <c r="K77" s="91" t="s">
        <v>1098</v>
      </c>
    </row>
    <row r="78" spans="1:11" x14ac:dyDescent="0.25">
      <c r="A78" s="91">
        <v>20</v>
      </c>
      <c r="B78" s="91" t="s">
        <v>196</v>
      </c>
      <c r="C78" s="91" t="s">
        <v>104</v>
      </c>
      <c r="D78" s="91" t="s">
        <v>197</v>
      </c>
      <c r="E78" s="91" t="s">
        <v>198</v>
      </c>
      <c r="F78" s="91" t="s">
        <v>1107</v>
      </c>
      <c r="G78" s="91" t="s">
        <v>1136</v>
      </c>
      <c r="H78" s="91" t="s">
        <v>1013</v>
      </c>
      <c r="I78" s="91" t="s">
        <v>1108</v>
      </c>
      <c r="J78" s="91" t="s">
        <v>960</v>
      </c>
      <c r="K78" s="91" t="s">
        <v>1109</v>
      </c>
    </row>
    <row r="79" spans="1:11" x14ac:dyDescent="0.25">
      <c r="A79" s="91">
        <v>21</v>
      </c>
      <c r="B79" s="91" t="s">
        <v>1110</v>
      </c>
      <c r="C79" s="91" t="s">
        <v>408</v>
      </c>
      <c r="D79" s="91" t="s">
        <v>1111</v>
      </c>
      <c r="E79" s="91" t="s">
        <v>912</v>
      </c>
      <c r="F79" s="91" t="s">
        <v>1112</v>
      </c>
      <c r="G79" s="91" t="s">
        <v>1136</v>
      </c>
      <c r="H79" s="91" t="s">
        <v>1013</v>
      </c>
      <c r="I79" s="91" t="s">
        <v>1113</v>
      </c>
      <c r="J79" s="91" t="s">
        <v>960</v>
      </c>
      <c r="K79" s="91" t="s">
        <v>1114</v>
      </c>
    </row>
    <row r="80" spans="1:11" x14ac:dyDescent="0.25">
      <c r="A80" s="91">
        <v>22</v>
      </c>
      <c r="B80" s="91" t="s">
        <v>1115</v>
      </c>
      <c r="C80" s="91" t="s">
        <v>1116</v>
      </c>
      <c r="D80" s="91" t="s">
        <v>1117</v>
      </c>
      <c r="E80" s="91" t="s">
        <v>1</v>
      </c>
      <c r="F80" s="91" t="s">
        <v>1118</v>
      </c>
      <c r="G80" s="91" t="s">
        <v>1136</v>
      </c>
      <c r="H80" s="91" t="s">
        <v>1013</v>
      </c>
      <c r="I80" s="91" t="s">
        <v>1119</v>
      </c>
      <c r="J80" s="91" t="s">
        <v>960</v>
      </c>
      <c r="K80" s="91" t="s">
        <v>1120</v>
      </c>
    </row>
    <row r="81" spans="1:11" x14ac:dyDescent="0.25">
      <c r="A81" s="91">
        <v>23</v>
      </c>
      <c r="B81" s="91" t="s">
        <v>803</v>
      </c>
      <c r="C81" s="91" t="s">
        <v>804</v>
      </c>
      <c r="D81" s="91" t="s">
        <v>17</v>
      </c>
      <c r="E81" s="91" t="s">
        <v>7</v>
      </c>
      <c r="F81" s="91" t="s">
        <v>1121</v>
      </c>
      <c r="G81" s="91" t="s">
        <v>1136</v>
      </c>
      <c r="H81" s="91" t="s">
        <v>1013</v>
      </c>
      <c r="I81" s="91" t="s">
        <v>1122</v>
      </c>
      <c r="J81" s="91" t="s">
        <v>960</v>
      </c>
      <c r="K81" s="91" t="s">
        <v>1123</v>
      </c>
    </row>
    <row r="82" spans="1:11" x14ac:dyDescent="0.25">
      <c r="A82" s="91">
        <v>31</v>
      </c>
      <c r="B82" s="91" t="s">
        <v>803</v>
      </c>
      <c r="C82" s="91" t="s">
        <v>804</v>
      </c>
      <c r="D82" s="91" t="s">
        <v>17</v>
      </c>
      <c r="E82" s="91" t="s">
        <v>7</v>
      </c>
      <c r="F82" s="91" t="s">
        <v>805</v>
      </c>
      <c r="G82" s="91" t="s">
        <v>1136</v>
      </c>
      <c r="H82" s="91" t="s">
        <v>5</v>
      </c>
      <c r="I82" s="91" t="s">
        <v>806</v>
      </c>
      <c r="J82" s="91" t="s">
        <v>6</v>
      </c>
      <c r="K82" s="91" t="s">
        <v>996</v>
      </c>
    </row>
    <row r="83" spans="1:11" x14ac:dyDescent="0.25">
      <c r="A83" s="91">
        <v>54</v>
      </c>
      <c r="B83" s="91" t="s">
        <v>15</v>
      </c>
      <c r="C83" s="91" t="s">
        <v>16</v>
      </c>
      <c r="D83" s="91" t="s">
        <v>17</v>
      </c>
      <c r="E83" s="91" t="s">
        <v>7</v>
      </c>
      <c r="F83" s="91" t="s">
        <v>18</v>
      </c>
      <c r="G83" s="91" t="s">
        <v>1136</v>
      </c>
      <c r="H83" s="91" t="s">
        <v>5</v>
      </c>
      <c r="I83" s="91" t="s">
        <v>19</v>
      </c>
      <c r="J83" s="91" t="s">
        <v>6</v>
      </c>
      <c r="K83" s="91" t="s">
        <v>685</v>
      </c>
    </row>
    <row r="84" spans="1:11" x14ac:dyDescent="0.25">
      <c r="A84" s="91">
        <v>65</v>
      </c>
      <c r="B84" s="91" t="s">
        <v>443</v>
      </c>
      <c r="C84" s="91" t="s">
        <v>444</v>
      </c>
      <c r="D84" s="91" t="s">
        <v>0</v>
      </c>
      <c r="E84" s="91" t="s">
        <v>1</v>
      </c>
      <c r="F84" s="91" t="s">
        <v>445</v>
      </c>
      <c r="G84" s="91" t="s">
        <v>1136</v>
      </c>
      <c r="H84" s="91" t="s">
        <v>5</v>
      </c>
      <c r="I84" s="91" t="s">
        <v>446</v>
      </c>
      <c r="J84" s="91" t="s">
        <v>6</v>
      </c>
      <c r="K84" s="91" t="s">
        <v>708</v>
      </c>
    </row>
    <row r="85" spans="1:11" x14ac:dyDescent="0.25">
      <c r="A85" s="91">
        <v>69</v>
      </c>
      <c r="B85" s="91" t="s">
        <v>54</v>
      </c>
      <c r="C85" s="91" t="s">
        <v>55</v>
      </c>
      <c r="D85" s="91" t="s">
        <v>0</v>
      </c>
      <c r="E85" s="91" t="s">
        <v>1</v>
      </c>
      <c r="F85" s="91" t="s">
        <v>56</v>
      </c>
      <c r="G85" s="91" t="s">
        <v>1136</v>
      </c>
      <c r="H85" s="91" t="s">
        <v>5</v>
      </c>
      <c r="I85" s="91" t="s">
        <v>57</v>
      </c>
      <c r="J85" s="91" t="s">
        <v>6</v>
      </c>
      <c r="K85" s="91" t="s">
        <v>717</v>
      </c>
    </row>
    <row r="86" spans="1:11" x14ac:dyDescent="0.25">
      <c r="A86" s="91">
        <v>70</v>
      </c>
      <c r="B86" s="91" t="s">
        <v>467</v>
      </c>
      <c r="C86" s="91" t="s">
        <v>468</v>
      </c>
      <c r="D86" s="91" t="s">
        <v>0</v>
      </c>
      <c r="E86" s="91" t="s">
        <v>1</v>
      </c>
      <c r="F86" s="91" t="s">
        <v>469</v>
      </c>
      <c r="G86" s="91" t="s">
        <v>1136</v>
      </c>
      <c r="H86" s="91" t="s">
        <v>5</v>
      </c>
      <c r="I86" s="91" t="s">
        <v>470</v>
      </c>
      <c r="J86" s="91" t="s">
        <v>6</v>
      </c>
      <c r="K86" s="91" t="s">
        <v>720</v>
      </c>
    </row>
    <row r="87" spans="1:11" x14ac:dyDescent="0.25">
      <c r="A87" s="91">
        <v>71</v>
      </c>
      <c r="B87" s="91" t="s">
        <v>50</v>
      </c>
      <c r="C87" s="91" t="s">
        <v>51</v>
      </c>
      <c r="D87" s="91" t="s">
        <v>52</v>
      </c>
      <c r="E87" s="91" t="s">
        <v>43</v>
      </c>
      <c r="F87" s="91" t="s">
        <v>94</v>
      </c>
      <c r="G87" s="91" t="s">
        <v>1136</v>
      </c>
      <c r="H87" s="91" t="s">
        <v>5</v>
      </c>
      <c r="I87" s="91" t="s">
        <v>95</v>
      </c>
      <c r="J87" s="91" t="s">
        <v>6</v>
      </c>
      <c r="K87" s="91" t="s">
        <v>724</v>
      </c>
    </row>
    <row r="88" spans="1:11" x14ac:dyDescent="0.25">
      <c r="A88" s="91">
        <v>79</v>
      </c>
      <c r="B88" s="91" t="s">
        <v>179</v>
      </c>
      <c r="C88" s="91" t="s">
        <v>180</v>
      </c>
      <c r="D88" s="91" t="s">
        <v>181</v>
      </c>
      <c r="E88" s="91" t="s">
        <v>43</v>
      </c>
      <c r="F88" s="91" t="s">
        <v>182</v>
      </c>
      <c r="G88" s="91" t="s">
        <v>1136</v>
      </c>
      <c r="H88" s="91" t="s">
        <v>8</v>
      </c>
      <c r="I88" s="91" t="s">
        <v>183</v>
      </c>
      <c r="J88" s="91" t="s">
        <v>9</v>
      </c>
      <c r="K88" s="91" t="s">
        <v>738</v>
      </c>
    </row>
  </sheetData>
  <sortState ref="A2:K88">
    <sortCondition ref="G2:G88"/>
    <sortCondition ref="H2:H88"/>
  </sortState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0"/>
  <dimension ref="A1:L85"/>
  <sheetViews>
    <sheetView workbookViewId="0">
      <selection activeCell="M18" sqref="M18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37</v>
      </c>
      <c r="B2" s="90" t="s">
        <v>453</v>
      </c>
      <c r="C2" s="90" t="s">
        <v>454</v>
      </c>
      <c r="D2" s="90" t="s">
        <v>455</v>
      </c>
      <c r="E2" s="90" t="s">
        <v>456</v>
      </c>
      <c r="F2" s="90" t="s">
        <v>457</v>
      </c>
      <c r="G2" s="90" t="s">
        <v>666</v>
      </c>
      <c r="H2" s="90" t="s">
        <v>30</v>
      </c>
      <c r="I2" s="90" t="s">
        <v>458</v>
      </c>
      <c r="J2" s="90" t="s">
        <v>32</v>
      </c>
      <c r="K2" s="90" t="s">
        <v>763</v>
      </c>
    </row>
    <row r="3" spans="1:11" x14ac:dyDescent="0.25">
      <c r="A3">
        <v>70</v>
      </c>
      <c r="B3" s="90" t="s">
        <v>131</v>
      </c>
      <c r="C3" s="90" t="s">
        <v>132</v>
      </c>
      <c r="D3" s="90" t="s">
        <v>133</v>
      </c>
      <c r="E3" s="90" t="s">
        <v>28</v>
      </c>
      <c r="F3" s="90" t="s">
        <v>134</v>
      </c>
      <c r="G3" s="90" t="s">
        <v>666</v>
      </c>
      <c r="H3" s="90" t="s">
        <v>30</v>
      </c>
      <c r="I3" s="90" t="s">
        <v>135</v>
      </c>
      <c r="J3" s="90" t="s">
        <v>32</v>
      </c>
      <c r="K3" s="90" t="s">
        <v>731</v>
      </c>
    </row>
    <row r="4" spans="1:11" x14ac:dyDescent="0.25">
      <c r="A4">
        <v>71</v>
      </c>
      <c r="B4" s="90" t="s">
        <v>54</v>
      </c>
      <c r="C4" s="90" t="s">
        <v>55</v>
      </c>
      <c r="D4" s="90" t="s">
        <v>0</v>
      </c>
      <c r="E4" s="90" t="s">
        <v>1</v>
      </c>
      <c r="F4" s="90" t="s">
        <v>156</v>
      </c>
      <c r="G4" s="90" t="s">
        <v>666</v>
      </c>
      <c r="H4" s="90" t="s">
        <v>157</v>
      </c>
      <c r="I4" s="90" t="s">
        <v>158</v>
      </c>
      <c r="J4" s="90" t="s">
        <v>159</v>
      </c>
      <c r="K4" s="90" t="s">
        <v>734</v>
      </c>
    </row>
    <row r="5" spans="1:11" x14ac:dyDescent="0.25">
      <c r="A5" s="90">
        <v>28</v>
      </c>
      <c r="B5" s="90" t="s">
        <v>830</v>
      </c>
      <c r="C5" s="90" t="s">
        <v>624</v>
      </c>
      <c r="D5" s="90" t="s">
        <v>625</v>
      </c>
      <c r="E5" s="90" t="s">
        <v>48</v>
      </c>
      <c r="F5" s="90" t="s">
        <v>626</v>
      </c>
      <c r="G5" s="90" t="s">
        <v>666</v>
      </c>
      <c r="H5" s="90" t="s">
        <v>294</v>
      </c>
      <c r="I5" s="90" t="s">
        <v>627</v>
      </c>
      <c r="J5" s="90" t="s">
        <v>289</v>
      </c>
      <c r="K5" s="90" t="s">
        <v>987</v>
      </c>
    </row>
    <row r="6" spans="1:11" x14ac:dyDescent="0.25">
      <c r="A6" s="90">
        <v>40</v>
      </c>
      <c r="B6" s="90" t="s">
        <v>407</v>
      </c>
      <c r="C6" s="90" t="s">
        <v>408</v>
      </c>
      <c r="D6" s="90" t="s">
        <v>618</v>
      </c>
      <c r="E6" s="90" t="s">
        <v>619</v>
      </c>
      <c r="F6" s="90" t="s">
        <v>620</v>
      </c>
      <c r="G6" s="90" t="s">
        <v>666</v>
      </c>
      <c r="H6" s="90" t="s">
        <v>294</v>
      </c>
      <c r="I6" s="90" t="s">
        <v>621</v>
      </c>
      <c r="J6" s="90" t="s">
        <v>289</v>
      </c>
      <c r="K6" s="90" t="s">
        <v>658</v>
      </c>
    </row>
    <row r="7" spans="1:11" x14ac:dyDescent="0.25">
      <c r="A7" s="90">
        <v>54</v>
      </c>
      <c r="B7" s="90" t="s">
        <v>377</v>
      </c>
      <c r="C7" s="90" t="s">
        <v>378</v>
      </c>
      <c r="D7" s="90" t="s">
        <v>256</v>
      </c>
      <c r="E7" s="90" t="s">
        <v>1</v>
      </c>
      <c r="F7" s="90" t="s">
        <v>379</v>
      </c>
      <c r="G7" s="90" t="s">
        <v>666</v>
      </c>
      <c r="H7" s="90" t="s">
        <v>294</v>
      </c>
      <c r="I7" s="90" t="s">
        <v>380</v>
      </c>
      <c r="J7" s="90" t="s">
        <v>289</v>
      </c>
      <c r="K7" s="90" t="s">
        <v>695</v>
      </c>
    </row>
    <row r="8" spans="1:11" x14ac:dyDescent="0.25">
      <c r="A8" s="90">
        <v>52</v>
      </c>
      <c r="B8" s="90" t="s">
        <v>333</v>
      </c>
      <c r="C8" s="90" t="s">
        <v>334</v>
      </c>
      <c r="D8" s="90" t="s">
        <v>335</v>
      </c>
      <c r="E8" s="90" t="s">
        <v>48</v>
      </c>
      <c r="F8" s="90" t="s">
        <v>336</v>
      </c>
      <c r="G8" s="90" t="s">
        <v>666</v>
      </c>
      <c r="H8" s="90" t="s">
        <v>287</v>
      </c>
      <c r="I8" s="90" t="s">
        <v>337</v>
      </c>
      <c r="J8" s="90" t="s">
        <v>289</v>
      </c>
      <c r="K8" s="90" t="s">
        <v>686</v>
      </c>
    </row>
    <row r="9" spans="1:11" x14ac:dyDescent="0.25">
      <c r="A9" s="90">
        <v>55</v>
      </c>
      <c r="B9" s="90" t="s">
        <v>387</v>
      </c>
      <c r="C9" s="90" t="s">
        <v>279</v>
      </c>
      <c r="D9" s="90" t="s">
        <v>351</v>
      </c>
      <c r="E9" s="90" t="s">
        <v>48</v>
      </c>
      <c r="F9" s="90" t="s">
        <v>388</v>
      </c>
      <c r="G9" s="90" t="s">
        <v>666</v>
      </c>
      <c r="H9" s="90" t="s">
        <v>287</v>
      </c>
      <c r="I9" s="90" t="s">
        <v>389</v>
      </c>
      <c r="J9" s="90" t="s">
        <v>289</v>
      </c>
      <c r="K9" s="90" t="s">
        <v>696</v>
      </c>
    </row>
    <row r="10" spans="1:11" x14ac:dyDescent="0.25">
      <c r="A10" s="90">
        <v>33</v>
      </c>
      <c r="B10" s="90" t="s">
        <v>567</v>
      </c>
      <c r="C10" s="90" t="s">
        <v>561</v>
      </c>
      <c r="D10" s="90" t="s">
        <v>0</v>
      </c>
      <c r="E10" s="90" t="s">
        <v>1</v>
      </c>
      <c r="F10" s="90" t="s">
        <v>61</v>
      </c>
      <c r="G10" s="90" t="s">
        <v>666</v>
      </c>
      <c r="H10" s="90" t="s">
        <v>3</v>
      </c>
      <c r="I10" s="90" t="s">
        <v>62</v>
      </c>
      <c r="J10" s="90" t="s">
        <v>53</v>
      </c>
      <c r="K10" s="90" t="s">
        <v>919</v>
      </c>
    </row>
    <row r="11" spans="1:11" x14ac:dyDescent="0.25">
      <c r="A11" s="90">
        <v>82</v>
      </c>
      <c r="B11" s="90" t="s">
        <v>232</v>
      </c>
      <c r="C11" s="90" t="s">
        <v>233</v>
      </c>
      <c r="D11" s="90" t="s">
        <v>234</v>
      </c>
      <c r="E11" s="90" t="s">
        <v>1</v>
      </c>
      <c r="F11" s="90" t="s">
        <v>235</v>
      </c>
      <c r="G11" s="90" t="s">
        <v>666</v>
      </c>
      <c r="H11" s="90" t="s">
        <v>3</v>
      </c>
      <c r="I11" s="90" t="s">
        <v>236</v>
      </c>
      <c r="J11" s="90" t="s">
        <v>53</v>
      </c>
      <c r="K11" s="90" t="s">
        <v>750</v>
      </c>
    </row>
    <row r="12" spans="1:11" x14ac:dyDescent="0.25">
      <c r="A12" s="90">
        <v>21</v>
      </c>
      <c r="B12" s="90" t="s">
        <v>190</v>
      </c>
      <c r="C12" s="90" t="s">
        <v>191</v>
      </c>
      <c r="D12" s="90" t="s">
        <v>192</v>
      </c>
      <c r="E12" s="90" t="s">
        <v>28</v>
      </c>
      <c r="F12" s="90" t="s">
        <v>193</v>
      </c>
      <c r="G12" s="90" t="s">
        <v>1019</v>
      </c>
      <c r="H12" s="90" t="s">
        <v>30</v>
      </c>
      <c r="I12" s="90" t="s">
        <v>194</v>
      </c>
      <c r="J12" s="90" t="s">
        <v>32</v>
      </c>
      <c r="K12" s="90" t="s">
        <v>1081</v>
      </c>
    </row>
    <row r="13" spans="1:11" x14ac:dyDescent="0.25">
      <c r="A13" s="90">
        <v>23</v>
      </c>
      <c r="B13" s="90" t="s">
        <v>71</v>
      </c>
      <c r="C13" s="90" t="s">
        <v>72</v>
      </c>
      <c r="D13" s="90" t="s">
        <v>73</v>
      </c>
      <c r="E13" s="90" t="s">
        <v>28</v>
      </c>
      <c r="F13" s="90" t="s">
        <v>74</v>
      </c>
      <c r="G13" s="90" t="s">
        <v>1019</v>
      </c>
      <c r="H13" s="90" t="s">
        <v>30</v>
      </c>
      <c r="I13" s="90" t="s">
        <v>75</v>
      </c>
      <c r="J13" s="90" t="s">
        <v>32</v>
      </c>
      <c r="K13" s="90" t="s">
        <v>1058</v>
      </c>
    </row>
    <row r="14" spans="1:11" x14ac:dyDescent="0.25">
      <c r="A14" s="90">
        <v>30</v>
      </c>
      <c r="B14" s="90" t="s">
        <v>64</v>
      </c>
      <c r="C14" s="90" t="s">
        <v>65</v>
      </c>
      <c r="D14" s="90" t="s">
        <v>66</v>
      </c>
      <c r="E14" s="90" t="s">
        <v>1</v>
      </c>
      <c r="F14" s="90" t="s">
        <v>67</v>
      </c>
      <c r="G14" s="90" t="s">
        <v>1019</v>
      </c>
      <c r="H14" s="90" t="s">
        <v>30</v>
      </c>
      <c r="I14" s="90" t="s">
        <v>68</v>
      </c>
      <c r="J14" s="90" t="s">
        <v>32</v>
      </c>
      <c r="K14" s="90" t="s">
        <v>959</v>
      </c>
    </row>
    <row r="15" spans="1:11" x14ac:dyDescent="0.25">
      <c r="A15" s="90">
        <v>60</v>
      </c>
      <c r="B15" s="90" t="s">
        <v>15</v>
      </c>
      <c r="C15" s="90" t="s">
        <v>16</v>
      </c>
      <c r="D15" s="90" t="s">
        <v>17</v>
      </c>
      <c r="E15" s="90" t="s">
        <v>7</v>
      </c>
      <c r="F15" s="90" t="s">
        <v>77</v>
      </c>
      <c r="G15" s="90" t="s">
        <v>1019</v>
      </c>
      <c r="H15" s="90" t="s">
        <v>30</v>
      </c>
      <c r="I15" s="90" t="s">
        <v>78</v>
      </c>
      <c r="J15" s="90" t="s">
        <v>32</v>
      </c>
      <c r="K15" s="90" t="s">
        <v>705</v>
      </c>
    </row>
    <row r="16" spans="1:11" x14ac:dyDescent="0.25">
      <c r="A16" s="90">
        <v>62</v>
      </c>
      <c r="B16" s="90" t="s">
        <v>460</v>
      </c>
      <c r="C16" s="90" t="s">
        <v>461</v>
      </c>
      <c r="D16" s="90" t="s">
        <v>462</v>
      </c>
      <c r="E16" s="90" t="s">
        <v>1</v>
      </c>
      <c r="F16" s="90" t="s">
        <v>463</v>
      </c>
      <c r="G16" s="90" t="s">
        <v>1019</v>
      </c>
      <c r="H16" s="90" t="s">
        <v>30</v>
      </c>
      <c r="I16" s="90" t="s">
        <v>464</v>
      </c>
      <c r="J16" s="90" t="s">
        <v>32</v>
      </c>
      <c r="K16" s="90" t="s">
        <v>711</v>
      </c>
    </row>
    <row r="17" spans="1:11" x14ac:dyDescent="0.25">
      <c r="A17" s="90">
        <v>63</v>
      </c>
      <c r="B17" s="90" t="s">
        <v>165</v>
      </c>
      <c r="C17" s="90" t="s">
        <v>166</v>
      </c>
      <c r="D17" s="90" t="s">
        <v>27</v>
      </c>
      <c r="E17" s="90" t="s">
        <v>28</v>
      </c>
      <c r="F17" s="90" t="s">
        <v>167</v>
      </c>
      <c r="G17" s="90" t="s">
        <v>1019</v>
      </c>
      <c r="H17" s="90" t="s">
        <v>30</v>
      </c>
      <c r="I17" s="90" t="s">
        <v>168</v>
      </c>
      <c r="J17" s="90" t="s">
        <v>32</v>
      </c>
      <c r="K17" s="90" t="s">
        <v>712</v>
      </c>
    </row>
    <row r="18" spans="1:11" x14ac:dyDescent="0.25">
      <c r="A18" s="90">
        <v>64</v>
      </c>
      <c r="B18" s="90" t="s">
        <v>25</v>
      </c>
      <c r="C18" s="90" t="s">
        <v>26</v>
      </c>
      <c r="D18" s="90" t="s">
        <v>27</v>
      </c>
      <c r="E18" s="90" t="s">
        <v>28</v>
      </c>
      <c r="F18" s="90" t="s">
        <v>29</v>
      </c>
      <c r="G18" s="90" t="s">
        <v>1019</v>
      </c>
      <c r="H18" s="90" t="s">
        <v>30</v>
      </c>
      <c r="I18" s="90" t="s">
        <v>31</v>
      </c>
      <c r="J18" s="90" t="s">
        <v>32</v>
      </c>
      <c r="K18" s="90" t="s">
        <v>714</v>
      </c>
    </row>
    <row r="19" spans="1:11" x14ac:dyDescent="0.25">
      <c r="A19" s="90">
        <v>77</v>
      </c>
      <c r="B19" s="90" t="s">
        <v>467</v>
      </c>
      <c r="C19" s="90" t="s">
        <v>468</v>
      </c>
      <c r="D19" s="90" t="s">
        <v>0</v>
      </c>
      <c r="E19" s="90" t="s">
        <v>1</v>
      </c>
      <c r="F19" s="90" t="s">
        <v>477</v>
      </c>
      <c r="G19" s="90" t="s">
        <v>1019</v>
      </c>
      <c r="H19" s="90" t="s">
        <v>30</v>
      </c>
      <c r="I19" s="90" t="s">
        <v>478</v>
      </c>
      <c r="J19" s="90" t="s">
        <v>32</v>
      </c>
      <c r="K19" s="90" t="s">
        <v>740</v>
      </c>
    </row>
    <row r="20" spans="1:11" x14ac:dyDescent="0.25">
      <c r="A20" s="90">
        <v>34</v>
      </c>
      <c r="B20" s="90" t="s">
        <v>49</v>
      </c>
      <c r="C20" s="90" t="s">
        <v>97</v>
      </c>
      <c r="D20" s="90" t="s">
        <v>66</v>
      </c>
      <c r="E20" s="90" t="s">
        <v>1</v>
      </c>
      <c r="F20" s="90" t="s">
        <v>391</v>
      </c>
      <c r="G20" s="90" t="s">
        <v>1019</v>
      </c>
      <c r="H20" s="90" t="s">
        <v>294</v>
      </c>
      <c r="I20" s="90" t="s">
        <v>392</v>
      </c>
      <c r="J20" s="90" t="s">
        <v>289</v>
      </c>
      <c r="K20" s="90" t="s">
        <v>921</v>
      </c>
    </row>
    <row r="21" spans="1:11" x14ac:dyDescent="0.25">
      <c r="A21" s="90">
        <v>36</v>
      </c>
      <c r="B21" s="90" t="s">
        <v>845</v>
      </c>
      <c r="C21" s="90" t="s">
        <v>846</v>
      </c>
      <c r="D21" s="90" t="s">
        <v>27</v>
      </c>
      <c r="E21" s="90" t="s">
        <v>28</v>
      </c>
      <c r="F21" s="90" t="s">
        <v>847</v>
      </c>
      <c r="G21" s="90" t="s">
        <v>1019</v>
      </c>
      <c r="H21" s="90" t="s">
        <v>294</v>
      </c>
      <c r="I21" s="90" t="s">
        <v>848</v>
      </c>
      <c r="J21" s="90" t="s">
        <v>289</v>
      </c>
      <c r="K21" s="90" t="s">
        <v>849</v>
      </c>
    </row>
    <row r="22" spans="1:11" x14ac:dyDescent="0.25">
      <c r="A22" s="90">
        <v>38</v>
      </c>
      <c r="B22" s="90" t="s">
        <v>530</v>
      </c>
      <c r="C22" s="90" t="s">
        <v>531</v>
      </c>
      <c r="D22" s="90" t="s">
        <v>36</v>
      </c>
      <c r="E22" s="90" t="s">
        <v>1</v>
      </c>
      <c r="F22" s="90" t="s">
        <v>532</v>
      </c>
      <c r="G22" s="90" t="s">
        <v>1019</v>
      </c>
      <c r="H22" s="90" t="s">
        <v>294</v>
      </c>
      <c r="I22" s="90" t="s">
        <v>533</v>
      </c>
      <c r="J22" s="90" t="s">
        <v>516</v>
      </c>
      <c r="K22" s="90" t="s">
        <v>764</v>
      </c>
    </row>
    <row r="23" spans="1:11" x14ac:dyDescent="0.25">
      <c r="A23" s="90">
        <v>39</v>
      </c>
      <c r="B23" s="90" t="s">
        <v>651</v>
      </c>
      <c r="C23" s="90" t="s">
        <v>652</v>
      </c>
      <c r="D23" s="90" t="s">
        <v>653</v>
      </c>
      <c r="E23" s="90" t="s">
        <v>1</v>
      </c>
      <c r="F23" s="90" t="s">
        <v>654</v>
      </c>
      <c r="G23" s="90" t="s">
        <v>1019</v>
      </c>
      <c r="H23" s="90" t="s">
        <v>294</v>
      </c>
      <c r="I23" s="90" t="s">
        <v>655</v>
      </c>
      <c r="J23" s="90" t="s">
        <v>289</v>
      </c>
      <c r="K23" s="90" t="s">
        <v>656</v>
      </c>
    </row>
    <row r="24" spans="1:11" x14ac:dyDescent="0.25">
      <c r="A24" s="90">
        <v>42</v>
      </c>
      <c r="B24" s="90" t="s">
        <v>608</v>
      </c>
      <c r="C24" s="90" t="s">
        <v>378</v>
      </c>
      <c r="D24" s="90" t="s">
        <v>27</v>
      </c>
      <c r="E24" s="90" t="s">
        <v>28</v>
      </c>
      <c r="F24" s="90" t="s">
        <v>609</v>
      </c>
      <c r="G24" s="90" t="s">
        <v>1019</v>
      </c>
      <c r="H24" s="90" t="s">
        <v>294</v>
      </c>
      <c r="I24" s="90" t="s">
        <v>610</v>
      </c>
      <c r="J24" s="90" t="s">
        <v>289</v>
      </c>
      <c r="K24" s="90" t="s">
        <v>663</v>
      </c>
    </row>
    <row r="25" spans="1:11" x14ac:dyDescent="0.25">
      <c r="A25" s="90">
        <v>46</v>
      </c>
      <c r="B25" s="90"/>
      <c r="C25" s="90"/>
      <c r="D25" s="90"/>
      <c r="E25" s="90"/>
      <c r="F25" s="90" t="s">
        <v>540</v>
      </c>
      <c r="G25" s="90" t="s">
        <v>1019</v>
      </c>
      <c r="H25" s="90" t="s">
        <v>294</v>
      </c>
      <c r="I25" s="90" t="s">
        <v>541</v>
      </c>
      <c r="J25" s="90" t="s">
        <v>289</v>
      </c>
      <c r="K25" s="90" t="s">
        <v>677</v>
      </c>
    </row>
    <row r="26" spans="1:11" x14ac:dyDescent="0.25">
      <c r="A26" s="90">
        <v>47</v>
      </c>
      <c r="B26" s="90" t="s">
        <v>291</v>
      </c>
      <c r="C26" s="90" t="s">
        <v>292</v>
      </c>
      <c r="D26" s="90" t="s">
        <v>0</v>
      </c>
      <c r="E26" s="90" t="s">
        <v>1</v>
      </c>
      <c r="F26" s="90" t="s">
        <v>293</v>
      </c>
      <c r="G26" s="90" t="s">
        <v>1019</v>
      </c>
      <c r="H26" s="90" t="s">
        <v>294</v>
      </c>
      <c r="I26" s="90" t="s">
        <v>295</v>
      </c>
      <c r="J26" s="90" t="s">
        <v>289</v>
      </c>
      <c r="K26" s="90" t="s">
        <v>679</v>
      </c>
    </row>
    <row r="27" spans="1:11" x14ac:dyDescent="0.25">
      <c r="A27" s="90">
        <v>48</v>
      </c>
      <c r="B27" s="90" t="s">
        <v>297</v>
      </c>
      <c r="C27" s="90" t="s">
        <v>255</v>
      </c>
      <c r="D27" s="90" t="s">
        <v>0</v>
      </c>
      <c r="E27" s="90" t="s">
        <v>1</v>
      </c>
      <c r="F27" s="90" t="s">
        <v>298</v>
      </c>
      <c r="G27" s="90" t="s">
        <v>1019</v>
      </c>
      <c r="H27" s="90" t="s">
        <v>294</v>
      </c>
      <c r="I27" s="90" t="s">
        <v>299</v>
      </c>
      <c r="J27" s="90" t="s">
        <v>289</v>
      </c>
      <c r="K27" s="90" t="s">
        <v>680</v>
      </c>
    </row>
    <row r="28" spans="1:11" x14ac:dyDescent="0.25">
      <c r="A28" s="90">
        <v>49</v>
      </c>
      <c r="B28" s="90" t="s">
        <v>311</v>
      </c>
      <c r="C28" s="90" t="s">
        <v>312</v>
      </c>
      <c r="D28" s="90" t="s">
        <v>313</v>
      </c>
      <c r="E28" s="90" t="s">
        <v>43</v>
      </c>
      <c r="F28" s="90" t="s">
        <v>314</v>
      </c>
      <c r="G28" s="90" t="s">
        <v>1019</v>
      </c>
      <c r="H28" s="90" t="s">
        <v>294</v>
      </c>
      <c r="I28" s="90" t="s">
        <v>315</v>
      </c>
      <c r="J28" s="90" t="s">
        <v>289</v>
      </c>
      <c r="K28" s="90" t="s">
        <v>683</v>
      </c>
    </row>
    <row r="29" spans="1:11" x14ac:dyDescent="0.25">
      <c r="A29" s="90">
        <v>57</v>
      </c>
      <c r="B29" s="90" t="s">
        <v>262</v>
      </c>
      <c r="C29" s="90" t="s">
        <v>399</v>
      </c>
      <c r="D29" s="90" t="s">
        <v>0</v>
      </c>
      <c r="E29" s="90" t="s">
        <v>1</v>
      </c>
      <c r="F29" s="90" t="s">
        <v>400</v>
      </c>
      <c r="G29" s="90" t="s">
        <v>1019</v>
      </c>
      <c r="H29" s="90" t="s">
        <v>294</v>
      </c>
      <c r="I29" s="90" t="s">
        <v>401</v>
      </c>
      <c r="J29" s="90" t="s">
        <v>289</v>
      </c>
      <c r="K29" s="90" t="s">
        <v>700</v>
      </c>
    </row>
    <row r="30" spans="1:11" x14ac:dyDescent="0.25">
      <c r="A30" s="90">
        <v>59</v>
      </c>
      <c r="B30" s="90" t="s">
        <v>431</v>
      </c>
      <c r="C30" s="90" t="s">
        <v>172</v>
      </c>
      <c r="D30" s="90" t="s">
        <v>432</v>
      </c>
      <c r="E30" s="90" t="s">
        <v>28</v>
      </c>
      <c r="F30" s="90" t="s">
        <v>433</v>
      </c>
      <c r="G30" s="90" t="s">
        <v>1019</v>
      </c>
      <c r="H30" s="90" t="s">
        <v>294</v>
      </c>
      <c r="I30" s="90" t="s">
        <v>434</v>
      </c>
      <c r="J30" s="90" t="s">
        <v>289</v>
      </c>
      <c r="K30" s="90" t="s">
        <v>704</v>
      </c>
    </row>
    <row r="31" spans="1:11" x14ac:dyDescent="0.25">
      <c r="A31" s="90">
        <v>32</v>
      </c>
      <c r="B31" s="90" t="s">
        <v>322</v>
      </c>
      <c r="C31" s="90" t="s">
        <v>323</v>
      </c>
      <c r="D31" s="90" t="s">
        <v>66</v>
      </c>
      <c r="E31" s="90" t="s">
        <v>1</v>
      </c>
      <c r="F31" s="90" t="s">
        <v>324</v>
      </c>
      <c r="G31" s="90" t="s">
        <v>1019</v>
      </c>
      <c r="H31" s="90" t="s">
        <v>287</v>
      </c>
      <c r="I31" s="90" t="s">
        <v>325</v>
      </c>
      <c r="J31" s="90" t="s">
        <v>289</v>
      </c>
      <c r="K31" s="90" t="s">
        <v>956</v>
      </c>
    </row>
    <row r="32" spans="1:11" x14ac:dyDescent="0.25">
      <c r="A32" s="90">
        <v>41</v>
      </c>
      <c r="B32" s="90" t="s">
        <v>425</v>
      </c>
      <c r="C32" s="90" t="s">
        <v>426</v>
      </c>
      <c r="D32" s="90" t="s">
        <v>427</v>
      </c>
      <c r="E32" s="90" t="s">
        <v>28</v>
      </c>
      <c r="F32" s="90" t="s">
        <v>428</v>
      </c>
      <c r="G32" s="90" t="s">
        <v>1019</v>
      </c>
      <c r="H32" s="90" t="s">
        <v>287</v>
      </c>
      <c r="I32" s="90" t="s">
        <v>429</v>
      </c>
      <c r="J32" s="90" t="s">
        <v>289</v>
      </c>
      <c r="K32" s="90" t="s">
        <v>659</v>
      </c>
    </row>
    <row r="33" spans="1:11" x14ac:dyDescent="0.25">
      <c r="A33" s="90">
        <v>43</v>
      </c>
      <c r="B33" s="90"/>
      <c r="C33" s="90"/>
      <c r="D33" s="90"/>
      <c r="E33" s="90"/>
      <c r="F33" s="90" t="s">
        <v>572</v>
      </c>
      <c r="G33" s="90" t="s">
        <v>1019</v>
      </c>
      <c r="H33" s="90" t="s">
        <v>287</v>
      </c>
      <c r="I33" s="90" t="s">
        <v>573</v>
      </c>
      <c r="J33" s="90" t="s">
        <v>289</v>
      </c>
      <c r="K33" s="90" t="s">
        <v>665</v>
      </c>
    </row>
    <row r="34" spans="1:11" x14ac:dyDescent="0.25">
      <c r="A34" s="90">
        <v>45</v>
      </c>
      <c r="B34" s="90" t="s">
        <v>566</v>
      </c>
      <c r="C34" s="90" t="s">
        <v>556</v>
      </c>
      <c r="D34" s="90" t="s">
        <v>0</v>
      </c>
      <c r="E34" s="90" t="s">
        <v>1</v>
      </c>
      <c r="F34" s="90" t="s">
        <v>557</v>
      </c>
      <c r="G34" s="90" t="s">
        <v>1019</v>
      </c>
      <c r="H34" s="90" t="s">
        <v>287</v>
      </c>
      <c r="I34" s="90" t="s">
        <v>558</v>
      </c>
      <c r="J34" s="90" t="s">
        <v>289</v>
      </c>
      <c r="K34" s="90" t="s">
        <v>673</v>
      </c>
    </row>
    <row r="35" spans="1:11" x14ac:dyDescent="0.25">
      <c r="A35" s="90">
        <v>50</v>
      </c>
      <c r="B35" s="90" t="s">
        <v>317</v>
      </c>
      <c r="C35" s="90" t="s">
        <v>279</v>
      </c>
      <c r="D35" s="90" t="s">
        <v>318</v>
      </c>
      <c r="E35" s="90" t="s">
        <v>28</v>
      </c>
      <c r="F35" s="90" t="s">
        <v>319</v>
      </c>
      <c r="G35" s="90" t="s">
        <v>1019</v>
      </c>
      <c r="H35" s="90" t="s">
        <v>287</v>
      </c>
      <c r="I35" s="90" t="s">
        <v>320</v>
      </c>
      <c r="J35" s="90" t="s">
        <v>289</v>
      </c>
      <c r="K35" s="90" t="s">
        <v>758</v>
      </c>
    </row>
    <row r="36" spans="1:11" x14ac:dyDescent="0.25">
      <c r="A36" s="90">
        <v>58</v>
      </c>
      <c r="B36" s="90" t="s">
        <v>403</v>
      </c>
      <c r="C36" s="90" t="s">
        <v>60</v>
      </c>
      <c r="D36" s="90" t="s">
        <v>27</v>
      </c>
      <c r="E36" s="90" t="s">
        <v>28</v>
      </c>
      <c r="F36" s="90" t="s">
        <v>404</v>
      </c>
      <c r="G36" s="90" t="s">
        <v>1019</v>
      </c>
      <c r="H36" s="90" t="s">
        <v>287</v>
      </c>
      <c r="I36" s="90" t="s">
        <v>405</v>
      </c>
      <c r="J36" s="90" t="s">
        <v>289</v>
      </c>
      <c r="K36" s="90" t="s">
        <v>701</v>
      </c>
    </row>
    <row r="37" spans="1:11" x14ac:dyDescent="0.25">
      <c r="A37" s="90">
        <v>3</v>
      </c>
      <c r="B37" s="90" t="s">
        <v>117</v>
      </c>
      <c r="C37" s="90" t="s">
        <v>1210</v>
      </c>
      <c r="D37" s="90" t="s">
        <v>648</v>
      </c>
      <c r="E37" s="90" t="s">
        <v>1</v>
      </c>
      <c r="F37" s="90" t="s">
        <v>1211</v>
      </c>
      <c r="G37" s="90" t="s">
        <v>1019</v>
      </c>
      <c r="H37" s="90" t="s">
        <v>3</v>
      </c>
      <c r="I37" s="90" t="s">
        <v>1212</v>
      </c>
      <c r="J37" s="90" t="s">
        <v>53</v>
      </c>
      <c r="K37" s="90" t="s">
        <v>1213</v>
      </c>
    </row>
    <row r="38" spans="1:11" x14ac:dyDescent="0.25">
      <c r="A38" s="90">
        <v>6</v>
      </c>
      <c r="B38" s="90" t="s">
        <v>116</v>
      </c>
      <c r="C38" s="90" t="s">
        <v>117</v>
      </c>
      <c r="D38" s="90" t="s">
        <v>648</v>
      </c>
      <c r="E38" s="90" t="s">
        <v>1</v>
      </c>
      <c r="F38" s="90" t="s">
        <v>118</v>
      </c>
      <c r="G38" s="90" t="s">
        <v>1019</v>
      </c>
      <c r="H38" s="90" t="s">
        <v>3</v>
      </c>
      <c r="I38" s="90" t="s">
        <v>119</v>
      </c>
      <c r="J38" s="90" t="s">
        <v>53</v>
      </c>
      <c r="K38" s="90" t="s">
        <v>1167</v>
      </c>
    </row>
    <row r="39" spans="1:11" x14ac:dyDescent="0.25">
      <c r="A39" s="90">
        <v>19</v>
      </c>
      <c r="B39" s="90" t="s">
        <v>50</v>
      </c>
      <c r="C39" s="90" t="s">
        <v>51</v>
      </c>
      <c r="D39" s="90" t="s">
        <v>52</v>
      </c>
      <c r="E39" s="90" t="s">
        <v>43</v>
      </c>
      <c r="F39" s="90" t="s">
        <v>246</v>
      </c>
      <c r="G39" s="90" t="s">
        <v>1019</v>
      </c>
      <c r="H39" s="90" t="s">
        <v>3</v>
      </c>
      <c r="I39" s="90" t="s">
        <v>247</v>
      </c>
      <c r="J39" s="90" t="s">
        <v>125</v>
      </c>
      <c r="K39" s="90" t="s">
        <v>1127</v>
      </c>
    </row>
    <row r="40" spans="1:11" x14ac:dyDescent="0.25">
      <c r="A40" s="90">
        <v>22</v>
      </c>
      <c r="B40" s="90" t="s">
        <v>262</v>
      </c>
      <c r="C40" s="90" t="s">
        <v>263</v>
      </c>
      <c r="D40" s="90" t="s">
        <v>264</v>
      </c>
      <c r="E40" s="90" t="s">
        <v>1</v>
      </c>
      <c r="F40" s="90" t="s">
        <v>265</v>
      </c>
      <c r="G40" s="90" t="s">
        <v>1019</v>
      </c>
      <c r="H40" s="90" t="s">
        <v>3</v>
      </c>
      <c r="I40" s="90" t="s">
        <v>266</v>
      </c>
      <c r="J40" s="90" t="s">
        <v>53</v>
      </c>
      <c r="K40" s="90" t="s">
        <v>1057</v>
      </c>
    </row>
    <row r="41" spans="1:11" x14ac:dyDescent="0.25">
      <c r="A41" s="90">
        <v>24</v>
      </c>
      <c r="B41" s="90" t="s">
        <v>273</v>
      </c>
      <c r="C41" s="90" t="s">
        <v>274</v>
      </c>
      <c r="D41" s="90" t="s">
        <v>0</v>
      </c>
      <c r="E41" s="90" t="s">
        <v>1</v>
      </c>
      <c r="F41" s="90" t="s">
        <v>275</v>
      </c>
      <c r="G41" s="90" t="s">
        <v>1019</v>
      </c>
      <c r="H41" s="90" t="s">
        <v>3</v>
      </c>
      <c r="I41" s="90" t="s">
        <v>276</v>
      </c>
      <c r="J41" s="90" t="s">
        <v>53</v>
      </c>
      <c r="K41" s="90" t="s">
        <v>1069</v>
      </c>
    </row>
    <row r="42" spans="1:11" x14ac:dyDescent="0.25">
      <c r="A42" s="90">
        <v>25</v>
      </c>
      <c r="B42" s="90" t="s">
        <v>102</v>
      </c>
      <c r="C42" s="90" t="s">
        <v>141</v>
      </c>
      <c r="D42" s="90" t="s">
        <v>42</v>
      </c>
      <c r="E42" s="90" t="s">
        <v>43</v>
      </c>
      <c r="F42" s="90" t="s">
        <v>142</v>
      </c>
      <c r="G42" s="90" t="s">
        <v>1019</v>
      </c>
      <c r="H42" s="90" t="s">
        <v>3</v>
      </c>
      <c r="I42" s="90" t="s">
        <v>143</v>
      </c>
      <c r="J42" s="90" t="s">
        <v>53</v>
      </c>
      <c r="K42" s="90" t="s">
        <v>1070</v>
      </c>
    </row>
    <row r="43" spans="1:11" x14ac:dyDescent="0.25">
      <c r="A43" s="90">
        <v>26</v>
      </c>
      <c r="B43" s="90" t="s">
        <v>145</v>
      </c>
      <c r="C43" s="90" t="s">
        <v>97</v>
      </c>
      <c r="D43" s="90" t="s">
        <v>1046</v>
      </c>
      <c r="E43" s="90" t="s">
        <v>1</v>
      </c>
      <c r="F43" s="90" t="s">
        <v>147</v>
      </c>
      <c r="G43" s="90" t="s">
        <v>1019</v>
      </c>
      <c r="H43" s="90" t="s">
        <v>3</v>
      </c>
      <c r="I43" s="90" t="s">
        <v>148</v>
      </c>
      <c r="J43" s="90" t="s">
        <v>53</v>
      </c>
      <c r="K43" s="90" t="s">
        <v>1047</v>
      </c>
    </row>
    <row r="44" spans="1:11" x14ac:dyDescent="0.25">
      <c r="A44" s="90">
        <v>29</v>
      </c>
      <c r="B44" s="90" t="s">
        <v>982</v>
      </c>
      <c r="C44" s="90" t="s">
        <v>292</v>
      </c>
      <c r="D44" s="90" t="s">
        <v>462</v>
      </c>
      <c r="E44" s="90" t="s">
        <v>1</v>
      </c>
      <c r="F44" s="90" t="s">
        <v>422</v>
      </c>
      <c r="G44" s="90" t="s">
        <v>1019</v>
      </c>
      <c r="H44" s="90" t="s">
        <v>3</v>
      </c>
      <c r="I44" s="90" t="s">
        <v>423</v>
      </c>
      <c r="J44" s="90" t="s">
        <v>2</v>
      </c>
      <c r="K44" s="90" t="s">
        <v>983</v>
      </c>
    </row>
    <row r="45" spans="1:11" x14ac:dyDescent="0.25">
      <c r="A45" s="90">
        <v>31</v>
      </c>
      <c r="B45" s="90" t="s">
        <v>242</v>
      </c>
      <c r="C45" s="90" t="s">
        <v>243</v>
      </c>
      <c r="D45" s="90" t="s">
        <v>957</v>
      </c>
      <c r="E45" s="90" t="s">
        <v>43</v>
      </c>
      <c r="F45" s="90" t="s">
        <v>244</v>
      </c>
      <c r="G45" s="90" t="s">
        <v>1019</v>
      </c>
      <c r="H45" s="90" t="s">
        <v>3</v>
      </c>
      <c r="I45" s="90" t="s">
        <v>245</v>
      </c>
      <c r="J45" s="90" t="s">
        <v>125</v>
      </c>
      <c r="K45" s="90" t="s">
        <v>958</v>
      </c>
    </row>
    <row r="46" spans="1:11" x14ac:dyDescent="0.25">
      <c r="A46" s="90">
        <v>35</v>
      </c>
      <c r="B46" s="90" t="s">
        <v>361</v>
      </c>
      <c r="C46" s="90" t="s">
        <v>362</v>
      </c>
      <c r="D46" s="90" t="s">
        <v>0</v>
      </c>
      <c r="E46" s="90" t="s">
        <v>1</v>
      </c>
      <c r="F46" s="90" t="s">
        <v>886</v>
      </c>
      <c r="G46" s="90" t="s">
        <v>1019</v>
      </c>
      <c r="H46" s="90" t="s">
        <v>3</v>
      </c>
      <c r="I46" s="90" t="s">
        <v>861</v>
      </c>
      <c r="J46" s="90" t="s">
        <v>516</v>
      </c>
      <c r="K46" s="90" t="s">
        <v>896</v>
      </c>
    </row>
    <row r="47" spans="1:11" x14ac:dyDescent="0.25">
      <c r="A47" s="90">
        <v>53</v>
      </c>
      <c r="B47" s="90" t="s">
        <v>238</v>
      </c>
      <c r="C47" s="90" t="s">
        <v>239</v>
      </c>
      <c r="D47" s="90" t="s">
        <v>0</v>
      </c>
      <c r="E47" s="90" t="s">
        <v>1</v>
      </c>
      <c r="F47" s="90" t="s">
        <v>240</v>
      </c>
      <c r="G47" s="90" t="s">
        <v>1019</v>
      </c>
      <c r="H47" s="90" t="s">
        <v>3</v>
      </c>
      <c r="I47" s="90" t="s">
        <v>241</v>
      </c>
      <c r="J47" s="90" t="s">
        <v>53</v>
      </c>
      <c r="K47" s="90" t="s">
        <v>691</v>
      </c>
    </row>
    <row r="48" spans="1:11" x14ac:dyDescent="0.25">
      <c r="A48" s="90">
        <v>56</v>
      </c>
      <c r="B48" s="90" t="s">
        <v>137</v>
      </c>
      <c r="C48" s="90" t="s">
        <v>138</v>
      </c>
      <c r="D48" s="90" t="s">
        <v>0</v>
      </c>
      <c r="E48" s="90" t="s">
        <v>1</v>
      </c>
      <c r="F48" s="90" t="s">
        <v>139</v>
      </c>
      <c r="G48" s="90" t="s">
        <v>1019</v>
      </c>
      <c r="H48" s="90" t="s">
        <v>3</v>
      </c>
      <c r="I48" s="90" t="s">
        <v>140</v>
      </c>
      <c r="J48" s="90" t="s">
        <v>53</v>
      </c>
      <c r="K48" s="90" t="s">
        <v>699</v>
      </c>
    </row>
    <row r="49" spans="1:11" x14ac:dyDescent="0.25">
      <c r="A49" s="90">
        <v>68</v>
      </c>
      <c r="B49" s="90" t="s">
        <v>110</v>
      </c>
      <c r="C49" s="90" t="s">
        <v>111</v>
      </c>
      <c r="D49" s="90" t="s">
        <v>112</v>
      </c>
      <c r="E49" s="90" t="s">
        <v>43</v>
      </c>
      <c r="F49" s="90" t="s">
        <v>113</v>
      </c>
      <c r="G49" s="90" t="s">
        <v>1019</v>
      </c>
      <c r="H49" s="90" t="s">
        <v>3</v>
      </c>
      <c r="I49" s="90" t="s">
        <v>114</v>
      </c>
      <c r="J49" s="90" t="s">
        <v>53</v>
      </c>
      <c r="K49" s="90" t="s">
        <v>727</v>
      </c>
    </row>
    <row r="50" spans="1:11" x14ac:dyDescent="0.25">
      <c r="A50" s="90">
        <v>69</v>
      </c>
      <c r="B50" s="90" t="s">
        <v>120</v>
      </c>
      <c r="C50" s="90" t="s">
        <v>121</v>
      </c>
      <c r="D50" s="90" t="s">
        <v>122</v>
      </c>
      <c r="E50" s="90" t="s">
        <v>43</v>
      </c>
      <c r="F50" s="90" t="s">
        <v>123</v>
      </c>
      <c r="G50" s="90" t="s">
        <v>1019</v>
      </c>
      <c r="H50" s="90" t="s">
        <v>3</v>
      </c>
      <c r="I50" s="90" t="s">
        <v>124</v>
      </c>
      <c r="J50" s="90" t="s">
        <v>125</v>
      </c>
      <c r="K50" s="90" t="s">
        <v>728</v>
      </c>
    </row>
    <row r="51" spans="1:11" x14ac:dyDescent="0.25">
      <c r="A51" s="90">
        <v>79</v>
      </c>
      <c r="B51" s="90" t="s">
        <v>206</v>
      </c>
      <c r="C51" s="90" t="s">
        <v>207</v>
      </c>
      <c r="D51" s="90" t="s">
        <v>173</v>
      </c>
      <c r="E51" s="90" t="s">
        <v>43</v>
      </c>
      <c r="F51" s="90" t="s">
        <v>208</v>
      </c>
      <c r="G51" s="90" t="s">
        <v>1019</v>
      </c>
      <c r="H51" s="90" t="s">
        <v>3</v>
      </c>
      <c r="I51" s="90" t="s">
        <v>209</v>
      </c>
      <c r="J51" s="90" t="s">
        <v>53</v>
      </c>
      <c r="K51" s="90" t="s">
        <v>745</v>
      </c>
    </row>
    <row r="52" spans="1:11" x14ac:dyDescent="0.25">
      <c r="A52" s="90">
        <v>80</v>
      </c>
      <c r="B52" s="90" t="s">
        <v>224</v>
      </c>
      <c r="C52" s="90" t="s">
        <v>225</v>
      </c>
      <c r="D52" s="90" t="s">
        <v>0</v>
      </c>
      <c r="E52" s="90" t="s">
        <v>1</v>
      </c>
      <c r="F52" s="90" t="s">
        <v>226</v>
      </c>
      <c r="G52" s="90" t="s">
        <v>1019</v>
      </c>
      <c r="H52" s="90" t="s">
        <v>3</v>
      </c>
      <c r="I52" s="90" t="s">
        <v>227</v>
      </c>
      <c r="J52" s="90" t="s">
        <v>53</v>
      </c>
      <c r="K52" s="90" t="s">
        <v>748</v>
      </c>
    </row>
    <row r="53" spans="1:11" x14ac:dyDescent="0.25">
      <c r="A53" s="90">
        <v>81</v>
      </c>
      <c r="B53" s="90" t="s">
        <v>54</v>
      </c>
      <c r="C53" s="90" t="s">
        <v>55</v>
      </c>
      <c r="D53" s="90" t="s">
        <v>0</v>
      </c>
      <c r="E53" s="90" t="s">
        <v>1</v>
      </c>
      <c r="F53" s="90" t="s">
        <v>229</v>
      </c>
      <c r="G53" s="90" t="s">
        <v>1019</v>
      </c>
      <c r="H53" s="90" t="s">
        <v>3</v>
      </c>
      <c r="I53" s="90" t="s">
        <v>230</v>
      </c>
      <c r="J53" s="90" t="s">
        <v>53</v>
      </c>
      <c r="K53" s="90" t="s">
        <v>749</v>
      </c>
    </row>
    <row r="54" spans="1:11" x14ac:dyDescent="0.25">
      <c r="A54" s="90">
        <v>83</v>
      </c>
      <c r="B54" s="90" t="s">
        <v>268</v>
      </c>
      <c r="C54" s="90" t="s">
        <v>269</v>
      </c>
      <c r="D54" s="90" t="s">
        <v>66</v>
      </c>
      <c r="E54" s="90" t="s">
        <v>1</v>
      </c>
      <c r="F54" s="90" t="s">
        <v>270</v>
      </c>
      <c r="G54" s="90" t="s">
        <v>1019</v>
      </c>
      <c r="H54" s="90" t="s">
        <v>3</v>
      </c>
      <c r="I54" s="90" t="s">
        <v>271</v>
      </c>
      <c r="J54" s="90" t="s">
        <v>53</v>
      </c>
      <c r="K54" s="90" t="s">
        <v>754</v>
      </c>
    </row>
    <row r="55" spans="1:11" x14ac:dyDescent="0.25">
      <c r="A55" s="90">
        <v>84</v>
      </c>
      <c r="B55" s="90" t="s">
        <v>278</v>
      </c>
      <c r="C55" s="90" t="s">
        <v>279</v>
      </c>
      <c r="D55" s="90" t="s">
        <v>66</v>
      </c>
      <c r="E55" s="90" t="s">
        <v>1</v>
      </c>
      <c r="F55" s="90" t="s">
        <v>280</v>
      </c>
      <c r="G55" s="90" t="s">
        <v>1019</v>
      </c>
      <c r="H55" s="90" t="s">
        <v>3</v>
      </c>
      <c r="I55" s="90" t="s">
        <v>281</v>
      </c>
      <c r="J55" s="90" t="s">
        <v>53</v>
      </c>
      <c r="K55" s="90" t="s">
        <v>756</v>
      </c>
    </row>
    <row r="56" spans="1:11" x14ac:dyDescent="0.25">
      <c r="A56" s="90">
        <v>44</v>
      </c>
      <c r="B56" s="90" t="s">
        <v>590</v>
      </c>
      <c r="C56" s="90" t="s">
        <v>591</v>
      </c>
      <c r="D56" s="90" t="s">
        <v>592</v>
      </c>
      <c r="E56" s="90" t="s">
        <v>43</v>
      </c>
      <c r="F56" s="90" t="s">
        <v>593</v>
      </c>
      <c r="G56" s="90" t="s">
        <v>1131</v>
      </c>
      <c r="H56" s="90" t="s">
        <v>30</v>
      </c>
      <c r="I56" s="90" t="s">
        <v>594</v>
      </c>
      <c r="J56" s="90" t="s">
        <v>32</v>
      </c>
      <c r="K56" s="90" t="s">
        <v>669</v>
      </c>
    </row>
    <row r="57" spans="1:11" x14ac:dyDescent="0.25">
      <c r="A57" s="90">
        <v>20</v>
      </c>
      <c r="B57" s="90" t="s">
        <v>1072</v>
      </c>
      <c r="C57" s="90" t="s">
        <v>1073</v>
      </c>
      <c r="D57" s="90" t="s">
        <v>122</v>
      </c>
      <c r="E57" s="90" t="s">
        <v>43</v>
      </c>
      <c r="F57" s="90" t="s">
        <v>221</v>
      </c>
      <c r="G57" s="90" t="s">
        <v>1131</v>
      </c>
      <c r="H57" s="90" t="s">
        <v>3</v>
      </c>
      <c r="I57" s="90" t="s">
        <v>222</v>
      </c>
      <c r="J57" s="90" t="s">
        <v>53</v>
      </c>
      <c r="K57" s="90" t="s">
        <v>1074</v>
      </c>
    </row>
    <row r="58" spans="1:11" x14ac:dyDescent="0.25">
      <c r="A58" s="56">
        <v>5</v>
      </c>
      <c r="B58" s="56" t="s">
        <v>467</v>
      </c>
      <c r="C58" s="56" t="s">
        <v>468</v>
      </c>
      <c r="D58" s="56" t="s">
        <v>0</v>
      </c>
      <c r="E58" s="56" t="s">
        <v>1</v>
      </c>
      <c r="F58" s="56" t="s">
        <v>773</v>
      </c>
      <c r="G58" s="56" t="s">
        <v>543</v>
      </c>
      <c r="H58" s="56" t="s">
        <v>473</v>
      </c>
      <c r="I58" s="56" t="s">
        <v>774</v>
      </c>
      <c r="J58" s="56" t="s">
        <v>475</v>
      </c>
      <c r="K58" s="56" t="s">
        <v>1202</v>
      </c>
    </row>
    <row r="59" spans="1:11" x14ac:dyDescent="0.25">
      <c r="A59" s="90">
        <v>75</v>
      </c>
      <c r="B59" s="90" t="s">
        <v>174</v>
      </c>
      <c r="C59" s="90" t="s">
        <v>175</v>
      </c>
      <c r="D59" s="90" t="s">
        <v>0</v>
      </c>
      <c r="E59" s="90" t="s">
        <v>1</v>
      </c>
      <c r="F59" s="90" t="s">
        <v>472</v>
      </c>
      <c r="G59" s="90" t="s">
        <v>1050</v>
      </c>
      <c r="H59" s="90" t="s">
        <v>473</v>
      </c>
      <c r="I59" s="90" t="s">
        <v>474</v>
      </c>
      <c r="J59" s="90" t="s">
        <v>475</v>
      </c>
      <c r="K59" s="90" t="s">
        <v>737</v>
      </c>
    </row>
    <row r="60" spans="1:11" x14ac:dyDescent="0.25">
      <c r="A60" s="90">
        <v>78</v>
      </c>
      <c r="B60" s="90" t="s">
        <v>54</v>
      </c>
      <c r="C60" s="90" t="s">
        <v>55</v>
      </c>
      <c r="D60" s="90" t="s">
        <v>0</v>
      </c>
      <c r="E60" s="90" t="s">
        <v>1</v>
      </c>
      <c r="F60" s="90" t="s">
        <v>480</v>
      </c>
      <c r="G60" s="90" t="s">
        <v>1050</v>
      </c>
      <c r="H60" s="90" t="s">
        <v>473</v>
      </c>
      <c r="I60" s="90" t="s">
        <v>481</v>
      </c>
      <c r="J60" s="90" t="s">
        <v>475</v>
      </c>
      <c r="K60" s="90" t="s">
        <v>744</v>
      </c>
    </row>
    <row r="61" spans="1:11" x14ac:dyDescent="0.25">
      <c r="A61" s="56">
        <v>1</v>
      </c>
      <c r="B61" s="56" t="s">
        <v>1194</v>
      </c>
      <c r="C61" s="56" t="s">
        <v>1195</v>
      </c>
      <c r="D61" s="56" t="s">
        <v>1196</v>
      </c>
      <c r="E61" s="56" t="s">
        <v>28</v>
      </c>
      <c r="F61" s="56" t="s">
        <v>1197</v>
      </c>
      <c r="G61" s="56" t="s">
        <v>960</v>
      </c>
      <c r="H61" s="56" t="s">
        <v>1013</v>
      </c>
      <c r="I61" s="56" t="s">
        <v>1198</v>
      </c>
      <c r="J61" s="56" t="s">
        <v>960</v>
      </c>
      <c r="K61" s="56" t="s">
        <v>1214</v>
      </c>
    </row>
    <row r="62" spans="1:11" x14ac:dyDescent="0.25">
      <c r="A62" s="56">
        <v>2</v>
      </c>
      <c r="B62" s="56" t="s">
        <v>15</v>
      </c>
      <c r="C62" s="56" t="s">
        <v>16</v>
      </c>
      <c r="D62" s="56" t="s">
        <v>17</v>
      </c>
      <c r="E62" s="56" t="s">
        <v>7</v>
      </c>
      <c r="F62" s="56" t="s">
        <v>1207</v>
      </c>
      <c r="G62" s="56" t="s">
        <v>960</v>
      </c>
      <c r="H62" s="56" t="s">
        <v>1013</v>
      </c>
      <c r="I62" s="56" t="s">
        <v>1208</v>
      </c>
      <c r="J62" s="56" t="s">
        <v>960</v>
      </c>
      <c r="K62" s="56" t="s">
        <v>1209</v>
      </c>
    </row>
    <row r="63" spans="1:11" x14ac:dyDescent="0.25">
      <c r="A63" s="56">
        <v>72</v>
      </c>
      <c r="B63" s="56" t="s">
        <v>797</v>
      </c>
      <c r="C63" s="56" t="s">
        <v>798</v>
      </c>
      <c r="D63" s="56" t="s">
        <v>799</v>
      </c>
      <c r="E63" s="56" t="s">
        <v>1</v>
      </c>
      <c r="F63" s="56" t="s">
        <v>800</v>
      </c>
      <c r="G63" s="56" t="s">
        <v>960</v>
      </c>
      <c r="H63" s="56" t="s">
        <v>8</v>
      </c>
      <c r="I63" s="56" t="s">
        <v>801</v>
      </c>
      <c r="J63" s="56" t="s">
        <v>9</v>
      </c>
      <c r="K63" s="56" t="s">
        <v>802</v>
      </c>
    </row>
    <row r="64" spans="1:11" x14ac:dyDescent="0.25">
      <c r="A64" s="56">
        <v>73</v>
      </c>
      <c r="B64" s="56" t="s">
        <v>882</v>
      </c>
      <c r="C64" s="56" t="s">
        <v>97</v>
      </c>
      <c r="D64" s="56" t="s">
        <v>173</v>
      </c>
      <c r="E64" s="56" t="s">
        <v>43</v>
      </c>
      <c r="F64" s="56" t="s">
        <v>883</v>
      </c>
      <c r="G64" s="56" t="s">
        <v>960</v>
      </c>
      <c r="H64" s="56" t="s">
        <v>8</v>
      </c>
      <c r="I64" s="56" t="s">
        <v>884</v>
      </c>
      <c r="J64" s="56" t="s">
        <v>9</v>
      </c>
      <c r="K64" s="56" t="s">
        <v>885</v>
      </c>
    </row>
    <row r="65" spans="1:11" x14ac:dyDescent="0.25">
      <c r="A65" s="56">
        <v>74</v>
      </c>
      <c r="B65" s="56" t="s">
        <v>174</v>
      </c>
      <c r="C65" s="56" t="s">
        <v>175</v>
      </c>
      <c r="D65" s="56" t="s">
        <v>0</v>
      </c>
      <c r="E65" s="56" t="s">
        <v>1</v>
      </c>
      <c r="F65" s="56" t="s">
        <v>176</v>
      </c>
      <c r="G65" s="56" t="s">
        <v>960</v>
      </c>
      <c r="H65" s="56" t="s">
        <v>8</v>
      </c>
      <c r="I65" s="56" t="s">
        <v>177</v>
      </c>
      <c r="J65" s="56" t="s">
        <v>9</v>
      </c>
      <c r="K65" s="56" t="s">
        <v>736</v>
      </c>
    </row>
    <row r="66" spans="1:11" x14ac:dyDescent="0.25">
      <c r="A66" s="90">
        <v>4</v>
      </c>
      <c r="B66" s="90" t="s">
        <v>262</v>
      </c>
      <c r="C66" s="90" t="s">
        <v>399</v>
      </c>
      <c r="D66" s="90" t="s">
        <v>0</v>
      </c>
      <c r="E66" s="90" t="s">
        <v>1</v>
      </c>
      <c r="F66" s="90" t="s">
        <v>1103</v>
      </c>
      <c r="G66" s="90" t="s">
        <v>1136</v>
      </c>
      <c r="H66" s="90" t="s">
        <v>1013</v>
      </c>
      <c r="I66" s="90" t="s">
        <v>1104</v>
      </c>
      <c r="J66" s="90" t="s">
        <v>960</v>
      </c>
      <c r="K66" s="90" t="s">
        <v>1206</v>
      </c>
    </row>
    <row r="67" spans="1:11" x14ac:dyDescent="0.25">
      <c r="A67" s="90">
        <v>7</v>
      </c>
      <c r="B67" s="90" t="s">
        <v>196</v>
      </c>
      <c r="C67" s="90" t="s">
        <v>104</v>
      </c>
      <c r="D67" s="90" t="s">
        <v>197</v>
      </c>
      <c r="E67" s="90" t="s">
        <v>198</v>
      </c>
      <c r="F67" s="90" t="s">
        <v>1168</v>
      </c>
      <c r="G67" s="90" t="s">
        <v>1136</v>
      </c>
      <c r="H67" s="90" t="s">
        <v>1013</v>
      </c>
      <c r="I67" s="90" t="s">
        <v>1169</v>
      </c>
      <c r="J67" s="90" t="s">
        <v>960</v>
      </c>
      <c r="K67" s="90" t="s">
        <v>1170</v>
      </c>
    </row>
    <row r="68" spans="1:11" x14ac:dyDescent="0.25">
      <c r="A68" s="90">
        <v>8</v>
      </c>
      <c r="B68" s="90" t="s">
        <v>1176</v>
      </c>
      <c r="C68" s="90" t="s">
        <v>1177</v>
      </c>
      <c r="D68" s="90" t="s">
        <v>173</v>
      </c>
      <c r="E68" s="90" t="s">
        <v>43</v>
      </c>
      <c r="F68" s="90" t="s">
        <v>1178</v>
      </c>
      <c r="G68" s="90" t="s">
        <v>1136</v>
      </c>
      <c r="H68" s="90" t="s">
        <v>1013</v>
      </c>
      <c r="I68" s="90" t="s">
        <v>1179</v>
      </c>
      <c r="J68" s="90" t="s">
        <v>960</v>
      </c>
      <c r="K68" s="90" t="s">
        <v>1180</v>
      </c>
    </row>
    <row r="69" spans="1:11" x14ac:dyDescent="0.25">
      <c r="A69" s="90">
        <v>9</v>
      </c>
      <c r="B69" s="90" t="s">
        <v>1181</v>
      </c>
      <c r="C69" s="90" t="s">
        <v>1182</v>
      </c>
      <c r="D69" s="90" t="s">
        <v>1183</v>
      </c>
      <c r="E69" s="90" t="s">
        <v>48</v>
      </c>
      <c r="F69" s="90" t="s">
        <v>1184</v>
      </c>
      <c r="G69" s="90" t="s">
        <v>1136</v>
      </c>
      <c r="H69" s="90" t="s">
        <v>1013</v>
      </c>
      <c r="I69" s="90" t="s">
        <v>1185</v>
      </c>
      <c r="J69" s="90" t="s">
        <v>960</v>
      </c>
      <c r="K69" s="90" t="s">
        <v>1186</v>
      </c>
    </row>
    <row r="70" spans="1:11" x14ac:dyDescent="0.25">
      <c r="A70" s="90">
        <v>10</v>
      </c>
      <c r="B70" s="90" t="s">
        <v>1187</v>
      </c>
      <c r="C70" s="90" t="s">
        <v>1188</v>
      </c>
      <c r="D70" s="90" t="s">
        <v>1189</v>
      </c>
      <c r="E70" s="90" t="s">
        <v>43</v>
      </c>
      <c r="F70" s="90" t="s">
        <v>1190</v>
      </c>
      <c r="G70" s="90" t="s">
        <v>1136</v>
      </c>
      <c r="H70" s="90" t="s">
        <v>1013</v>
      </c>
      <c r="I70" s="90" t="s">
        <v>1191</v>
      </c>
      <c r="J70" s="90" t="s">
        <v>960</v>
      </c>
      <c r="K70" s="90" t="s">
        <v>1192</v>
      </c>
    </row>
    <row r="71" spans="1:11" x14ac:dyDescent="0.25">
      <c r="A71" s="90">
        <v>11</v>
      </c>
      <c r="B71" s="90" t="s">
        <v>64</v>
      </c>
      <c r="C71" s="90" t="s">
        <v>65</v>
      </c>
      <c r="D71" s="90" t="s">
        <v>66</v>
      </c>
      <c r="E71" s="90" t="s">
        <v>1</v>
      </c>
      <c r="F71" s="90" t="s">
        <v>1133</v>
      </c>
      <c r="G71" s="90" t="s">
        <v>1136</v>
      </c>
      <c r="H71" s="90" t="s">
        <v>1013</v>
      </c>
      <c r="I71" s="90" t="s">
        <v>1134</v>
      </c>
      <c r="J71" s="90" t="s">
        <v>960</v>
      </c>
      <c r="K71" s="90" t="s">
        <v>1135</v>
      </c>
    </row>
    <row r="72" spans="1:11" x14ac:dyDescent="0.25">
      <c r="A72" s="90">
        <v>12</v>
      </c>
      <c r="B72" s="90" t="s">
        <v>262</v>
      </c>
      <c r="C72" s="90" t="s">
        <v>1141</v>
      </c>
      <c r="D72" s="90" t="s">
        <v>1142</v>
      </c>
      <c r="E72" s="90" t="s">
        <v>1</v>
      </c>
      <c r="F72" s="90" t="s">
        <v>1143</v>
      </c>
      <c r="G72" s="90" t="s">
        <v>1136</v>
      </c>
      <c r="H72" s="90" t="s">
        <v>1013</v>
      </c>
      <c r="I72" s="90" t="s">
        <v>1144</v>
      </c>
      <c r="J72" s="90" t="s">
        <v>960</v>
      </c>
      <c r="K72" s="90" t="s">
        <v>1145</v>
      </c>
    </row>
    <row r="73" spans="1:11" x14ac:dyDescent="0.25">
      <c r="A73" s="90">
        <v>13</v>
      </c>
      <c r="B73" s="90" t="s">
        <v>1146</v>
      </c>
      <c r="C73" s="90" t="s">
        <v>1147</v>
      </c>
      <c r="D73" s="90" t="s">
        <v>1142</v>
      </c>
      <c r="E73" s="90" t="s">
        <v>1</v>
      </c>
      <c r="F73" s="90" t="s">
        <v>1148</v>
      </c>
      <c r="G73" s="90" t="s">
        <v>1136</v>
      </c>
      <c r="H73" s="90" t="s">
        <v>1013</v>
      </c>
      <c r="I73" s="90" t="s">
        <v>1149</v>
      </c>
      <c r="J73" s="90" t="s">
        <v>960</v>
      </c>
      <c r="K73" s="90" t="s">
        <v>1150</v>
      </c>
    </row>
    <row r="74" spans="1:11" x14ac:dyDescent="0.25">
      <c r="A74" s="90">
        <v>14</v>
      </c>
      <c r="B74" s="90" t="s">
        <v>1151</v>
      </c>
      <c r="C74" s="90" t="s">
        <v>1152</v>
      </c>
      <c r="D74" s="90" t="s">
        <v>1153</v>
      </c>
      <c r="E74" s="90" t="s">
        <v>48</v>
      </c>
      <c r="F74" s="90" t="s">
        <v>1154</v>
      </c>
      <c r="G74" s="90" t="s">
        <v>1136</v>
      </c>
      <c r="H74" s="90" t="s">
        <v>1013</v>
      </c>
      <c r="I74" s="90" t="s">
        <v>1155</v>
      </c>
      <c r="J74" s="90" t="s">
        <v>960</v>
      </c>
      <c r="K74" s="90" t="s">
        <v>1156</v>
      </c>
    </row>
    <row r="75" spans="1:11" x14ac:dyDescent="0.25">
      <c r="A75" s="90">
        <v>15</v>
      </c>
      <c r="B75" s="90" t="s">
        <v>530</v>
      </c>
      <c r="C75" s="90" t="s">
        <v>531</v>
      </c>
      <c r="D75" s="90" t="s">
        <v>36</v>
      </c>
      <c r="E75" s="90" t="s">
        <v>1</v>
      </c>
      <c r="F75" s="90" t="s">
        <v>1158</v>
      </c>
      <c r="G75" s="90" t="s">
        <v>1136</v>
      </c>
      <c r="H75" s="90" t="s">
        <v>1013</v>
      </c>
      <c r="I75" s="90" t="s">
        <v>1159</v>
      </c>
      <c r="J75" s="90" t="s">
        <v>960</v>
      </c>
      <c r="K75" s="90" t="s">
        <v>1160</v>
      </c>
    </row>
    <row r="76" spans="1:11" x14ac:dyDescent="0.25">
      <c r="A76" s="90">
        <v>16</v>
      </c>
      <c r="B76" s="90" t="s">
        <v>50</v>
      </c>
      <c r="C76" s="90" t="s">
        <v>51</v>
      </c>
      <c r="D76" s="90" t="s">
        <v>52</v>
      </c>
      <c r="E76" s="90" t="s">
        <v>43</v>
      </c>
      <c r="F76" s="90" t="s">
        <v>1085</v>
      </c>
      <c r="G76" s="90" t="s">
        <v>1136</v>
      </c>
      <c r="H76" s="90" t="s">
        <v>1013</v>
      </c>
      <c r="I76" s="90" t="s">
        <v>1086</v>
      </c>
      <c r="J76" s="90" t="s">
        <v>960</v>
      </c>
      <c r="K76" s="90" t="s">
        <v>1087</v>
      </c>
    </row>
    <row r="77" spans="1:11" x14ac:dyDescent="0.25">
      <c r="A77" s="90">
        <v>17</v>
      </c>
      <c r="B77" s="90" t="s">
        <v>1110</v>
      </c>
      <c r="C77" s="90" t="s">
        <v>408</v>
      </c>
      <c r="D77" s="90" t="s">
        <v>1111</v>
      </c>
      <c r="E77" s="90" t="s">
        <v>912</v>
      </c>
      <c r="F77" s="90" t="s">
        <v>1112</v>
      </c>
      <c r="G77" s="90" t="s">
        <v>1136</v>
      </c>
      <c r="H77" s="90" t="s">
        <v>1013</v>
      </c>
      <c r="I77" s="90" t="s">
        <v>1113</v>
      </c>
      <c r="J77" s="90" t="s">
        <v>960</v>
      </c>
      <c r="K77" s="90" t="s">
        <v>1114</v>
      </c>
    </row>
    <row r="78" spans="1:11" x14ac:dyDescent="0.25">
      <c r="A78" s="90">
        <v>18</v>
      </c>
      <c r="B78" s="90" t="s">
        <v>1115</v>
      </c>
      <c r="C78" s="90" t="s">
        <v>1116</v>
      </c>
      <c r="D78" s="90" t="s">
        <v>1117</v>
      </c>
      <c r="E78" s="90" t="s">
        <v>1</v>
      </c>
      <c r="F78" s="90" t="s">
        <v>1118</v>
      </c>
      <c r="G78" s="90" t="s">
        <v>1136</v>
      </c>
      <c r="H78" s="90" t="s">
        <v>1013</v>
      </c>
      <c r="I78" s="90" t="s">
        <v>1119</v>
      </c>
      <c r="J78" s="90" t="s">
        <v>960</v>
      </c>
      <c r="K78" s="90" t="s">
        <v>1120</v>
      </c>
    </row>
    <row r="79" spans="1:11" x14ac:dyDescent="0.25">
      <c r="A79" s="90">
        <v>27</v>
      </c>
      <c r="B79" s="90" t="s">
        <v>803</v>
      </c>
      <c r="C79" s="90" t="s">
        <v>804</v>
      </c>
      <c r="D79" s="90" t="s">
        <v>17</v>
      </c>
      <c r="E79" s="90" t="s">
        <v>7</v>
      </c>
      <c r="F79" s="90" t="s">
        <v>805</v>
      </c>
      <c r="G79" s="90" t="s">
        <v>1136</v>
      </c>
      <c r="H79" s="90" t="s">
        <v>5</v>
      </c>
      <c r="I79" s="90" t="s">
        <v>806</v>
      </c>
      <c r="J79" s="90" t="s">
        <v>6</v>
      </c>
      <c r="K79" s="90" t="s">
        <v>996</v>
      </c>
    </row>
    <row r="80" spans="1:11" x14ac:dyDescent="0.25">
      <c r="A80" s="90">
        <v>51</v>
      </c>
      <c r="B80" s="90" t="s">
        <v>15</v>
      </c>
      <c r="C80" s="90" t="s">
        <v>16</v>
      </c>
      <c r="D80" s="90" t="s">
        <v>17</v>
      </c>
      <c r="E80" s="90" t="s">
        <v>7</v>
      </c>
      <c r="F80" s="90" t="s">
        <v>18</v>
      </c>
      <c r="G80" s="90" t="s">
        <v>1136</v>
      </c>
      <c r="H80" s="90" t="s">
        <v>5</v>
      </c>
      <c r="I80" s="90" t="s">
        <v>19</v>
      </c>
      <c r="J80" s="90" t="s">
        <v>6</v>
      </c>
      <c r="K80" s="90" t="s">
        <v>685</v>
      </c>
    </row>
    <row r="81" spans="1:11" x14ac:dyDescent="0.25">
      <c r="A81" s="90">
        <v>61</v>
      </c>
      <c r="B81" s="90" t="s">
        <v>443</v>
      </c>
      <c r="C81" s="90" t="s">
        <v>444</v>
      </c>
      <c r="D81" s="90" t="s">
        <v>0</v>
      </c>
      <c r="E81" s="90" t="s">
        <v>1</v>
      </c>
      <c r="F81" s="90" t="s">
        <v>445</v>
      </c>
      <c r="G81" s="90" t="s">
        <v>1136</v>
      </c>
      <c r="H81" s="90" t="s">
        <v>5</v>
      </c>
      <c r="I81" s="90" t="s">
        <v>446</v>
      </c>
      <c r="J81" s="90" t="s">
        <v>6</v>
      </c>
      <c r="K81" s="90" t="s">
        <v>708</v>
      </c>
    </row>
    <row r="82" spans="1:11" x14ac:dyDescent="0.25">
      <c r="A82" s="90">
        <v>65</v>
      </c>
      <c r="B82" s="90" t="s">
        <v>54</v>
      </c>
      <c r="C82" s="90" t="s">
        <v>55</v>
      </c>
      <c r="D82" s="90" t="s">
        <v>0</v>
      </c>
      <c r="E82" s="90" t="s">
        <v>1</v>
      </c>
      <c r="F82" s="90" t="s">
        <v>56</v>
      </c>
      <c r="G82" s="90" t="s">
        <v>1136</v>
      </c>
      <c r="H82" s="90" t="s">
        <v>5</v>
      </c>
      <c r="I82" s="90" t="s">
        <v>57</v>
      </c>
      <c r="J82" s="90" t="s">
        <v>6</v>
      </c>
      <c r="K82" s="90" t="s">
        <v>717</v>
      </c>
    </row>
    <row r="83" spans="1:11" x14ac:dyDescent="0.25">
      <c r="A83" s="90">
        <v>66</v>
      </c>
      <c r="B83" s="90" t="s">
        <v>467</v>
      </c>
      <c r="C83" s="90" t="s">
        <v>468</v>
      </c>
      <c r="D83" s="90" t="s">
        <v>0</v>
      </c>
      <c r="E83" s="90" t="s">
        <v>1</v>
      </c>
      <c r="F83" s="90" t="s">
        <v>469</v>
      </c>
      <c r="G83" s="90" t="s">
        <v>1136</v>
      </c>
      <c r="H83" s="90" t="s">
        <v>5</v>
      </c>
      <c r="I83" s="90" t="s">
        <v>470</v>
      </c>
      <c r="J83" s="90" t="s">
        <v>6</v>
      </c>
      <c r="K83" s="90" t="s">
        <v>720</v>
      </c>
    </row>
    <row r="84" spans="1:11" x14ac:dyDescent="0.25">
      <c r="A84" s="90">
        <v>67</v>
      </c>
      <c r="B84" s="90" t="s">
        <v>50</v>
      </c>
      <c r="C84" s="90" t="s">
        <v>51</v>
      </c>
      <c r="D84" s="90" t="s">
        <v>52</v>
      </c>
      <c r="E84" s="90" t="s">
        <v>43</v>
      </c>
      <c r="F84" s="90" t="s">
        <v>94</v>
      </c>
      <c r="G84" s="90" t="s">
        <v>1136</v>
      </c>
      <c r="H84" s="90" t="s">
        <v>5</v>
      </c>
      <c r="I84" s="90" t="s">
        <v>95</v>
      </c>
      <c r="J84" s="90" t="s">
        <v>6</v>
      </c>
      <c r="K84" s="90" t="s">
        <v>724</v>
      </c>
    </row>
    <row r="85" spans="1:11" x14ac:dyDescent="0.25">
      <c r="A85" s="90">
        <v>76</v>
      </c>
      <c r="B85" s="90" t="s">
        <v>179</v>
      </c>
      <c r="C85" s="90" t="s">
        <v>180</v>
      </c>
      <c r="D85" s="90" t="s">
        <v>181</v>
      </c>
      <c r="E85" s="90" t="s">
        <v>43</v>
      </c>
      <c r="F85" s="90" t="s">
        <v>182</v>
      </c>
      <c r="G85" s="90" t="s">
        <v>1136</v>
      </c>
      <c r="H85" s="90" t="s">
        <v>8</v>
      </c>
      <c r="I85" s="90" t="s">
        <v>183</v>
      </c>
      <c r="J85" s="90" t="s">
        <v>9</v>
      </c>
      <c r="K85" s="90" t="s">
        <v>738</v>
      </c>
    </row>
  </sheetData>
  <sortState ref="A2:K85">
    <sortCondition ref="G2:G85"/>
    <sortCondition ref="H2:H85"/>
  </sortState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1"/>
  <dimension ref="A1:L91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42</v>
      </c>
      <c r="B2" s="89" t="s">
        <v>453</v>
      </c>
      <c r="C2" s="89" t="s">
        <v>454</v>
      </c>
      <c r="D2" s="89" t="s">
        <v>455</v>
      </c>
      <c r="E2" s="89" t="s">
        <v>456</v>
      </c>
      <c r="F2" s="89" t="s">
        <v>457</v>
      </c>
      <c r="G2" s="89" t="s">
        <v>666</v>
      </c>
      <c r="H2" s="89" t="s">
        <v>30</v>
      </c>
      <c r="I2" s="89" t="s">
        <v>458</v>
      </c>
      <c r="J2" s="89" t="s">
        <v>32</v>
      </c>
      <c r="K2" s="89" t="s">
        <v>763</v>
      </c>
    </row>
    <row r="3" spans="1:11" x14ac:dyDescent="0.25">
      <c r="A3">
        <v>75</v>
      </c>
      <c r="B3" s="89" t="s">
        <v>131</v>
      </c>
      <c r="C3" s="89" t="s">
        <v>132</v>
      </c>
      <c r="D3" s="89" t="s">
        <v>133</v>
      </c>
      <c r="E3" s="89" t="s">
        <v>28</v>
      </c>
      <c r="F3" s="89" t="s">
        <v>134</v>
      </c>
      <c r="G3" s="89" t="s">
        <v>666</v>
      </c>
      <c r="H3" s="89" t="s">
        <v>30</v>
      </c>
      <c r="I3" s="89" t="s">
        <v>135</v>
      </c>
      <c r="J3" s="89" t="s">
        <v>32</v>
      </c>
      <c r="K3" s="89" t="s">
        <v>731</v>
      </c>
    </row>
    <row r="4" spans="1:11" x14ac:dyDescent="0.25">
      <c r="A4">
        <v>76</v>
      </c>
      <c r="B4" s="89" t="s">
        <v>54</v>
      </c>
      <c r="C4" s="89" t="s">
        <v>55</v>
      </c>
      <c r="D4" s="89" t="s">
        <v>0</v>
      </c>
      <c r="E4" s="89" t="s">
        <v>1</v>
      </c>
      <c r="F4" s="89" t="s">
        <v>156</v>
      </c>
      <c r="G4" s="89" t="s">
        <v>666</v>
      </c>
      <c r="H4" s="89" t="s">
        <v>157</v>
      </c>
      <c r="I4" s="89" t="s">
        <v>158</v>
      </c>
      <c r="J4" s="89" t="s">
        <v>159</v>
      </c>
      <c r="K4" s="89" t="s">
        <v>734</v>
      </c>
    </row>
    <row r="5" spans="1:11" x14ac:dyDescent="0.25">
      <c r="A5" s="89">
        <v>32</v>
      </c>
      <c r="B5" s="89" t="s">
        <v>830</v>
      </c>
      <c r="C5" s="89" t="s">
        <v>624</v>
      </c>
      <c r="D5" s="89" t="s">
        <v>625</v>
      </c>
      <c r="E5" s="89" t="s">
        <v>48</v>
      </c>
      <c r="F5" s="89" t="s">
        <v>626</v>
      </c>
      <c r="G5" s="89" t="s">
        <v>666</v>
      </c>
      <c r="H5" s="89" t="s">
        <v>294</v>
      </c>
      <c r="I5" s="89" t="s">
        <v>627</v>
      </c>
      <c r="J5" s="89" t="s">
        <v>289</v>
      </c>
      <c r="K5" s="89" t="s">
        <v>987</v>
      </c>
    </row>
    <row r="6" spans="1:11" x14ac:dyDescent="0.25">
      <c r="A6" s="89">
        <v>45</v>
      </c>
      <c r="B6" s="89" t="s">
        <v>407</v>
      </c>
      <c r="C6" s="89" t="s">
        <v>408</v>
      </c>
      <c r="D6" s="89" t="s">
        <v>618</v>
      </c>
      <c r="E6" s="89" t="s">
        <v>619</v>
      </c>
      <c r="F6" s="89" t="s">
        <v>620</v>
      </c>
      <c r="G6" s="89" t="s">
        <v>666</v>
      </c>
      <c r="H6" s="89" t="s">
        <v>294</v>
      </c>
      <c r="I6" s="89" t="s">
        <v>621</v>
      </c>
      <c r="J6" s="89" t="s">
        <v>289</v>
      </c>
      <c r="K6" s="89" t="s">
        <v>658</v>
      </c>
    </row>
    <row r="7" spans="1:11" x14ac:dyDescent="0.25">
      <c r="A7" s="89">
        <v>60</v>
      </c>
      <c r="B7" s="89" t="s">
        <v>377</v>
      </c>
      <c r="C7" s="89" t="s">
        <v>378</v>
      </c>
      <c r="D7" s="89" t="s">
        <v>256</v>
      </c>
      <c r="E7" s="89" t="s">
        <v>1</v>
      </c>
      <c r="F7" s="89" t="s">
        <v>379</v>
      </c>
      <c r="G7" s="89" t="s">
        <v>666</v>
      </c>
      <c r="H7" s="89" t="s">
        <v>294</v>
      </c>
      <c r="I7" s="89" t="s">
        <v>380</v>
      </c>
      <c r="J7" s="89" t="s">
        <v>289</v>
      </c>
      <c r="K7" s="89" t="s">
        <v>695</v>
      </c>
    </row>
    <row r="8" spans="1:11" x14ac:dyDescent="0.25">
      <c r="A8" s="89">
        <v>57</v>
      </c>
      <c r="B8" s="89" t="s">
        <v>333</v>
      </c>
      <c r="C8" s="89" t="s">
        <v>334</v>
      </c>
      <c r="D8" s="89" t="s">
        <v>335</v>
      </c>
      <c r="E8" s="89" t="s">
        <v>48</v>
      </c>
      <c r="F8" s="89" t="s">
        <v>336</v>
      </c>
      <c r="G8" s="89" t="s">
        <v>666</v>
      </c>
      <c r="H8" s="89" t="s">
        <v>287</v>
      </c>
      <c r="I8" s="89" t="s">
        <v>337</v>
      </c>
      <c r="J8" s="89" t="s">
        <v>289</v>
      </c>
      <c r="K8" s="89" t="s">
        <v>686</v>
      </c>
    </row>
    <row r="9" spans="1:11" x14ac:dyDescent="0.25">
      <c r="A9" s="89">
        <v>61</v>
      </c>
      <c r="B9" s="89" t="s">
        <v>387</v>
      </c>
      <c r="C9" s="89" t="s">
        <v>279</v>
      </c>
      <c r="D9" s="89" t="s">
        <v>351</v>
      </c>
      <c r="E9" s="89" t="s">
        <v>48</v>
      </c>
      <c r="F9" s="89" t="s">
        <v>388</v>
      </c>
      <c r="G9" s="89" t="s">
        <v>666</v>
      </c>
      <c r="H9" s="89" t="s">
        <v>287</v>
      </c>
      <c r="I9" s="89" t="s">
        <v>389</v>
      </c>
      <c r="J9" s="89" t="s">
        <v>289</v>
      </c>
      <c r="K9" s="89" t="s">
        <v>696</v>
      </c>
    </row>
    <row r="10" spans="1:11" x14ac:dyDescent="0.25">
      <c r="A10" s="89">
        <v>37</v>
      </c>
      <c r="B10" s="89" t="s">
        <v>567</v>
      </c>
      <c r="C10" s="89" t="s">
        <v>561</v>
      </c>
      <c r="D10" s="89" t="s">
        <v>0</v>
      </c>
      <c r="E10" s="89" t="s">
        <v>1</v>
      </c>
      <c r="F10" s="89" t="s">
        <v>61</v>
      </c>
      <c r="G10" s="89" t="s">
        <v>666</v>
      </c>
      <c r="H10" s="89" t="s">
        <v>3</v>
      </c>
      <c r="I10" s="89" t="s">
        <v>62</v>
      </c>
      <c r="J10" s="89" t="s">
        <v>53</v>
      </c>
      <c r="K10" s="89" t="s">
        <v>919</v>
      </c>
    </row>
    <row r="11" spans="1:11" x14ac:dyDescent="0.25">
      <c r="A11" s="89">
        <v>88</v>
      </c>
      <c r="B11" s="89" t="s">
        <v>232</v>
      </c>
      <c r="C11" s="89" t="s">
        <v>233</v>
      </c>
      <c r="D11" s="89" t="s">
        <v>234</v>
      </c>
      <c r="E11" s="89" t="s">
        <v>1</v>
      </c>
      <c r="F11" s="89" t="s">
        <v>235</v>
      </c>
      <c r="G11" s="89" t="s">
        <v>666</v>
      </c>
      <c r="H11" s="89" t="s">
        <v>3</v>
      </c>
      <c r="I11" s="89" t="s">
        <v>236</v>
      </c>
      <c r="J11" s="89" t="s">
        <v>53</v>
      </c>
      <c r="K11" s="89" t="s">
        <v>750</v>
      </c>
    </row>
    <row r="12" spans="1:11" x14ac:dyDescent="0.25">
      <c r="A12" s="89">
        <v>24</v>
      </c>
      <c r="B12" s="89" t="s">
        <v>190</v>
      </c>
      <c r="C12" s="89" t="s">
        <v>191</v>
      </c>
      <c r="D12" s="89" t="s">
        <v>192</v>
      </c>
      <c r="E12" s="89" t="s">
        <v>28</v>
      </c>
      <c r="F12" s="89" t="s">
        <v>193</v>
      </c>
      <c r="G12" s="89" t="s">
        <v>1019</v>
      </c>
      <c r="H12" s="89" t="s">
        <v>30</v>
      </c>
      <c r="I12" s="89" t="s">
        <v>194</v>
      </c>
      <c r="J12" s="89" t="s">
        <v>32</v>
      </c>
      <c r="K12" s="89" t="s">
        <v>1081</v>
      </c>
    </row>
    <row r="13" spans="1:11" x14ac:dyDescent="0.25">
      <c r="A13" s="89">
        <v>26</v>
      </c>
      <c r="B13" s="89" t="s">
        <v>71</v>
      </c>
      <c r="C13" s="89" t="s">
        <v>72</v>
      </c>
      <c r="D13" s="89" t="s">
        <v>73</v>
      </c>
      <c r="E13" s="89" t="s">
        <v>28</v>
      </c>
      <c r="F13" s="89" t="s">
        <v>74</v>
      </c>
      <c r="G13" s="89" t="s">
        <v>1019</v>
      </c>
      <c r="H13" s="89" t="s">
        <v>30</v>
      </c>
      <c r="I13" s="89" t="s">
        <v>75</v>
      </c>
      <c r="J13" s="89" t="s">
        <v>32</v>
      </c>
      <c r="K13" s="89" t="s">
        <v>1058</v>
      </c>
    </row>
    <row r="14" spans="1:11" x14ac:dyDescent="0.25">
      <c r="A14" s="89">
        <v>34</v>
      </c>
      <c r="B14" s="89" t="s">
        <v>64</v>
      </c>
      <c r="C14" s="89" t="s">
        <v>65</v>
      </c>
      <c r="D14" s="89" t="s">
        <v>66</v>
      </c>
      <c r="E14" s="89" t="s">
        <v>1</v>
      </c>
      <c r="F14" s="89" t="s">
        <v>67</v>
      </c>
      <c r="G14" s="89" t="s">
        <v>1019</v>
      </c>
      <c r="H14" s="89" t="s">
        <v>30</v>
      </c>
      <c r="I14" s="89" t="s">
        <v>68</v>
      </c>
      <c r="J14" s="89" t="s">
        <v>32</v>
      </c>
      <c r="K14" s="89" t="s">
        <v>959</v>
      </c>
    </row>
    <row r="15" spans="1:11" x14ac:dyDescent="0.25">
      <c r="A15" s="89">
        <v>66</v>
      </c>
      <c r="B15" s="89" t="s">
        <v>15</v>
      </c>
      <c r="C15" s="89" t="s">
        <v>16</v>
      </c>
      <c r="D15" s="89" t="s">
        <v>17</v>
      </c>
      <c r="E15" s="89" t="s">
        <v>7</v>
      </c>
      <c r="F15" s="89" t="s">
        <v>77</v>
      </c>
      <c r="G15" s="89" t="s">
        <v>1019</v>
      </c>
      <c r="H15" s="89" t="s">
        <v>30</v>
      </c>
      <c r="I15" s="89" t="s">
        <v>78</v>
      </c>
      <c r="J15" s="89" t="s">
        <v>32</v>
      </c>
      <c r="K15" s="89" t="s">
        <v>705</v>
      </c>
    </row>
    <row r="16" spans="1:11" x14ac:dyDescent="0.25">
      <c r="A16" s="89">
        <v>68</v>
      </c>
      <c r="B16" s="89" t="s">
        <v>460</v>
      </c>
      <c r="C16" s="89" t="s">
        <v>461</v>
      </c>
      <c r="D16" s="89" t="s">
        <v>462</v>
      </c>
      <c r="E16" s="89" t="s">
        <v>1</v>
      </c>
      <c r="F16" s="89" t="s">
        <v>463</v>
      </c>
      <c r="G16" s="89" t="s">
        <v>1019</v>
      </c>
      <c r="H16" s="89" t="s">
        <v>30</v>
      </c>
      <c r="I16" s="89" t="s">
        <v>464</v>
      </c>
      <c r="J16" s="89" t="s">
        <v>32</v>
      </c>
      <c r="K16" s="89" t="s">
        <v>711</v>
      </c>
    </row>
    <row r="17" spans="1:11" x14ac:dyDescent="0.25">
      <c r="A17" s="89">
        <v>69</v>
      </c>
      <c r="B17" s="89" t="s">
        <v>165</v>
      </c>
      <c r="C17" s="89" t="s">
        <v>166</v>
      </c>
      <c r="D17" s="89" t="s">
        <v>27</v>
      </c>
      <c r="E17" s="89" t="s">
        <v>28</v>
      </c>
      <c r="F17" s="89" t="s">
        <v>167</v>
      </c>
      <c r="G17" s="89" t="s">
        <v>1019</v>
      </c>
      <c r="H17" s="89" t="s">
        <v>30</v>
      </c>
      <c r="I17" s="89" t="s">
        <v>168</v>
      </c>
      <c r="J17" s="89" t="s">
        <v>32</v>
      </c>
      <c r="K17" s="89" t="s">
        <v>712</v>
      </c>
    </row>
    <row r="18" spans="1:11" x14ac:dyDescent="0.25">
      <c r="A18" s="89">
        <v>70</v>
      </c>
      <c r="B18" s="89" t="s">
        <v>25</v>
      </c>
      <c r="C18" s="89" t="s">
        <v>26</v>
      </c>
      <c r="D18" s="89" t="s">
        <v>27</v>
      </c>
      <c r="E18" s="89" t="s">
        <v>28</v>
      </c>
      <c r="F18" s="89" t="s">
        <v>29</v>
      </c>
      <c r="G18" s="89" t="s">
        <v>1019</v>
      </c>
      <c r="H18" s="89" t="s">
        <v>30</v>
      </c>
      <c r="I18" s="89" t="s">
        <v>31</v>
      </c>
      <c r="J18" s="89" t="s">
        <v>32</v>
      </c>
      <c r="K18" s="89" t="s">
        <v>714</v>
      </c>
    </row>
    <row r="19" spans="1:11" x14ac:dyDescent="0.25">
      <c r="A19" s="89">
        <v>83</v>
      </c>
      <c r="B19" s="89" t="s">
        <v>467</v>
      </c>
      <c r="C19" s="89" t="s">
        <v>468</v>
      </c>
      <c r="D19" s="89" t="s">
        <v>0</v>
      </c>
      <c r="E19" s="89" t="s">
        <v>1</v>
      </c>
      <c r="F19" s="89" t="s">
        <v>477</v>
      </c>
      <c r="G19" s="89" t="s">
        <v>1019</v>
      </c>
      <c r="H19" s="89" t="s">
        <v>30</v>
      </c>
      <c r="I19" s="89" t="s">
        <v>478</v>
      </c>
      <c r="J19" s="89" t="s">
        <v>32</v>
      </c>
      <c r="K19" s="89" t="s">
        <v>740</v>
      </c>
    </row>
    <row r="20" spans="1:11" x14ac:dyDescent="0.25">
      <c r="A20" s="89">
        <v>38</v>
      </c>
      <c r="B20" s="89" t="s">
        <v>49</v>
      </c>
      <c r="C20" s="89" t="s">
        <v>97</v>
      </c>
      <c r="D20" s="89" t="s">
        <v>66</v>
      </c>
      <c r="E20" s="89" t="s">
        <v>1</v>
      </c>
      <c r="F20" s="89" t="s">
        <v>391</v>
      </c>
      <c r="G20" s="89" t="s">
        <v>1019</v>
      </c>
      <c r="H20" s="89" t="s">
        <v>294</v>
      </c>
      <c r="I20" s="89" t="s">
        <v>392</v>
      </c>
      <c r="J20" s="89" t="s">
        <v>289</v>
      </c>
      <c r="K20" s="89" t="s">
        <v>921</v>
      </c>
    </row>
    <row r="21" spans="1:11" x14ac:dyDescent="0.25">
      <c r="A21" s="89">
        <v>40</v>
      </c>
      <c r="B21" s="89" t="s">
        <v>845</v>
      </c>
      <c r="C21" s="89" t="s">
        <v>846</v>
      </c>
      <c r="D21" s="89" t="s">
        <v>27</v>
      </c>
      <c r="E21" s="89" t="s">
        <v>28</v>
      </c>
      <c r="F21" s="89" t="s">
        <v>847</v>
      </c>
      <c r="G21" s="89" t="s">
        <v>1019</v>
      </c>
      <c r="H21" s="89" t="s">
        <v>294</v>
      </c>
      <c r="I21" s="89" t="s">
        <v>848</v>
      </c>
      <c r="J21" s="89" t="s">
        <v>289</v>
      </c>
      <c r="K21" s="89" t="s">
        <v>849</v>
      </c>
    </row>
    <row r="22" spans="1:11" x14ac:dyDescent="0.25">
      <c r="A22" s="89">
        <v>43</v>
      </c>
      <c r="B22" s="89" t="s">
        <v>530</v>
      </c>
      <c r="C22" s="89" t="s">
        <v>531</v>
      </c>
      <c r="D22" s="89" t="s">
        <v>36</v>
      </c>
      <c r="E22" s="89" t="s">
        <v>1</v>
      </c>
      <c r="F22" s="89" t="s">
        <v>532</v>
      </c>
      <c r="G22" s="89" t="s">
        <v>1019</v>
      </c>
      <c r="H22" s="89" t="s">
        <v>294</v>
      </c>
      <c r="I22" s="89" t="s">
        <v>533</v>
      </c>
      <c r="J22" s="89" t="s">
        <v>516</v>
      </c>
      <c r="K22" s="89" t="s">
        <v>764</v>
      </c>
    </row>
    <row r="23" spans="1:11" x14ac:dyDescent="0.25">
      <c r="A23" s="89">
        <v>44</v>
      </c>
      <c r="B23" s="89" t="s">
        <v>651</v>
      </c>
      <c r="C23" s="89" t="s">
        <v>652</v>
      </c>
      <c r="D23" s="89" t="s">
        <v>653</v>
      </c>
      <c r="E23" s="89" t="s">
        <v>1</v>
      </c>
      <c r="F23" s="89" t="s">
        <v>654</v>
      </c>
      <c r="G23" s="89" t="s">
        <v>1019</v>
      </c>
      <c r="H23" s="89" t="s">
        <v>294</v>
      </c>
      <c r="I23" s="89" t="s">
        <v>655</v>
      </c>
      <c r="J23" s="89" t="s">
        <v>289</v>
      </c>
      <c r="K23" s="89" t="s">
        <v>656</v>
      </c>
    </row>
    <row r="24" spans="1:11" x14ac:dyDescent="0.25">
      <c r="A24" s="89">
        <v>47</v>
      </c>
      <c r="B24" s="89" t="s">
        <v>608</v>
      </c>
      <c r="C24" s="89" t="s">
        <v>378</v>
      </c>
      <c r="D24" s="89" t="s">
        <v>27</v>
      </c>
      <c r="E24" s="89" t="s">
        <v>28</v>
      </c>
      <c r="F24" s="89" t="s">
        <v>609</v>
      </c>
      <c r="G24" s="89" t="s">
        <v>1019</v>
      </c>
      <c r="H24" s="89" t="s">
        <v>294</v>
      </c>
      <c r="I24" s="89" t="s">
        <v>610</v>
      </c>
      <c r="J24" s="89" t="s">
        <v>289</v>
      </c>
      <c r="K24" s="89" t="s">
        <v>663</v>
      </c>
    </row>
    <row r="25" spans="1:11" x14ac:dyDescent="0.25">
      <c r="A25" s="89">
        <v>51</v>
      </c>
      <c r="B25" s="89"/>
      <c r="C25" s="89"/>
      <c r="D25" s="89"/>
      <c r="E25" s="89"/>
      <c r="F25" s="89" t="s">
        <v>540</v>
      </c>
      <c r="G25" s="89" t="s">
        <v>1019</v>
      </c>
      <c r="H25" s="89" t="s">
        <v>294</v>
      </c>
      <c r="I25" s="89" t="s">
        <v>541</v>
      </c>
      <c r="J25" s="89" t="s">
        <v>289</v>
      </c>
      <c r="K25" s="89" t="s">
        <v>677</v>
      </c>
    </row>
    <row r="26" spans="1:11" x14ac:dyDescent="0.25">
      <c r="A26" s="89">
        <v>52</v>
      </c>
      <c r="B26" s="89" t="s">
        <v>291</v>
      </c>
      <c r="C26" s="89" t="s">
        <v>292</v>
      </c>
      <c r="D26" s="89" t="s">
        <v>0</v>
      </c>
      <c r="E26" s="89" t="s">
        <v>1</v>
      </c>
      <c r="F26" s="89" t="s">
        <v>293</v>
      </c>
      <c r="G26" s="89" t="s">
        <v>1019</v>
      </c>
      <c r="H26" s="89" t="s">
        <v>294</v>
      </c>
      <c r="I26" s="89" t="s">
        <v>295</v>
      </c>
      <c r="J26" s="89" t="s">
        <v>289</v>
      </c>
      <c r="K26" s="89" t="s">
        <v>679</v>
      </c>
    </row>
    <row r="27" spans="1:11" x14ac:dyDescent="0.25">
      <c r="A27" s="89">
        <v>53</v>
      </c>
      <c r="B27" s="89" t="s">
        <v>297</v>
      </c>
      <c r="C27" s="89" t="s">
        <v>255</v>
      </c>
      <c r="D27" s="89" t="s">
        <v>0</v>
      </c>
      <c r="E27" s="89" t="s">
        <v>1</v>
      </c>
      <c r="F27" s="89" t="s">
        <v>298</v>
      </c>
      <c r="G27" s="89" t="s">
        <v>1019</v>
      </c>
      <c r="H27" s="89" t="s">
        <v>294</v>
      </c>
      <c r="I27" s="89" t="s">
        <v>299</v>
      </c>
      <c r="J27" s="89" t="s">
        <v>289</v>
      </c>
      <c r="K27" s="89" t="s">
        <v>680</v>
      </c>
    </row>
    <row r="28" spans="1:11" x14ac:dyDescent="0.25">
      <c r="A28" s="89">
        <v>54</v>
      </c>
      <c r="B28" s="89" t="s">
        <v>311</v>
      </c>
      <c r="C28" s="89" t="s">
        <v>312</v>
      </c>
      <c r="D28" s="89" t="s">
        <v>313</v>
      </c>
      <c r="E28" s="89" t="s">
        <v>43</v>
      </c>
      <c r="F28" s="89" t="s">
        <v>314</v>
      </c>
      <c r="G28" s="89" t="s">
        <v>1019</v>
      </c>
      <c r="H28" s="89" t="s">
        <v>294</v>
      </c>
      <c r="I28" s="89" t="s">
        <v>315</v>
      </c>
      <c r="J28" s="89" t="s">
        <v>289</v>
      </c>
      <c r="K28" s="89" t="s">
        <v>683</v>
      </c>
    </row>
    <row r="29" spans="1:11" x14ac:dyDescent="0.25">
      <c r="A29" s="89">
        <v>58</v>
      </c>
      <c r="B29" s="89" t="s">
        <v>355</v>
      </c>
      <c r="C29" s="89" t="s">
        <v>356</v>
      </c>
      <c r="D29" s="89" t="s">
        <v>0</v>
      </c>
      <c r="E29" s="89" t="s">
        <v>1</v>
      </c>
      <c r="F29" s="89" t="s">
        <v>357</v>
      </c>
      <c r="G29" s="89" t="s">
        <v>1019</v>
      </c>
      <c r="H29" s="89" t="s">
        <v>294</v>
      </c>
      <c r="I29" s="89" t="s">
        <v>358</v>
      </c>
      <c r="J29" s="89" t="s">
        <v>289</v>
      </c>
      <c r="K29" s="89" t="s">
        <v>690</v>
      </c>
    </row>
    <row r="30" spans="1:11" x14ac:dyDescent="0.25">
      <c r="A30" s="89">
        <v>63</v>
      </c>
      <c r="B30" s="89" t="s">
        <v>262</v>
      </c>
      <c r="C30" s="89" t="s">
        <v>399</v>
      </c>
      <c r="D30" s="89" t="s">
        <v>0</v>
      </c>
      <c r="E30" s="89" t="s">
        <v>1</v>
      </c>
      <c r="F30" s="89" t="s">
        <v>400</v>
      </c>
      <c r="G30" s="89" t="s">
        <v>1019</v>
      </c>
      <c r="H30" s="89" t="s">
        <v>294</v>
      </c>
      <c r="I30" s="89" t="s">
        <v>401</v>
      </c>
      <c r="J30" s="89" t="s">
        <v>289</v>
      </c>
      <c r="K30" s="89" t="s">
        <v>700</v>
      </c>
    </row>
    <row r="31" spans="1:11" x14ac:dyDescent="0.25">
      <c r="A31" s="89">
        <v>65</v>
      </c>
      <c r="B31" s="89" t="s">
        <v>431</v>
      </c>
      <c r="C31" s="89" t="s">
        <v>172</v>
      </c>
      <c r="D31" s="89" t="s">
        <v>432</v>
      </c>
      <c r="E31" s="89" t="s">
        <v>28</v>
      </c>
      <c r="F31" s="89" t="s">
        <v>433</v>
      </c>
      <c r="G31" s="89" t="s">
        <v>1019</v>
      </c>
      <c r="H31" s="89" t="s">
        <v>294</v>
      </c>
      <c r="I31" s="89" t="s">
        <v>434</v>
      </c>
      <c r="J31" s="89" t="s">
        <v>289</v>
      </c>
      <c r="K31" s="89" t="s">
        <v>704</v>
      </c>
    </row>
    <row r="32" spans="1:11" x14ac:dyDescent="0.25">
      <c r="A32" s="89">
        <v>36</v>
      </c>
      <c r="B32" s="89" t="s">
        <v>322</v>
      </c>
      <c r="C32" s="89" t="s">
        <v>323</v>
      </c>
      <c r="D32" s="89" t="s">
        <v>66</v>
      </c>
      <c r="E32" s="89" t="s">
        <v>1</v>
      </c>
      <c r="F32" s="89" t="s">
        <v>324</v>
      </c>
      <c r="G32" s="89" t="s">
        <v>1019</v>
      </c>
      <c r="H32" s="89" t="s">
        <v>287</v>
      </c>
      <c r="I32" s="89" t="s">
        <v>325</v>
      </c>
      <c r="J32" s="89" t="s">
        <v>289</v>
      </c>
      <c r="K32" s="89" t="s">
        <v>956</v>
      </c>
    </row>
    <row r="33" spans="1:11" x14ac:dyDescent="0.25">
      <c r="A33" s="89">
        <v>46</v>
      </c>
      <c r="B33" s="89" t="s">
        <v>425</v>
      </c>
      <c r="C33" s="89" t="s">
        <v>426</v>
      </c>
      <c r="D33" s="89" t="s">
        <v>427</v>
      </c>
      <c r="E33" s="89" t="s">
        <v>28</v>
      </c>
      <c r="F33" s="89" t="s">
        <v>428</v>
      </c>
      <c r="G33" s="89" t="s">
        <v>1019</v>
      </c>
      <c r="H33" s="89" t="s">
        <v>287</v>
      </c>
      <c r="I33" s="89" t="s">
        <v>429</v>
      </c>
      <c r="J33" s="89" t="s">
        <v>289</v>
      </c>
      <c r="K33" s="89" t="s">
        <v>659</v>
      </c>
    </row>
    <row r="34" spans="1:11" x14ac:dyDescent="0.25">
      <c r="A34" s="89">
        <v>48</v>
      </c>
      <c r="B34" s="89"/>
      <c r="C34" s="89"/>
      <c r="D34" s="89"/>
      <c r="E34" s="89"/>
      <c r="F34" s="89" t="s">
        <v>572</v>
      </c>
      <c r="G34" s="89" t="s">
        <v>1019</v>
      </c>
      <c r="H34" s="89" t="s">
        <v>287</v>
      </c>
      <c r="I34" s="89" t="s">
        <v>573</v>
      </c>
      <c r="J34" s="89" t="s">
        <v>289</v>
      </c>
      <c r="K34" s="89" t="s">
        <v>665</v>
      </c>
    </row>
    <row r="35" spans="1:11" x14ac:dyDescent="0.25">
      <c r="A35" s="89">
        <v>50</v>
      </c>
      <c r="B35" s="89" t="s">
        <v>566</v>
      </c>
      <c r="C35" s="89" t="s">
        <v>556</v>
      </c>
      <c r="D35" s="89" t="s">
        <v>0</v>
      </c>
      <c r="E35" s="89" t="s">
        <v>1</v>
      </c>
      <c r="F35" s="89" t="s">
        <v>557</v>
      </c>
      <c r="G35" s="89" t="s">
        <v>1019</v>
      </c>
      <c r="H35" s="89" t="s">
        <v>287</v>
      </c>
      <c r="I35" s="89" t="s">
        <v>558</v>
      </c>
      <c r="J35" s="89" t="s">
        <v>289</v>
      </c>
      <c r="K35" s="89" t="s">
        <v>673</v>
      </c>
    </row>
    <row r="36" spans="1:11" x14ac:dyDescent="0.25">
      <c r="A36" s="89">
        <v>55</v>
      </c>
      <c r="B36" s="89" t="s">
        <v>317</v>
      </c>
      <c r="C36" s="89" t="s">
        <v>279</v>
      </c>
      <c r="D36" s="89" t="s">
        <v>318</v>
      </c>
      <c r="E36" s="89" t="s">
        <v>28</v>
      </c>
      <c r="F36" s="89" t="s">
        <v>319</v>
      </c>
      <c r="G36" s="89" t="s">
        <v>1019</v>
      </c>
      <c r="H36" s="89" t="s">
        <v>287</v>
      </c>
      <c r="I36" s="89" t="s">
        <v>320</v>
      </c>
      <c r="J36" s="89" t="s">
        <v>289</v>
      </c>
      <c r="K36" s="89" t="s">
        <v>758</v>
      </c>
    </row>
    <row r="37" spans="1:11" x14ac:dyDescent="0.25">
      <c r="A37" s="89">
        <v>64</v>
      </c>
      <c r="B37" s="89" t="s">
        <v>403</v>
      </c>
      <c r="C37" s="89" t="s">
        <v>60</v>
      </c>
      <c r="D37" s="89" t="s">
        <v>27</v>
      </c>
      <c r="E37" s="89" t="s">
        <v>28</v>
      </c>
      <c r="F37" s="89" t="s">
        <v>404</v>
      </c>
      <c r="G37" s="89" t="s">
        <v>1019</v>
      </c>
      <c r="H37" s="89" t="s">
        <v>287</v>
      </c>
      <c r="I37" s="89" t="s">
        <v>405</v>
      </c>
      <c r="J37" s="89" t="s">
        <v>289</v>
      </c>
      <c r="K37" s="89" t="s">
        <v>701</v>
      </c>
    </row>
    <row r="38" spans="1:11" x14ac:dyDescent="0.25">
      <c r="A38" s="89">
        <v>2</v>
      </c>
      <c r="B38" s="89" t="s">
        <v>117</v>
      </c>
      <c r="C38" s="89" t="s">
        <v>1210</v>
      </c>
      <c r="D38" s="89" t="s">
        <v>648</v>
      </c>
      <c r="E38" s="89" t="s">
        <v>1</v>
      </c>
      <c r="F38" s="89" t="s">
        <v>1211</v>
      </c>
      <c r="G38" s="89" t="s">
        <v>1019</v>
      </c>
      <c r="H38" s="89" t="s">
        <v>3</v>
      </c>
      <c r="I38" s="89" t="s">
        <v>1212</v>
      </c>
      <c r="J38" s="89" t="s">
        <v>53</v>
      </c>
      <c r="K38" s="89" t="s">
        <v>1213</v>
      </c>
    </row>
    <row r="39" spans="1:11" x14ac:dyDescent="0.25">
      <c r="A39" s="89">
        <v>6</v>
      </c>
      <c r="B39" s="89" t="s">
        <v>116</v>
      </c>
      <c r="C39" s="89" t="s">
        <v>117</v>
      </c>
      <c r="D39" s="89" t="s">
        <v>648</v>
      </c>
      <c r="E39" s="89" t="s">
        <v>1</v>
      </c>
      <c r="F39" s="89" t="s">
        <v>118</v>
      </c>
      <c r="G39" s="89" t="s">
        <v>1019</v>
      </c>
      <c r="H39" s="89" t="s">
        <v>3</v>
      </c>
      <c r="I39" s="89" t="s">
        <v>119</v>
      </c>
      <c r="J39" s="89" t="s">
        <v>53</v>
      </c>
      <c r="K39" s="89" t="s">
        <v>1167</v>
      </c>
    </row>
    <row r="40" spans="1:11" x14ac:dyDescent="0.25">
      <c r="A40" s="89">
        <v>22</v>
      </c>
      <c r="B40" s="89" t="s">
        <v>50</v>
      </c>
      <c r="C40" s="89" t="s">
        <v>51</v>
      </c>
      <c r="D40" s="89" t="s">
        <v>52</v>
      </c>
      <c r="E40" s="89" t="s">
        <v>43</v>
      </c>
      <c r="F40" s="89" t="s">
        <v>246</v>
      </c>
      <c r="G40" s="89" t="s">
        <v>1019</v>
      </c>
      <c r="H40" s="89" t="s">
        <v>3</v>
      </c>
      <c r="I40" s="89" t="s">
        <v>247</v>
      </c>
      <c r="J40" s="89" t="s">
        <v>125</v>
      </c>
      <c r="K40" s="89" t="s">
        <v>1127</v>
      </c>
    </row>
    <row r="41" spans="1:11" x14ac:dyDescent="0.25">
      <c r="A41" s="89">
        <v>25</v>
      </c>
      <c r="B41" s="89" t="s">
        <v>262</v>
      </c>
      <c r="C41" s="89" t="s">
        <v>263</v>
      </c>
      <c r="D41" s="89" t="s">
        <v>264</v>
      </c>
      <c r="E41" s="89" t="s">
        <v>1</v>
      </c>
      <c r="F41" s="89" t="s">
        <v>265</v>
      </c>
      <c r="G41" s="89" t="s">
        <v>1019</v>
      </c>
      <c r="H41" s="89" t="s">
        <v>3</v>
      </c>
      <c r="I41" s="89" t="s">
        <v>266</v>
      </c>
      <c r="J41" s="89" t="s">
        <v>53</v>
      </c>
      <c r="K41" s="89" t="s">
        <v>1057</v>
      </c>
    </row>
    <row r="42" spans="1:11" x14ac:dyDescent="0.25">
      <c r="A42" s="89">
        <v>27</v>
      </c>
      <c r="B42" s="89" t="s">
        <v>273</v>
      </c>
      <c r="C42" s="89" t="s">
        <v>274</v>
      </c>
      <c r="D42" s="89" t="s">
        <v>0</v>
      </c>
      <c r="E42" s="89" t="s">
        <v>1</v>
      </c>
      <c r="F42" s="89" t="s">
        <v>275</v>
      </c>
      <c r="G42" s="89" t="s">
        <v>1019</v>
      </c>
      <c r="H42" s="89" t="s">
        <v>3</v>
      </c>
      <c r="I42" s="89" t="s">
        <v>276</v>
      </c>
      <c r="J42" s="89" t="s">
        <v>53</v>
      </c>
      <c r="K42" s="89" t="s">
        <v>1069</v>
      </c>
    </row>
    <row r="43" spans="1:11" x14ac:dyDescent="0.25">
      <c r="A43" s="89">
        <v>28</v>
      </c>
      <c r="B43" s="89" t="s">
        <v>102</v>
      </c>
      <c r="C43" s="89" t="s">
        <v>141</v>
      </c>
      <c r="D43" s="89" t="s">
        <v>42</v>
      </c>
      <c r="E43" s="89" t="s">
        <v>43</v>
      </c>
      <c r="F43" s="89" t="s">
        <v>142</v>
      </c>
      <c r="G43" s="89" t="s">
        <v>1019</v>
      </c>
      <c r="H43" s="89" t="s">
        <v>3</v>
      </c>
      <c r="I43" s="89" t="s">
        <v>143</v>
      </c>
      <c r="J43" s="89" t="s">
        <v>53</v>
      </c>
      <c r="K43" s="89" t="s">
        <v>1070</v>
      </c>
    </row>
    <row r="44" spans="1:11" x14ac:dyDescent="0.25">
      <c r="A44" s="89">
        <v>30</v>
      </c>
      <c r="B44" s="89" t="s">
        <v>145</v>
      </c>
      <c r="C44" s="89" t="s">
        <v>97</v>
      </c>
      <c r="D44" s="89" t="s">
        <v>1046</v>
      </c>
      <c r="E44" s="89" t="s">
        <v>1</v>
      </c>
      <c r="F44" s="89" t="s">
        <v>147</v>
      </c>
      <c r="G44" s="89" t="s">
        <v>1019</v>
      </c>
      <c r="H44" s="89" t="s">
        <v>3</v>
      </c>
      <c r="I44" s="89" t="s">
        <v>148</v>
      </c>
      <c r="J44" s="89" t="s">
        <v>53</v>
      </c>
      <c r="K44" s="89" t="s">
        <v>1047</v>
      </c>
    </row>
    <row r="45" spans="1:11" x14ac:dyDescent="0.25">
      <c r="A45" s="89">
        <v>33</v>
      </c>
      <c r="B45" s="89" t="s">
        <v>982</v>
      </c>
      <c r="C45" s="89" t="s">
        <v>292</v>
      </c>
      <c r="D45" s="89" t="s">
        <v>462</v>
      </c>
      <c r="E45" s="89" t="s">
        <v>1</v>
      </c>
      <c r="F45" s="89" t="s">
        <v>422</v>
      </c>
      <c r="G45" s="89" t="s">
        <v>1019</v>
      </c>
      <c r="H45" s="89" t="s">
        <v>3</v>
      </c>
      <c r="I45" s="89" t="s">
        <v>423</v>
      </c>
      <c r="J45" s="89" t="s">
        <v>2</v>
      </c>
      <c r="K45" s="89" t="s">
        <v>983</v>
      </c>
    </row>
    <row r="46" spans="1:11" x14ac:dyDescent="0.25">
      <c r="A46" s="89">
        <v>35</v>
      </c>
      <c r="B46" s="89" t="s">
        <v>242</v>
      </c>
      <c r="C46" s="89" t="s">
        <v>243</v>
      </c>
      <c r="D46" s="89" t="s">
        <v>957</v>
      </c>
      <c r="E46" s="89" t="s">
        <v>43</v>
      </c>
      <c r="F46" s="89" t="s">
        <v>244</v>
      </c>
      <c r="G46" s="89" t="s">
        <v>1019</v>
      </c>
      <c r="H46" s="89" t="s">
        <v>3</v>
      </c>
      <c r="I46" s="89" t="s">
        <v>245</v>
      </c>
      <c r="J46" s="89" t="s">
        <v>125</v>
      </c>
      <c r="K46" s="89" t="s">
        <v>958</v>
      </c>
    </row>
    <row r="47" spans="1:11" x14ac:dyDescent="0.25">
      <c r="A47" s="89">
        <v>39</v>
      </c>
      <c r="B47" s="89" t="s">
        <v>361</v>
      </c>
      <c r="C47" s="89" t="s">
        <v>362</v>
      </c>
      <c r="D47" s="89" t="s">
        <v>0</v>
      </c>
      <c r="E47" s="89" t="s">
        <v>1</v>
      </c>
      <c r="F47" s="89" t="s">
        <v>886</v>
      </c>
      <c r="G47" s="89" t="s">
        <v>1019</v>
      </c>
      <c r="H47" s="89" t="s">
        <v>3</v>
      </c>
      <c r="I47" s="89" t="s">
        <v>861</v>
      </c>
      <c r="J47" s="89" t="s">
        <v>516</v>
      </c>
      <c r="K47" s="89" t="s">
        <v>896</v>
      </c>
    </row>
    <row r="48" spans="1:11" x14ac:dyDescent="0.25">
      <c r="A48" s="89">
        <v>59</v>
      </c>
      <c r="B48" s="89" t="s">
        <v>238</v>
      </c>
      <c r="C48" s="89" t="s">
        <v>239</v>
      </c>
      <c r="D48" s="89" t="s">
        <v>0</v>
      </c>
      <c r="E48" s="89" t="s">
        <v>1</v>
      </c>
      <c r="F48" s="89" t="s">
        <v>240</v>
      </c>
      <c r="G48" s="89" t="s">
        <v>1019</v>
      </c>
      <c r="H48" s="89" t="s">
        <v>3</v>
      </c>
      <c r="I48" s="89" t="s">
        <v>241</v>
      </c>
      <c r="J48" s="89" t="s">
        <v>53</v>
      </c>
      <c r="K48" s="89" t="s">
        <v>691</v>
      </c>
    </row>
    <row r="49" spans="1:11" x14ac:dyDescent="0.25">
      <c r="A49" s="89">
        <v>62</v>
      </c>
      <c r="B49" s="89" t="s">
        <v>137</v>
      </c>
      <c r="C49" s="89" t="s">
        <v>138</v>
      </c>
      <c r="D49" s="89" t="s">
        <v>0</v>
      </c>
      <c r="E49" s="89" t="s">
        <v>1</v>
      </c>
      <c r="F49" s="89" t="s">
        <v>139</v>
      </c>
      <c r="G49" s="89" t="s">
        <v>1019</v>
      </c>
      <c r="H49" s="89" t="s">
        <v>3</v>
      </c>
      <c r="I49" s="89" t="s">
        <v>140</v>
      </c>
      <c r="J49" s="89" t="s">
        <v>53</v>
      </c>
      <c r="K49" s="89" t="s">
        <v>699</v>
      </c>
    </row>
    <row r="50" spans="1:11" x14ac:dyDescent="0.25">
      <c r="A50" s="89">
        <v>73</v>
      </c>
      <c r="B50" s="89" t="s">
        <v>110</v>
      </c>
      <c r="C50" s="89" t="s">
        <v>111</v>
      </c>
      <c r="D50" s="89" t="s">
        <v>112</v>
      </c>
      <c r="E50" s="89" t="s">
        <v>43</v>
      </c>
      <c r="F50" s="89" t="s">
        <v>113</v>
      </c>
      <c r="G50" s="89" t="s">
        <v>1019</v>
      </c>
      <c r="H50" s="89" t="s">
        <v>3</v>
      </c>
      <c r="I50" s="89" t="s">
        <v>114</v>
      </c>
      <c r="J50" s="89" t="s">
        <v>53</v>
      </c>
      <c r="K50" s="89" t="s">
        <v>727</v>
      </c>
    </row>
    <row r="51" spans="1:11" x14ac:dyDescent="0.25">
      <c r="A51" s="89">
        <v>74</v>
      </c>
      <c r="B51" s="89" t="s">
        <v>120</v>
      </c>
      <c r="C51" s="89" t="s">
        <v>121</v>
      </c>
      <c r="D51" s="89" t="s">
        <v>122</v>
      </c>
      <c r="E51" s="89" t="s">
        <v>43</v>
      </c>
      <c r="F51" s="89" t="s">
        <v>123</v>
      </c>
      <c r="G51" s="89" t="s">
        <v>1019</v>
      </c>
      <c r="H51" s="89" t="s">
        <v>3</v>
      </c>
      <c r="I51" s="89" t="s">
        <v>124</v>
      </c>
      <c r="J51" s="89" t="s">
        <v>125</v>
      </c>
      <c r="K51" s="89" t="s">
        <v>728</v>
      </c>
    </row>
    <row r="52" spans="1:11" x14ac:dyDescent="0.25">
      <c r="A52" s="89">
        <v>85</v>
      </c>
      <c r="B52" s="89" t="s">
        <v>206</v>
      </c>
      <c r="C52" s="89" t="s">
        <v>207</v>
      </c>
      <c r="D52" s="89" t="s">
        <v>173</v>
      </c>
      <c r="E52" s="89" t="s">
        <v>43</v>
      </c>
      <c r="F52" s="89" t="s">
        <v>208</v>
      </c>
      <c r="G52" s="89" t="s">
        <v>1019</v>
      </c>
      <c r="H52" s="89" t="s">
        <v>3</v>
      </c>
      <c r="I52" s="89" t="s">
        <v>209</v>
      </c>
      <c r="J52" s="89" t="s">
        <v>53</v>
      </c>
      <c r="K52" s="89" t="s">
        <v>745</v>
      </c>
    </row>
    <row r="53" spans="1:11" x14ac:dyDescent="0.25">
      <c r="A53" s="89">
        <v>86</v>
      </c>
      <c r="B53" s="89" t="s">
        <v>224</v>
      </c>
      <c r="C53" s="89" t="s">
        <v>225</v>
      </c>
      <c r="D53" s="89" t="s">
        <v>0</v>
      </c>
      <c r="E53" s="89" t="s">
        <v>1</v>
      </c>
      <c r="F53" s="89" t="s">
        <v>226</v>
      </c>
      <c r="G53" s="89" t="s">
        <v>1019</v>
      </c>
      <c r="H53" s="89" t="s">
        <v>3</v>
      </c>
      <c r="I53" s="89" t="s">
        <v>227</v>
      </c>
      <c r="J53" s="89" t="s">
        <v>53</v>
      </c>
      <c r="K53" s="89" t="s">
        <v>748</v>
      </c>
    </row>
    <row r="54" spans="1:11" x14ac:dyDescent="0.25">
      <c r="A54" s="89">
        <v>87</v>
      </c>
      <c r="B54" s="89" t="s">
        <v>54</v>
      </c>
      <c r="C54" s="89" t="s">
        <v>55</v>
      </c>
      <c r="D54" s="89" t="s">
        <v>0</v>
      </c>
      <c r="E54" s="89" t="s">
        <v>1</v>
      </c>
      <c r="F54" s="89" t="s">
        <v>229</v>
      </c>
      <c r="G54" s="89" t="s">
        <v>1019</v>
      </c>
      <c r="H54" s="89" t="s">
        <v>3</v>
      </c>
      <c r="I54" s="89" t="s">
        <v>230</v>
      </c>
      <c r="J54" s="89" t="s">
        <v>53</v>
      </c>
      <c r="K54" s="89" t="s">
        <v>749</v>
      </c>
    </row>
    <row r="55" spans="1:11" x14ac:dyDescent="0.25">
      <c r="A55" s="89">
        <v>89</v>
      </c>
      <c r="B55" s="89" t="s">
        <v>268</v>
      </c>
      <c r="C55" s="89" t="s">
        <v>269</v>
      </c>
      <c r="D55" s="89" t="s">
        <v>66</v>
      </c>
      <c r="E55" s="89" t="s">
        <v>1</v>
      </c>
      <c r="F55" s="89" t="s">
        <v>270</v>
      </c>
      <c r="G55" s="89" t="s">
        <v>1019</v>
      </c>
      <c r="H55" s="89" t="s">
        <v>3</v>
      </c>
      <c r="I55" s="89" t="s">
        <v>271</v>
      </c>
      <c r="J55" s="89" t="s">
        <v>53</v>
      </c>
      <c r="K55" s="89" t="s">
        <v>754</v>
      </c>
    </row>
    <row r="56" spans="1:11" x14ac:dyDescent="0.25">
      <c r="A56" s="89">
        <v>90</v>
      </c>
      <c r="B56" s="89" t="s">
        <v>278</v>
      </c>
      <c r="C56" s="89" t="s">
        <v>279</v>
      </c>
      <c r="D56" s="89" t="s">
        <v>66</v>
      </c>
      <c r="E56" s="89" t="s">
        <v>1</v>
      </c>
      <c r="F56" s="89" t="s">
        <v>280</v>
      </c>
      <c r="G56" s="89" t="s">
        <v>1019</v>
      </c>
      <c r="H56" s="89" t="s">
        <v>3</v>
      </c>
      <c r="I56" s="89" t="s">
        <v>281</v>
      </c>
      <c r="J56" s="89" t="s">
        <v>53</v>
      </c>
      <c r="K56" s="89" t="s">
        <v>756</v>
      </c>
    </row>
    <row r="57" spans="1:11" x14ac:dyDescent="0.25">
      <c r="A57" s="89">
        <v>49</v>
      </c>
      <c r="B57" s="89" t="s">
        <v>590</v>
      </c>
      <c r="C57" s="89" t="s">
        <v>591</v>
      </c>
      <c r="D57" s="89" t="s">
        <v>592</v>
      </c>
      <c r="E57" s="89" t="s">
        <v>43</v>
      </c>
      <c r="F57" s="89" t="s">
        <v>593</v>
      </c>
      <c r="G57" s="89" t="s">
        <v>1131</v>
      </c>
      <c r="H57" s="89" t="s">
        <v>30</v>
      </c>
      <c r="I57" s="89" t="s">
        <v>594</v>
      </c>
      <c r="J57" s="89" t="s">
        <v>32</v>
      </c>
      <c r="K57" s="89" t="s">
        <v>669</v>
      </c>
    </row>
    <row r="58" spans="1:11" x14ac:dyDescent="0.25">
      <c r="A58" s="89">
        <v>23</v>
      </c>
      <c r="B58" s="89" t="s">
        <v>1072</v>
      </c>
      <c r="C58" s="89" t="s">
        <v>1073</v>
      </c>
      <c r="D58" s="89" t="s">
        <v>122</v>
      </c>
      <c r="E58" s="89" t="s">
        <v>43</v>
      </c>
      <c r="F58" s="89" t="s">
        <v>221</v>
      </c>
      <c r="G58" s="89" t="s">
        <v>1131</v>
      </c>
      <c r="H58" s="89" t="s">
        <v>3</v>
      </c>
      <c r="I58" s="89" t="s">
        <v>222</v>
      </c>
      <c r="J58" s="89" t="s">
        <v>53</v>
      </c>
      <c r="K58" s="89" t="s">
        <v>1074</v>
      </c>
    </row>
    <row r="59" spans="1:11" x14ac:dyDescent="0.25">
      <c r="A59" s="56">
        <v>5</v>
      </c>
      <c r="B59" s="56" t="s">
        <v>467</v>
      </c>
      <c r="C59" s="56" t="s">
        <v>468</v>
      </c>
      <c r="D59" s="56" t="s">
        <v>0</v>
      </c>
      <c r="E59" s="56" t="s">
        <v>1</v>
      </c>
      <c r="F59" s="56" t="s">
        <v>773</v>
      </c>
      <c r="G59" s="56" t="s">
        <v>543</v>
      </c>
      <c r="H59" s="56" t="s">
        <v>473</v>
      </c>
      <c r="I59" s="56" t="s">
        <v>774</v>
      </c>
      <c r="J59" s="56" t="s">
        <v>475</v>
      </c>
      <c r="K59" s="56" t="s">
        <v>1202</v>
      </c>
    </row>
    <row r="60" spans="1:11" x14ac:dyDescent="0.25">
      <c r="A60" s="89">
        <v>29</v>
      </c>
      <c r="B60" s="89" t="s">
        <v>766</v>
      </c>
      <c r="C60" s="89" t="s">
        <v>767</v>
      </c>
      <c r="D60" s="89" t="s">
        <v>577</v>
      </c>
      <c r="E60" s="89" t="s">
        <v>7</v>
      </c>
      <c r="F60" s="89" t="s">
        <v>1040</v>
      </c>
      <c r="G60" s="89" t="s">
        <v>1050</v>
      </c>
      <c r="H60" s="89" t="s">
        <v>781</v>
      </c>
      <c r="I60" s="89" t="s">
        <v>1042</v>
      </c>
      <c r="J60" s="89" t="s">
        <v>1043</v>
      </c>
      <c r="K60" s="89" t="s">
        <v>1044</v>
      </c>
    </row>
    <row r="61" spans="1:11" x14ac:dyDescent="0.25">
      <c r="A61" s="89">
        <v>81</v>
      </c>
      <c r="B61" s="89" t="s">
        <v>174</v>
      </c>
      <c r="C61" s="89" t="s">
        <v>175</v>
      </c>
      <c r="D61" s="89" t="s">
        <v>0</v>
      </c>
      <c r="E61" s="89" t="s">
        <v>1</v>
      </c>
      <c r="F61" s="89" t="s">
        <v>472</v>
      </c>
      <c r="G61" s="89" t="s">
        <v>1050</v>
      </c>
      <c r="H61" s="89" t="s">
        <v>473</v>
      </c>
      <c r="I61" s="89" t="s">
        <v>474</v>
      </c>
      <c r="J61" s="89" t="s">
        <v>475</v>
      </c>
      <c r="K61" s="89" t="s">
        <v>737</v>
      </c>
    </row>
    <row r="62" spans="1:11" x14ac:dyDescent="0.25">
      <c r="A62" s="89">
        <v>84</v>
      </c>
      <c r="B62" s="89" t="s">
        <v>54</v>
      </c>
      <c r="C62" s="89" t="s">
        <v>55</v>
      </c>
      <c r="D62" s="89" t="s">
        <v>0</v>
      </c>
      <c r="E62" s="89" t="s">
        <v>1</v>
      </c>
      <c r="F62" s="89" t="s">
        <v>480</v>
      </c>
      <c r="G62" s="89" t="s">
        <v>1050</v>
      </c>
      <c r="H62" s="89" t="s">
        <v>473</v>
      </c>
      <c r="I62" s="89" t="s">
        <v>481</v>
      </c>
      <c r="J62" s="89" t="s">
        <v>475</v>
      </c>
      <c r="K62" s="89" t="s">
        <v>744</v>
      </c>
    </row>
    <row r="63" spans="1:11" x14ac:dyDescent="0.25">
      <c r="A63" s="56">
        <v>1</v>
      </c>
      <c r="B63" s="56" t="s">
        <v>15</v>
      </c>
      <c r="C63" s="56" t="s">
        <v>16</v>
      </c>
      <c r="D63" s="56" t="s">
        <v>17</v>
      </c>
      <c r="E63" s="56" t="s">
        <v>7</v>
      </c>
      <c r="F63" s="56" t="s">
        <v>1207</v>
      </c>
      <c r="G63" s="56" t="s">
        <v>960</v>
      </c>
      <c r="H63" s="56" t="s">
        <v>1013</v>
      </c>
      <c r="I63" s="56" t="s">
        <v>1208</v>
      </c>
      <c r="J63" s="56" t="s">
        <v>960</v>
      </c>
      <c r="K63" s="56" t="s">
        <v>1209</v>
      </c>
    </row>
    <row r="64" spans="1:11" x14ac:dyDescent="0.25">
      <c r="A64" s="56">
        <v>77</v>
      </c>
      <c r="B64" s="56" t="s">
        <v>797</v>
      </c>
      <c r="C64" s="56" t="s">
        <v>798</v>
      </c>
      <c r="D64" s="56" t="s">
        <v>799</v>
      </c>
      <c r="E64" s="56" t="s">
        <v>1</v>
      </c>
      <c r="F64" s="56" t="s">
        <v>800</v>
      </c>
      <c r="G64" s="56" t="s">
        <v>960</v>
      </c>
      <c r="H64" s="56" t="s">
        <v>8</v>
      </c>
      <c r="I64" s="56" t="s">
        <v>801</v>
      </c>
      <c r="J64" s="56" t="s">
        <v>9</v>
      </c>
      <c r="K64" s="56" t="s">
        <v>802</v>
      </c>
    </row>
    <row r="65" spans="1:11" x14ac:dyDescent="0.25">
      <c r="A65" s="56">
        <v>79</v>
      </c>
      <c r="B65" s="56" t="s">
        <v>882</v>
      </c>
      <c r="C65" s="56" t="s">
        <v>97</v>
      </c>
      <c r="D65" s="56" t="s">
        <v>173</v>
      </c>
      <c r="E65" s="56" t="s">
        <v>43</v>
      </c>
      <c r="F65" s="56" t="s">
        <v>883</v>
      </c>
      <c r="G65" s="56" t="s">
        <v>960</v>
      </c>
      <c r="H65" s="56" t="s">
        <v>8</v>
      </c>
      <c r="I65" s="56" t="s">
        <v>884</v>
      </c>
      <c r="J65" s="56" t="s">
        <v>9</v>
      </c>
      <c r="K65" s="56" t="s">
        <v>885</v>
      </c>
    </row>
    <row r="66" spans="1:11" x14ac:dyDescent="0.25">
      <c r="A66" s="56">
        <v>80</v>
      </c>
      <c r="B66" s="56" t="s">
        <v>174</v>
      </c>
      <c r="C66" s="56" t="s">
        <v>175</v>
      </c>
      <c r="D66" s="56" t="s">
        <v>0</v>
      </c>
      <c r="E66" s="56" t="s">
        <v>1</v>
      </c>
      <c r="F66" s="56" t="s">
        <v>176</v>
      </c>
      <c r="G66" s="56" t="s">
        <v>960</v>
      </c>
      <c r="H66" s="56" t="s">
        <v>8</v>
      </c>
      <c r="I66" s="56" t="s">
        <v>177</v>
      </c>
      <c r="J66" s="56" t="s">
        <v>9</v>
      </c>
      <c r="K66" s="56" t="s">
        <v>736</v>
      </c>
    </row>
    <row r="67" spans="1:11" x14ac:dyDescent="0.25">
      <c r="A67" s="89">
        <v>3</v>
      </c>
      <c r="B67" s="89" t="s">
        <v>262</v>
      </c>
      <c r="C67" s="89" t="s">
        <v>399</v>
      </c>
      <c r="D67" s="89" t="s">
        <v>0</v>
      </c>
      <c r="E67" s="89" t="s">
        <v>1</v>
      </c>
      <c r="F67" s="89" t="s">
        <v>1103</v>
      </c>
      <c r="G67" s="89" t="s">
        <v>1136</v>
      </c>
      <c r="H67" s="89" t="s">
        <v>1013</v>
      </c>
      <c r="I67" s="89" t="s">
        <v>1104</v>
      </c>
      <c r="J67" s="89" t="s">
        <v>960</v>
      </c>
      <c r="K67" s="89" t="s">
        <v>1206</v>
      </c>
    </row>
    <row r="68" spans="1:11" x14ac:dyDescent="0.25">
      <c r="A68" s="89">
        <v>4</v>
      </c>
      <c r="B68" s="89" t="s">
        <v>530</v>
      </c>
      <c r="C68" s="89" t="s">
        <v>531</v>
      </c>
      <c r="D68" s="89" t="s">
        <v>36</v>
      </c>
      <c r="E68" s="89" t="s">
        <v>1</v>
      </c>
      <c r="F68" s="89" t="s">
        <v>1082</v>
      </c>
      <c r="G68" s="89" t="s">
        <v>1136</v>
      </c>
      <c r="H68" s="89" t="s">
        <v>1013</v>
      </c>
      <c r="I68" s="89" t="s">
        <v>1083</v>
      </c>
      <c r="J68" s="89" t="s">
        <v>960</v>
      </c>
      <c r="K68" s="89" t="s">
        <v>1201</v>
      </c>
    </row>
    <row r="69" spans="1:11" x14ac:dyDescent="0.25">
      <c r="A69" s="89">
        <v>7</v>
      </c>
      <c r="B69" s="89" t="s">
        <v>196</v>
      </c>
      <c r="C69" s="89" t="s">
        <v>104</v>
      </c>
      <c r="D69" s="89" t="s">
        <v>197</v>
      </c>
      <c r="E69" s="89" t="s">
        <v>198</v>
      </c>
      <c r="F69" s="89" t="s">
        <v>1168</v>
      </c>
      <c r="G69" s="89" t="s">
        <v>1136</v>
      </c>
      <c r="H69" s="89" t="s">
        <v>1013</v>
      </c>
      <c r="I69" s="89" t="s">
        <v>1169</v>
      </c>
      <c r="J69" s="89" t="s">
        <v>960</v>
      </c>
      <c r="K69" s="89" t="s">
        <v>1170</v>
      </c>
    </row>
    <row r="70" spans="1:11" x14ac:dyDescent="0.25">
      <c r="A70" s="89">
        <v>8</v>
      </c>
      <c r="B70" s="89" t="s">
        <v>1176</v>
      </c>
      <c r="C70" s="89" t="s">
        <v>1177</v>
      </c>
      <c r="D70" s="89" t="s">
        <v>173</v>
      </c>
      <c r="E70" s="89" t="s">
        <v>43</v>
      </c>
      <c r="F70" s="89" t="s">
        <v>1178</v>
      </c>
      <c r="G70" s="89" t="s">
        <v>1136</v>
      </c>
      <c r="H70" s="89" t="s">
        <v>1013</v>
      </c>
      <c r="I70" s="89" t="s">
        <v>1179</v>
      </c>
      <c r="J70" s="89" t="s">
        <v>960</v>
      </c>
      <c r="K70" s="89" t="s">
        <v>1180</v>
      </c>
    </row>
    <row r="71" spans="1:11" x14ac:dyDescent="0.25">
      <c r="A71" s="89">
        <v>9</v>
      </c>
      <c r="B71" s="89" t="s">
        <v>1181</v>
      </c>
      <c r="C71" s="89" t="s">
        <v>1182</v>
      </c>
      <c r="D71" s="89" t="s">
        <v>1183</v>
      </c>
      <c r="E71" s="89" t="s">
        <v>48</v>
      </c>
      <c r="F71" s="89" t="s">
        <v>1184</v>
      </c>
      <c r="G71" s="89" t="s">
        <v>1136</v>
      </c>
      <c r="H71" s="89" t="s">
        <v>1013</v>
      </c>
      <c r="I71" s="89" t="s">
        <v>1185</v>
      </c>
      <c r="J71" s="89" t="s">
        <v>960</v>
      </c>
      <c r="K71" s="89" t="s">
        <v>1186</v>
      </c>
    </row>
    <row r="72" spans="1:11" x14ac:dyDescent="0.25">
      <c r="A72" s="89">
        <v>10</v>
      </c>
      <c r="B72" s="89" t="s">
        <v>1187</v>
      </c>
      <c r="C72" s="89" t="s">
        <v>1188</v>
      </c>
      <c r="D72" s="89" t="s">
        <v>1189</v>
      </c>
      <c r="E72" s="89" t="s">
        <v>43</v>
      </c>
      <c r="F72" s="89" t="s">
        <v>1190</v>
      </c>
      <c r="G72" s="89" t="s">
        <v>1136</v>
      </c>
      <c r="H72" s="89" t="s">
        <v>1013</v>
      </c>
      <c r="I72" s="89" t="s">
        <v>1191</v>
      </c>
      <c r="J72" s="89" t="s">
        <v>960</v>
      </c>
      <c r="K72" s="89" t="s">
        <v>1192</v>
      </c>
    </row>
    <row r="73" spans="1:11" x14ac:dyDescent="0.25">
      <c r="A73" s="89">
        <v>11</v>
      </c>
      <c r="B73" s="89" t="s">
        <v>64</v>
      </c>
      <c r="C73" s="89" t="s">
        <v>65</v>
      </c>
      <c r="D73" s="89" t="s">
        <v>66</v>
      </c>
      <c r="E73" s="89" t="s">
        <v>1</v>
      </c>
      <c r="F73" s="89" t="s">
        <v>1133</v>
      </c>
      <c r="G73" s="89" t="s">
        <v>1136</v>
      </c>
      <c r="H73" s="89" t="s">
        <v>1013</v>
      </c>
      <c r="I73" s="89" t="s">
        <v>1134</v>
      </c>
      <c r="J73" s="89" t="s">
        <v>960</v>
      </c>
      <c r="K73" s="89" t="s">
        <v>1135</v>
      </c>
    </row>
    <row r="74" spans="1:11" x14ac:dyDescent="0.25">
      <c r="A74" s="89">
        <v>12</v>
      </c>
      <c r="B74" s="89" t="s">
        <v>262</v>
      </c>
      <c r="C74" s="89" t="s">
        <v>1141</v>
      </c>
      <c r="D74" s="89" t="s">
        <v>1142</v>
      </c>
      <c r="E74" s="89" t="s">
        <v>1</v>
      </c>
      <c r="F74" s="89" t="s">
        <v>1143</v>
      </c>
      <c r="G74" s="89" t="s">
        <v>1136</v>
      </c>
      <c r="H74" s="89" t="s">
        <v>1013</v>
      </c>
      <c r="I74" s="89" t="s">
        <v>1144</v>
      </c>
      <c r="J74" s="89" t="s">
        <v>960</v>
      </c>
      <c r="K74" s="89" t="s">
        <v>1145</v>
      </c>
    </row>
    <row r="75" spans="1:11" x14ac:dyDescent="0.25">
      <c r="A75" s="89">
        <v>13</v>
      </c>
      <c r="B75" s="89" t="s">
        <v>1146</v>
      </c>
      <c r="C75" s="89" t="s">
        <v>1147</v>
      </c>
      <c r="D75" s="89" t="s">
        <v>1142</v>
      </c>
      <c r="E75" s="89" t="s">
        <v>1</v>
      </c>
      <c r="F75" s="89" t="s">
        <v>1148</v>
      </c>
      <c r="G75" s="89" t="s">
        <v>1136</v>
      </c>
      <c r="H75" s="89" t="s">
        <v>1013</v>
      </c>
      <c r="I75" s="89" t="s">
        <v>1149</v>
      </c>
      <c r="J75" s="89" t="s">
        <v>960</v>
      </c>
      <c r="K75" s="89" t="s">
        <v>1150</v>
      </c>
    </row>
    <row r="76" spans="1:11" x14ac:dyDescent="0.25">
      <c r="A76" s="89">
        <v>14</v>
      </c>
      <c r="B76" s="89" t="s">
        <v>1151</v>
      </c>
      <c r="C76" s="89" t="s">
        <v>1152</v>
      </c>
      <c r="D76" s="89" t="s">
        <v>1153</v>
      </c>
      <c r="E76" s="89" t="s">
        <v>48</v>
      </c>
      <c r="F76" s="89" t="s">
        <v>1154</v>
      </c>
      <c r="G76" s="89" t="s">
        <v>1136</v>
      </c>
      <c r="H76" s="89" t="s">
        <v>1013</v>
      </c>
      <c r="I76" s="89" t="s">
        <v>1155</v>
      </c>
      <c r="J76" s="89" t="s">
        <v>960</v>
      </c>
      <c r="K76" s="89" t="s">
        <v>1156</v>
      </c>
    </row>
    <row r="77" spans="1:11" x14ac:dyDescent="0.25">
      <c r="A77" s="89">
        <v>15</v>
      </c>
      <c r="B77" s="89" t="s">
        <v>530</v>
      </c>
      <c r="C77" s="89" t="s">
        <v>531</v>
      </c>
      <c r="D77" s="89" t="s">
        <v>36</v>
      </c>
      <c r="E77" s="89" t="s">
        <v>1</v>
      </c>
      <c r="F77" s="89" t="s">
        <v>1158</v>
      </c>
      <c r="G77" s="89" t="s">
        <v>1136</v>
      </c>
      <c r="H77" s="89" t="s">
        <v>1013</v>
      </c>
      <c r="I77" s="89" t="s">
        <v>1159</v>
      </c>
      <c r="J77" s="89" t="s">
        <v>960</v>
      </c>
      <c r="K77" s="89" t="s">
        <v>1160</v>
      </c>
    </row>
    <row r="78" spans="1:11" x14ac:dyDescent="0.25">
      <c r="A78" s="89">
        <v>16</v>
      </c>
      <c r="B78" s="89" t="s">
        <v>50</v>
      </c>
      <c r="C78" s="89" t="s">
        <v>51</v>
      </c>
      <c r="D78" s="89" t="s">
        <v>52</v>
      </c>
      <c r="E78" s="89" t="s">
        <v>43</v>
      </c>
      <c r="F78" s="89" t="s">
        <v>1085</v>
      </c>
      <c r="G78" s="89" t="s">
        <v>1136</v>
      </c>
      <c r="H78" s="89" t="s">
        <v>1013</v>
      </c>
      <c r="I78" s="89" t="s">
        <v>1086</v>
      </c>
      <c r="J78" s="89" t="s">
        <v>960</v>
      </c>
      <c r="K78" s="89" t="s">
        <v>1087</v>
      </c>
    </row>
    <row r="79" spans="1:11" x14ac:dyDescent="0.25">
      <c r="A79" s="89">
        <v>17</v>
      </c>
      <c r="B79" s="89" t="s">
        <v>1094</v>
      </c>
      <c r="C79" s="89" t="s">
        <v>1095</v>
      </c>
      <c r="D79" s="89" t="s">
        <v>173</v>
      </c>
      <c r="E79" s="89" t="s">
        <v>43</v>
      </c>
      <c r="F79" s="89" t="s">
        <v>1096</v>
      </c>
      <c r="G79" s="89" t="s">
        <v>1136</v>
      </c>
      <c r="H79" s="89" t="s">
        <v>1013</v>
      </c>
      <c r="I79" s="89" t="s">
        <v>1097</v>
      </c>
      <c r="J79" s="89" t="s">
        <v>960</v>
      </c>
      <c r="K79" s="89" t="s">
        <v>1098</v>
      </c>
    </row>
    <row r="80" spans="1:11" x14ac:dyDescent="0.25">
      <c r="A80" s="89">
        <v>18</v>
      </c>
      <c r="B80" s="89" t="s">
        <v>196</v>
      </c>
      <c r="C80" s="89" t="s">
        <v>104</v>
      </c>
      <c r="D80" s="89" t="s">
        <v>197</v>
      </c>
      <c r="E80" s="89" t="s">
        <v>198</v>
      </c>
      <c r="F80" s="89" t="s">
        <v>1107</v>
      </c>
      <c r="G80" s="89" t="s">
        <v>1136</v>
      </c>
      <c r="H80" s="89" t="s">
        <v>1013</v>
      </c>
      <c r="I80" s="89" t="s">
        <v>1108</v>
      </c>
      <c r="J80" s="89" t="s">
        <v>960</v>
      </c>
      <c r="K80" s="89" t="s">
        <v>1109</v>
      </c>
    </row>
    <row r="81" spans="1:11" x14ac:dyDescent="0.25">
      <c r="A81" s="89">
        <v>19</v>
      </c>
      <c r="B81" s="89" t="s">
        <v>1110</v>
      </c>
      <c r="C81" s="89" t="s">
        <v>408</v>
      </c>
      <c r="D81" s="89" t="s">
        <v>1111</v>
      </c>
      <c r="E81" s="89" t="s">
        <v>912</v>
      </c>
      <c r="F81" s="89" t="s">
        <v>1112</v>
      </c>
      <c r="G81" s="89" t="s">
        <v>1136</v>
      </c>
      <c r="H81" s="89" t="s">
        <v>1013</v>
      </c>
      <c r="I81" s="89" t="s">
        <v>1113</v>
      </c>
      <c r="J81" s="89" t="s">
        <v>960</v>
      </c>
      <c r="K81" s="89" t="s">
        <v>1114</v>
      </c>
    </row>
    <row r="82" spans="1:11" x14ac:dyDescent="0.25">
      <c r="A82" s="89">
        <v>20</v>
      </c>
      <c r="B82" s="89" t="s">
        <v>1115</v>
      </c>
      <c r="C82" s="89" t="s">
        <v>1116</v>
      </c>
      <c r="D82" s="89" t="s">
        <v>1117</v>
      </c>
      <c r="E82" s="89" t="s">
        <v>1</v>
      </c>
      <c r="F82" s="89" t="s">
        <v>1118</v>
      </c>
      <c r="G82" s="89" t="s">
        <v>1136</v>
      </c>
      <c r="H82" s="89" t="s">
        <v>1013</v>
      </c>
      <c r="I82" s="89" t="s">
        <v>1119</v>
      </c>
      <c r="J82" s="89" t="s">
        <v>960</v>
      </c>
      <c r="K82" s="89" t="s">
        <v>1120</v>
      </c>
    </row>
    <row r="83" spans="1:11" x14ac:dyDescent="0.25">
      <c r="A83" s="89">
        <v>21</v>
      </c>
      <c r="B83" s="89" t="s">
        <v>174</v>
      </c>
      <c r="C83" s="89" t="s">
        <v>175</v>
      </c>
      <c r="D83" s="89" t="s">
        <v>0</v>
      </c>
      <c r="E83" s="89" t="s">
        <v>1</v>
      </c>
      <c r="F83" s="89" t="s">
        <v>1124</v>
      </c>
      <c r="G83" s="89" t="s">
        <v>1136</v>
      </c>
      <c r="H83" s="89" t="s">
        <v>1013</v>
      </c>
      <c r="I83" s="89" t="s">
        <v>1125</v>
      </c>
      <c r="J83" s="89" t="s">
        <v>960</v>
      </c>
      <c r="K83" s="89" t="s">
        <v>1126</v>
      </c>
    </row>
    <row r="84" spans="1:11" x14ac:dyDescent="0.25">
      <c r="A84" s="89">
        <v>31</v>
      </c>
      <c r="B84" s="89" t="s">
        <v>803</v>
      </c>
      <c r="C84" s="89" t="s">
        <v>804</v>
      </c>
      <c r="D84" s="89" t="s">
        <v>17</v>
      </c>
      <c r="E84" s="89" t="s">
        <v>7</v>
      </c>
      <c r="F84" s="89" t="s">
        <v>805</v>
      </c>
      <c r="G84" s="89" t="s">
        <v>1136</v>
      </c>
      <c r="H84" s="89" t="s">
        <v>5</v>
      </c>
      <c r="I84" s="89" t="s">
        <v>806</v>
      </c>
      <c r="J84" s="89" t="s">
        <v>6</v>
      </c>
      <c r="K84" s="89" t="s">
        <v>996</v>
      </c>
    </row>
    <row r="85" spans="1:11" x14ac:dyDescent="0.25">
      <c r="A85" s="89">
        <v>56</v>
      </c>
      <c r="B85" s="89" t="s">
        <v>15</v>
      </c>
      <c r="C85" s="89" t="s">
        <v>16</v>
      </c>
      <c r="D85" s="89" t="s">
        <v>17</v>
      </c>
      <c r="E85" s="89" t="s">
        <v>7</v>
      </c>
      <c r="F85" s="89" t="s">
        <v>18</v>
      </c>
      <c r="G85" s="89" t="s">
        <v>1136</v>
      </c>
      <c r="H85" s="89" t="s">
        <v>5</v>
      </c>
      <c r="I85" s="89" t="s">
        <v>19</v>
      </c>
      <c r="J85" s="89" t="s">
        <v>6</v>
      </c>
      <c r="K85" s="89" t="s">
        <v>685</v>
      </c>
    </row>
    <row r="86" spans="1:11" x14ac:dyDescent="0.25">
      <c r="A86" s="89">
        <v>67</v>
      </c>
      <c r="B86" s="89" t="s">
        <v>443</v>
      </c>
      <c r="C86" s="89" t="s">
        <v>444</v>
      </c>
      <c r="D86" s="89" t="s">
        <v>0</v>
      </c>
      <c r="E86" s="89" t="s">
        <v>1</v>
      </c>
      <c r="F86" s="89" t="s">
        <v>445</v>
      </c>
      <c r="G86" s="89" t="s">
        <v>1136</v>
      </c>
      <c r="H86" s="89" t="s">
        <v>5</v>
      </c>
      <c r="I86" s="89" t="s">
        <v>446</v>
      </c>
      <c r="J86" s="89" t="s">
        <v>6</v>
      </c>
      <c r="K86" s="89" t="s">
        <v>708</v>
      </c>
    </row>
    <row r="87" spans="1:11" x14ac:dyDescent="0.25">
      <c r="A87" s="89">
        <v>71</v>
      </c>
      <c r="B87" s="89" t="s">
        <v>54</v>
      </c>
      <c r="C87" s="89" t="s">
        <v>55</v>
      </c>
      <c r="D87" s="89" t="s">
        <v>0</v>
      </c>
      <c r="E87" s="89" t="s">
        <v>1</v>
      </c>
      <c r="F87" s="89" t="s">
        <v>56</v>
      </c>
      <c r="G87" s="89" t="s">
        <v>1136</v>
      </c>
      <c r="H87" s="89" t="s">
        <v>5</v>
      </c>
      <c r="I87" s="89" t="s">
        <v>57</v>
      </c>
      <c r="J87" s="89" t="s">
        <v>6</v>
      </c>
      <c r="K87" s="89" t="s">
        <v>717</v>
      </c>
    </row>
    <row r="88" spans="1:11" x14ac:dyDescent="0.25">
      <c r="A88" s="89">
        <v>72</v>
      </c>
      <c r="B88" s="89" t="s">
        <v>50</v>
      </c>
      <c r="C88" s="89" t="s">
        <v>51</v>
      </c>
      <c r="D88" s="89" t="s">
        <v>52</v>
      </c>
      <c r="E88" s="89" t="s">
        <v>43</v>
      </c>
      <c r="F88" s="89" t="s">
        <v>94</v>
      </c>
      <c r="G88" s="89" t="s">
        <v>1136</v>
      </c>
      <c r="H88" s="89" t="s">
        <v>5</v>
      </c>
      <c r="I88" s="89" t="s">
        <v>95</v>
      </c>
      <c r="J88" s="89" t="s">
        <v>6</v>
      </c>
      <c r="K88" s="89" t="s">
        <v>724</v>
      </c>
    </row>
    <row r="89" spans="1:11" x14ac:dyDescent="0.25">
      <c r="A89" s="89">
        <v>41</v>
      </c>
      <c r="B89" s="89" t="s">
        <v>544</v>
      </c>
      <c r="C89" s="89" t="s">
        <v>545</v>
      </c>
      <c r="D89" s="89" t="s">
        <v>546</v>
      </c>
      <c r="E89" s="89" t="s">
        <v>1</v>
      </c>
      <c r="F89" s="89" t="s">
        <v>547</v>
      </c>
      <c r="G89" s="89" t="s">
        <v>1136</v>
      </c>
      <c r="H89" s="89" t="s">
        <v>8</v>
      </c>
      <c r="I89" s="89" t="s">
        <v>548</v>
      </c>
      <c r="J89" s="89" t="s">
        <v>9</v>
      </c>
      <c r="K89" s="89" t="s">
        <v>783</v>
      </c>
    </row>
    <row r="90" spans="1:11" x14ac:dyDescent="0.25">
      <c r="A90" s="89">
        <v>78</v>
      </c>
      <c r="B90" s="89" t="s">
        <v>101</v>
      </c>
      <c r="C90" s="89" t="s">
        <v>102</v>
      </c>
      <c r="D90" s="89" t="s">
        <v>103</v>
      </c>
      <c r="E90" s="89" t="s">
        <v>43</v>
      </c>
      <c r="F90" s="89" t="s">
        <v>169</v>
      </c>
      <c r="G90" s="89" t="s">
        <v>1136</v>
      </c>
      <c r="H90" s="89" t="s">
        <v>8</v>
      </c>
      <c r="I90" s="89" t="s">
        <v>170</v>
      </c>
      <c r="J90" s="89" t="s">
        <v>9</v>
      </c>
      <c r="K90" s="89" t="s">
        <v>735</v>
      </c>
    </row>
    <row r="91" spans="1:11" x14ac:dyDescent="0.25">
      <c r="A91" s="89">
        <v>82</v>
      </c>
      <c r="B91" s="89" t="s">
        <v>179</v>
      </c>
      <c r="C91" s="89" t="s">
        <v>180</v>
      </c>
      <c r="D91" s="89" t="s">
        <v>181</v>
      </c>
      <c r="E91" s="89" t="s">
        <v>43</v>
      </c>
      <c r="F91" s="89" t="s">
        <v>182</v>
      </c>
      <c r="G91" s="89" t="s">
        <v>1136</v>
      </c>
      <c r="H91" s="89" t="s">
        <v>8</v>
      </c>
      <c r="I91" s="89" t="s">
        <v>183</v>
      </c>
      <c r="J91" s="89" t="s">
        <v>9</v>
      </c>
      <c r="K91" s="89" t="s">
        <v>738</v>
      </c>
    </row>
  </sheetData>
  <sortState ref="A2:K91">
    <sortCondition ref="G2:G91"/>
    <sortCondition ref="H2:H91"/>
  </sortState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2"/>
  <dimension ref="A1:L90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40</v>
      </c>
      <c r="B2" s="88" t="s">
        <v>453</v>
      </c>
      <c r="C2" s="88" t="s">
        <v>454</v>
      </c>
      <c r="D2" s="88" t="s">
        <v>455</v>
      </c>
      <c r="E2" s="88" t="s">
        <v>456</v>
      </c>
      <c r="F2" s="88" t="s">
        <v>457</v>
      </c>
      <c r="G2" s="88" t="s">
        <v>666</v>
      </c>
      <c r="H2" s="88" t="s">
        <v>30</v>
      </c>
      <c r="I2" s="88" t="s">
        <v>458</v>
      </c>
      <c r="J2" s="88" t="s">
        <v>32</v>
      </c>
      <c r="K2" s="88" t="s">
        <v>763</v>
      </c>
    </row>
    <row r="3" spans="1:11" x14ac:dyDescent="0.25">
      <c r="A3">
        <v>74</v>
      </c>
      <c r="B3" s="88" t="s">
        <v>131</v>
      </c>
      <c r="C3" s="88" t="s">
        <v>132</v>
      </c>
      <c r="D3" s="88" t="s">
        <v>133</v>
      </c>
      <c r="E3" s="88" t="s">
        <v>28</v>
      </c>
      <c r="F3" s="88" t="s">
        <v>134</v>
      </c>
      <c r="G3" s="88" t="s">
        <v>666</v>
      </c>
      <c r="H3" s="88" t="s">
        <v>30</v>
      </c>
      <c r="I3" s="88" t="s">
        <v>135</v>
      </c>
      <c r="J3" s="88" t="s">
        <v>32</v>
      </c>
      <c r="K3" s="88" t="s">
        <v>731</v>
      </c>
    </row>
    <row r="4" spans="1:11" x14ac:dyDescent="0.25">
      <c r="A4">
        <v>75</v>
      </c>
      <c r="B4" s="88" t="s">
        <v>54</v>
      </c>
      <c r="C4" s="88" t="s">
        <v>55</v>
      </c>
      <c r="D4" s="88" t="s">
        <v>0</v>
      </c>
      <c r="E4" s="88" t="s">
        <v>1</v>
      </c>
      <c r="F4" s="88" t="s">
        <v>156</v>
      </c>
      <c r="G4" s="88" t="s">
        <v>666</v>
      </c>
      <c r="H4" s="88" t="s">
        <v>157</v>
      </c>
      <c r="I4" s="88" t="s">
        <v>158</v>
      </c>
      <c r="J4" s="88" t="s">
        <v>159</v>
      </c>
      <c r="K4" s="88" t="s">
        <v>734</v>
      </c>
    </row>
    <row r="5" spans="1:11" x14ac:dyDescent="0.25">
      <c r="A5" s="88">
        <v>30</v>
      </c>
      <c r="B5" s="88" t="s">
        <v>830</v>
      </c>
      <c r="C5" s="88" t="s">
        <v>624</v>
      </c>
      <c r="D5" s="88" t="s">
        <v>625</v>
      </c>
      <c r="E5" s="88" t="s">
        <v>48</v>
      </c>
      <c r="F5" s="88" t="s">
        <v>626</v>
      </c>
      <c r="G5" s="88" t="s">
        <v>666</v>
      </c>
      <c r="H5" s="88" t="s">
        <v>294</v>
      </c>
      <c r="I5" s="88" t="s">
        <v>627</v>
      </c>
      <c r="J5" s="88" t="s">
        <v>289</v>
      </c>
      <c r="K5" s="88" t="s">
        <v>987</v>
      </c>
    </row>
    <row r="6" spans="1:11" x14ac:dyDescent="0.25">
      <c r="A6" s="88">
        <v>43</v>
      </c>
      <c r="B6" s="88" t="s">
        <v>407</v>
      </c>
      <c r="C6" s="88" t="s">
        <v>408</v>
      </c>
      <c r="D6" s="88" t="s">
        <v>618</v>
      </c>
      <c r="E6" s="88" t="s">
        <v>619</v>
      </c>
      <c r="F6" s="88" t="s">
        <v>620</v>
      </c>
      <c r="G6" s="88" t="s">
        <v>666</v>
      </c>
      <c r="H6" s="88" t="s">
        <v>294</v>
      </c>
      <c r="I6" s="88" t="s">
        <v>621</v>
      </c>
      <c r="J6" s="88" t="s">
        <v>289</v>
      </c>
      <c r="K6" s="88" t="s">
        <v>658</v>
      </c>
    </row>
    <row r="7" spans="1:11" x14ac:dyDescent="0.25">
      <c r="A7" s="88">
        <v>59</v>
      </c>
      <c r="B7" s="88" t="s">
        <v>377</v>
      </c>
      <c r="C7" s="88" t="s">
        <v>378</v>
      </c>
      <c r="D7" s="88" t="s">
        <v>256</v>
      </c>
      <c r="E7" s="88" t="s">
        <v>1</v>
      </c>
      <c r="F7" s="88" t="s">
        <v>379</v>
      </c>
      <c r="G7" s="88" t="s">
        <v>666</v>
      </c>
      <c r="H7" s="88" t="s">
        <v>294</v>
      </c>
      <c r="I7" s="88" t="s">
        <v>380</v>
      </c>
      <c r="J7" s="88" t="s">
        <v>289</v>
      </c>
      <c r="K7" s="88" t="s">
        <v>695</v>
      </c>
    </row>
    <row r="8" spans="1:11" x14ac:dyDescent="0.25">
      <c r="A8" s="88">
        <v>55</v>
      </c>
      <c r="B8" s="88" t="s">
        <v>333</v>
      </c>
      <c r="C8" s="88" t="s">
        <v>334</v>
      </c>
      <c r="D8" s="88" t="s">
        <v>335</v>
      </c>
      <c r="E8" s="88" t="s">
        <v>48</v>
      </c>
      <c r="F8" s="88" t="s">
        <v>336</v>
      </c>
      <c r="G8" s="88" t="s">
        <v>666</v>
      </c>
      <c r="H8" s="88" t="s">
        <v>287</v>
      </c>
      <c r="I8" s="88" t="s">
        <v>337</v>
      </c>
      <c r="J8" s="88" t="s">
        <v>289</v>
      </c>
      <c r="K8" s="88" t="s">
        <v>686</v>
      </c>
    </row>
    <row r="9" spans="1:11" x14ac:dyDescent="0.25">
      <c r="A9" s="88">
        <v>60</v>
      </c>
      <c r="B9" s="88" t="s">
        <v>387</v>
      </c>
      <c r="C9" s="88" t="s">
        <v>279</v>
      </c>
      <c r="D9" s="88" t="s">
        <v>351</v>
      </c>
      <c r="E9" s="88" t="s">
        <v>48</v>
      </c>
      <c r="F9" s="88" t="s">
        <v>388</v>
      </c>
      <c r="G9" s="88" t="s">
        <v>666</v>
      </c>
      <c r="H9" s="88" t="s">
        <v>287</v>
      </c>
      <c r="I9" s="88" t="s">
        <v>389</v>
      </c>
      <c r="J9" s="88" t="s">
        <v>289</v>
      </c>
      <c r="K9" s="88" t="s">
        <v>696</v>
      </c>
    </row>
    <row r="10" spans="1:11" x14ac:dyDescent="0.25">
      <c r="A10" s="88">
        <v>35</v>
      </c>
      <c r="B10" s="88" t="s">
        <v>567</v>
      </c>
      <c r="C10" s="88" t="s">
        <v>561</v>
      </c>
      <c r="D10" s="88" t="s">
        <v>0</v>
      </c>
      <c r="E10" s="88" t="s">
        <v>1</v>
      </c>
      <c r="F10" s="88" t="s">
        <v>61</v>
      </c>
      <c r="G10" s="88" t="s">
        <v>666</v>
      </c>
      <c r="H10" s="88" t="s">
        <v>3</v>
      </c>
      <c r="I10" s="88" t="s">
        <v>62</v>
      </c>
      <c r="J10" s="88" t="s">
        <v>53</v>
      </c>
      <c r="K10" s="88" t="s">
        <v>919</v>
      </c>
    </row>
    <row r="11" spans="1:11" x14ac:dyDescent="0.25">
      <c r="A11" s="88">
        <v>87</v>
      </c>
      <c r="B11" s="88" t="s">
        <v>232</v>
      </c>
      <c r="C11" s="88" t="s">
        <v>233</v>
      </c>
      <c r="D11" s="88" t="s">
        <v>234</v>
      </c>
      <c r="E11" s="88" t="s">
        <v>1</v>
      </c>
      <c r="F11" s="88" t="s">
        <v>235</v>
      </c>
      <c r="G11" s="88" t="s">
        <v>666</v>
      </c>
      <c r="H11" s="88" t="s">
        <v>3</v>
      </c>
      <c r="I11" s="88" t="s">
        <v>236</v>
      </c>
      <c r="J11" s="88" t="s">
        <v>53</v>
      </c>
      <c r="K11" s="88" t="s">
        <v>750</v>
      </c>
    </row>
    <row r="12" spans="1:11" x14ac:dyDescent="0.25">
      <c r="A12" s="88">
        <v>23</v>
      </c>
      <c r="B12" s="88" t="s">
        <v>190</v>
      </c>
      <c r="C12" s="88" t="s">
        <v>191</v>
      </c>
      <c r="D12" s="88" t="s">
        <v>192</v>
      </c>
      <c r="E12" s="88" t="s">
        <v>28</v>
      </c>
      <c r="F12" s="88" t="s">
        <v>193</v>
      </c>
      <c r="G12" s="88" t="s">
        <v>1019</v>
      </c>
      <c r="H12" s="88" t="s">
        <v>30</v>
      </c>
      <c r="I12" s="88" t="s">
        <v>194</v>
      </c>
      <c r="J12" s="88" t="s">
        <v>32</v>
      </c>
      <c r="K12" s="88" t="s">
        <v>1081</v>
      </c>
    </row>
    <row r="13" spans="1:11" x14ac:dyDescent="0.25">
      <c r="A13" s="88">
        <v>25</v>
      </c>
      <c r="B13" s="88" t="s">
        <v>71</v>
      </c>
      <c r="C13" s="88" t="s">
        <v>72</v>
      </c>
      <c r="D13" s="88" t="s">
        <v>73</v>
      </c>
      <c r="E13" s="88" t="s">
        <v>28</v>
      </c>
      <c r="F13" s="88" t="s">
        <v>74</v>
      </c>
      <c r="G13" s="88" t="s">
        <v>1019</v>
      </c>
      <c r="H13" s="88" t="s">
        <v>30</v>
      </c>
      <c r="I13" s="88" t="s">
        <v>75</v>
      </c>
      <c r="J13" s="88" t="s">
        <v>32</v>
      </c>
      <c r="K13" s="88" t="s">
        <v>1058</v>
      </c>
    </row>
    <row r="14" spans="1:11" x14ac:dyDescent="0.25">
      <c r="A14" s="88">
        <v>32</v>
      </c>
      <c r="B14" s="88" t="s">
        <v>64</v>
      </c>
      <c r="C14" s="88" t="s">
        <v>65</v>
      </c>
      <c r="D14" s="88" t="s">
        <v>66</v>
      </c>
      <c r="E14" s="88" t="s">
        <v>1</v>
      </c>
      <c r="F14" s="88" t="s">
        <v>67</v>
      </c>
      <c r="G14" s="88" t="s">
        <v>1019</v>
      </c>
      <c r="H14" s="88" t="s">
        <v>30</v>
      </c>
      <c r="I14" s="88" t="s">
        <v>68</v>
      </c>
      <c r="J14" s="88" t="s">
        <v>32</v>
      </c>
      <c r="K14" s="88" t="s">
        <v>959</v>
      </c>
    </row>
    <row r="15" spans="1:11" x14ac:dyDescent="0.25">
      <c r="A15" s="88">
        <v>65</v>
      </c>
      <c r="B15" s="88" t="s">
        <v>15</v>
      </c>
      <c r="C15" s="88" t="s">
        <v>16</v>
      </c>
      <c r="D15" s="88" t="s">
        <v>17</v>
      </c>
      <c r="E15" s="88" t="s">
        <v>7</v>
      </c>
      <c r="F15" s="88" t="s">
        <v>77</v>
      </c>
      <c r="G15" s="88" t="s">
        <v>1019</v>
      </c>
      <c r="H15" s="88" t="s">
        <v>30</v>
      </c>
      <c r="I15" s="88" t="s">
        <v>78</v>
      </c>
      <c r="J15" s="88" t="s">
        <v>32</v>
      </c>
      <c r="K15" s="88" t="s">
        <v>705</v>
      </c>
    </row>
    <row r="16" spans="1:11" x14ac:dyDescent="0.25">
      <c r="A16" s="88">
        <v>67</v>
      </c>
      <c r="B16" s="88" t="s">
        <v>460</v>
      </c>
      <c r="C16" s="88" t="s">
        <v>461</v>
      </c>
      <c r="D16" s="88" t="s">
        <v>462</v>
      </c>
      <c r="E16" s="88" t="s">
        <v>1</v>
      </c>
      <c r="F16" s="88" t="s">
        <v>463</v>
      </c>
      <c r="G16" s="88" t="s">
        <v>1019</v>
      </c>
      <c r="H16" s="88" t="s">
        <v>30</v>
      </c>
      <c r="I16" s="88" t="s">
        <v>464</v>
      </c>
      <c r="J16" s="88" t="s">
        <v>32</v>
      </c>
      <c r="K16" s="88" t="s">
        <v>711</v>
      </c>
    </row>
    <row r="17" spans="1:11" x14ac:dyDescent="0.25">
      <c r="A17" s="88">
        <v>68</v>
      </c>
      <c r="B17" s="88" t="s">
        <v>165</v>
      </c>
      <c r="C17" s="88" t="s">
        <v>166</v>
      </c>
      <c r="D17" s="88" t="s">
        <v>27</v>
      </c>
      <c r="E17" s="88" t="s">
        <v>28</v>
      </c>
      <c r="F17" s="88" t="s">
        <v>167</v>
      </c>
      <c r="G17" s="88" t="s">
        <v>1019</v>
      </c>
      <c r="H17" s="88" t="s">
        <v>30</v>
      </c>
      <c r="I17" s="88" t="s">
        <v>168</v>
      </c>
      <c r="J17" s="88" t="s">
        <v>32</v>
      </c>
      <c r="K17" s="88" t="s">
        <v>712</v>
      </c>
    </row>
    <row r="18" spans="1:11" x14ac:dyDescent="0.25">
      <c r="A18" s="88">
        <v>69</v>
      </c>
      <c r="B18" s="88" t="s">
        <v>25</v>
      </c>
      <c r="C18" s="88" t="s">
        <v>26</v>
      </c>
      <c r="D18" s="88" t="s">
        <v>27</v>
      </c>
      <c r="E18" s="88" t="s">
        <v>28</v>
      </c>
      <c r="F18" s="88" t="s">
        <v>29</v>
      </c>
      <c r="G18" s="88" t="s">
        <v>1019</v>
      </c>
      <c r="H18" s="88" t="s">
        <v>30</v>
      </c>
      <c r="I18" s="88" t="s">
        <v>31</v>
      </c>
      <c r="J18" s="88" t="s">
        <v>32</v>
      </c>
      <c r="K18" s="88" t="s">
        <v>714</v>
      </c>
    </row>
    <row r="19" spans="1:11" x14ac:dyDescent="0.25">
      <c r="A19" s="88">
        <v>82</v>
      </c>
      <c r="B19" s="88" t="s">
        <v>467</v>
      </c>
      <c r="C19" s="88" t="s">
        <v>468</v>
      </c>
      <c r="D19" s="88" t="s">
        <v>0</v>
      </c>
      <c r="E19" s="88" t="s">
        <v>1</v>
      </c>
      <c r="F19" s="88" t="s">
        <v>477</v>
      </c>
      <c r="G19" s="88" t="s">
        <v>1019</v>
      </c>
      <c r="H19" s="88" t="s">
        <v>30</v>
      </c>
      <c r="I19" s="88" t="s">
        <v>478</v>
      </c>
      <c r="J19" s="88" t="s">
        <v>32</v>
      </c>
      <c r="K19" s="88" t="s">
        <v>740</v>
      </c>
    </row>
    <row r="20" spans="1:11" x14ac:dyDescent="0.25">
      <c r="A20" s="88">
        <v>36</v>
      </c>
      <c r="B20" s="88" t="s">
        <v>49</v>
      </c>
      <c r="C20" s="88" t="s">
        <v>97</v>
      </c>
      <c r="D20" s="88" t="s">
        <v>66</v>
      </c>
      <c r="E20" s="88" t="s">
        <v>1</v>
      </c>
      <c r="F20" s="88" t="s">
        <v>391</v>
      </c>
      <c r="G20" s="88" t="s">
        <v>1019</v>
      </c>
      <c r="H20" s="88" t="s">
        <v>294</v>
      </c>
      <c r="I20" s="88" t="s">
        <v>392</v>
      </c>
      <c r="J20" s="88" t="s">
        <v>289</v>
      </c>
      <c r="K20" s="88" t="s">
        <v>921</v>
      </c>
    </row>
    <row r="21" spans="1:11" x14ac:dyDescent="0.25">
      <c r="A21" s="88">
        <v>38</v>
      </c>
      <c r="B21" s="88" t="s">
        <v>845</v>
      </c>
      <c r="C21" s="88" t="s">
        <v>846</v>
      </c>
      <c r="D21" s="88" t="s">
        <v>27</v>
      </c>
      <c r="E21" s="88" t="s">
        <v>28</v>
      </c>
      <c r="F21" s="88" t="s">
        <v>847</v>
      </c>
      <c r="G21" s="88" t="s">
        <v>1019</v>
      </c>
      <c r="H21" s="88" t="s">
        <v>294</v>
      </c>
      <c r="I21" s="88" t="s">
        <v>848</v>
      </c>
      <c r="J21" s="88" t="s">
        <v>289</v>
      </c>
      <c r="K21" s="88" t="s">
        <v>849</v>
      </c>
    </row>
    <row r="22" spans="1:11" x14ac:dyDescent="0.25">
      <c r="A22" s="88">
        <v>41</v>
      </c>
      <c r="B22" s="88" t="s">
        <v>530</v>
      </c>
      <c r="C22" s="88" t="s">
        <v>531</v>
      </c>
      <c r="D22" s="88" t="s">
        <v>36</v>
      </c>
      <c r="E22" s="88" t="s">
        <v>1</v>
      </c>
      <c r="F22" s="88" t="s">
        <v>532</v>
      </c>
      <c r="G22" s="88" t="s">
        <v>1019</v>
      </c>
      <c r="H22" s="88" t="s">
        <v>294</v>
      </c>
      <c r="I22" s="88" t="s">
        <v>533</v>
      </c>
      <c r="J22" s="88" t="s">
        <v>516</v>
      </c>
      <c r="K22" s="88" t="s">
        <v>764</v>
      </c>
    </row>
    <row r="23" spans="1:11" x14ac:dyDescent="0.25">
      <c r="A23" s="88">
        <v>42</v>
      </c>
      <c r="B23" s="88" t="s">
        <v>651</v>
      </c>
      <c r="C23" s="88" t="s">
        <v>652</v>
      </c>
      <c r="D23" s="88" t="s">
        <v>653</v>
      </c>
      <c r="E23" s="88" t="s">
        <v>1</v>
      </c>
      <c r="F23" s="88" t="s">
        <v>654</v>
      </c>
      <c r="G23" s="88" t="s">
        <v>1019</v>
      </c>
      <c r="H23" s="88" t="s">
        <v>294</v>
      </c>
      <c r="I23" s="88" t="s">
        <v>655</v>
      </c>
      <c r="J23" s="88" t="s">
        <v>289</v>
      </c>
      <c r="K23" s="88" t="s">
        <v>656</v>
      </c>
    </row>
    <row r="24" spans="1:11" x14ac:dyDescent="0.25">
      <c r="A24" s="88">
        <v>45</v>
      </c>
      <c r="B24" s="88" t="s">
        <v>608</v>
      </c>
      <c r="C24" s="88" t="s">
        <v>378</v>
      </c>
      <c r="D24" s="88" t="s">
        <v>27</v>
      </c>
      <c r="E24" s="88" t="s">
        <v>28</v>
      </c>
      <c r="F24" s="88" t="s">
        <v>609</v>
      </c>
      <c r="G24" s="88" t="s">
        <v>1019</v>
      </c>
      <c r="H24" s="88" t="s">
        <v>294</v>
      </c>
      <c r="I24" s="88" t="s">
        <v>610</v>
      </c>
      <c r="J24" s="88" t="s">
        <v>289</v>
      </c>
      <c r="K24" s="88" t="s">
        <v>663</v>
      </c>
    </row>
    <row r="25" spans="1:11" x14ac:dyDescent="0.25">
      <c r="A25" s="88">
        <v>49</v>
      </c>
      <c r="B25" s="88"/>
      <c r="C25" s="88"/>
      <c r="D25" s="88"/>
      <c r="E25" s="88"/>
      <c r="F25" s="88" t="s">
        <v>540</v>
      </c>
      <c r="G25" s="88" t="s">
        <v>1019</v>
      </c>
      <c r="H25" s="88" t="s">
        <v>294</v>
      </c>
      <c r="I25" s="88" t="s">
        <v>541</v>
      </c>
      <c r="J25" s="88" t="s">
        <v>289</v>
      </c>
      <c r="K25" s="88" t="s">
        <v>677</v>
      </c>
    </row>
    <row r="26" spans="1:11" x14ac:dyDescent="0.25">
      <c r="A26" s="88">
        <v>50</v>
      </c>
      <c r="B26" s="88" t="s">
        <v>291</v>
      </c>
      <c r="C26" s="88" t="s">
        <v>292</v>
      </c>
      <c r="D26" s="88" t="s">
        <v>0</v>
      </c>
      <c r="E26" s="88" t="s">
        <v>1</v>
      </c>
      <c r="F26" s="88" t="s">
        <v>293</v>
      </c>
      <c r="G26" s="88" t="s">
        <v>1019</v>
      </c>
      <c r="H26" s="88" t="s">
        <v>294</v>
      </c>
      <c r="I26" s="88" t="s">
        <v>295</v>
      </c>
      <c r="J26" s="88" t="s">
        <v>289</v>
      </c>
      <c r="K26" s="88" t="s">
        <v>679</v>
      </c>
    </row>
    <row r="27" spans="1:11" x14ac:dyDescent="0.25">
      <c r="A27" s="88">
        <v>51</v>
      </c>
      <c r="B27" s="88" t="s">
        <v>297</v>
      </c>
      <c r="C27" s="88" t="s">
        <v>255</v>
      </c>
      <c r="D27" s="88" t="s">
        <v>0</v>
      </c>
      <c r="E27" s="88" t="s">
        <v>1</v>
      </c>
      <c r="F27" s="88" t="s">
        <v>298</v>
      </c>
      <c r="G27" s="88" t="s">
        <v>1019</v>
      </c>
      <c r="H27" s="88" t="s">
        <v>294</v>
      </c>
      <c r="I27" s="88" t="s">
        <v>299</v>
      </c>
      <c r="J27" s="88" t="s">
        <v>289</v>
      </c>
      <c r="K27" s="88" t="s">
        <v>680</v>
      </c>
    </row>
    <row r="28" spans="1:11" x14ac:dyDescent="0.25">
      <c r="A28" s="88">
        <v>52</v>
      </c>
      <c r="B28" s="88" t="s">
        <v>311</v>
      </c>
      <c r="C28" s="88" t="s">
        <v>312</v>
      </c>
      <c r="D28" s="88" t="s">
        <v>313</v>
      </c>
      <c r="E28" s="88" t="s">
        <v>43</v>
      </c>
      <c r="F28" s="88" t="s">
        <v>314</v>
      </c>
      <c r="G28" s="88" t="s">
        <v>1019</v>
      </c>
      <c r="H28" s="88" t="s">
        <v>294</v>
      </c>
      <c r="I28" s="88" t="s">
        <v>315</v>
      </c>
      <c r="J28" s="88" t="s">
        <v>289</v>
      </c>
      <c r="K28" s="88" t="s">
        <v>683</v>
      </c>
    </row>
    <row r="29" spans="1:11" x14ac:dyDescent="0.25">
      <c r="A29" s="88">
        <v>56</v>
      </c>
      <c r="B29" s="88" t="s">
        <v>355</v>
      </c>
      <c r="C29" s="88" t="s">
        <v>356</v>
      </c>
      <c r="D29" s="88" t="s">
        <v>0</v>
      </c>
      <c r="E29" s="88" t="s">
        <v>1</v>
      </c>
      <c r="F29" s="88" t="s">
        <v>357</v>
      </c>
      <c r="G29" s="88" t="s">
        <v>1019</v>
      </c>
      <c r="H29" s="88" t="s">
        <v>294</v>
      </c>
      <c r="I29" s="88" t="s">
        <v>358</v>
      </c>
      <c r="J29" s="88" t="s">
        <v>289</v>
      </c>
      <c r="K29" s="88" t="s">
        <v>690</v>
      </c>
    </row>
    <row r="30" spans="1:11" x14ac:dyDescent="0.25">
      <c r="A30" s="88">
        <v>58</v>
      </c>
      <c r="B30" s="88" t="s">
        <v>366</v>
      </c>
      <c r="C30" s="88" t="s">
        <v>367</v>
      </c>
      <c r="D30" s="88" t="s">
        <v>368</v>
      </c>
      <c r="E30" s="88" t="s">
        <v>43</v>
      </c>
      <c r="F30" s="88" t="s">
        <v>369</v>
      </c>
      <c r="G30" s="88" t="s">
        <v>1019</v>
      </c>
      <c r="H30" s="88" t="s">
        <v>294</v>
      </c>
      <c r="I30" s="88" t="s">
        <v>370</v>
      </c>
      <c r="J30" s="88" t="s">
        <v>289</v>
      </c>
      <c r="K30" s="88" t="s">
        <v>693</v>
      </c>
    </row>
    <row r="31" spans="1:11" x14ac:dyDescent="0.25">
      <c r="A31" s="88">
        <v>62</v>
      </c>
      <c r="B31" s="88" t="s">
        <v>262</v>
      </c>
      <c r="C31" s="88" t="s">
        <v>399</v>
      </c>
      <c r="D31" s="88" t="s">
        <v>0</v>
      </c>
      <c r="E31" s="88" t="s">
        <v>1</v>
      </c>
      <c r="F31" s="88" t="s">
        <v>400</v>
      </c>
      <c r="G31" s="88" t="s">
        <v>1019</v>
      </c>
      <c r="H31" s="88" t="s">
        <v>294</v>
      </c>
      <c r="I31" s="88" t="s">
        <v>401</v>
      </c>
      <c r="J31" s="88" t="s">
        <v>289</v>
      </c>
      <c r="K31" s="88" t="s">
        <v>700</v>
      </c>
    </row>
    <row r="32" spans="1:11" x14ac:dyDescent="0.25">
      <c r="A32" s="88">
        <v>64</v>
      </c>
      <c r="B32" s="88" t="s">
        <v>431</v>
      </c>
      <c r="C32" s="88" t="s">
        <v>172</v>
      </c>
      <c r="D32" s="88" t="s">
        <v>432</v>
      </c>
      <c r="E32" s="88" t="s">
        <v>28</v>
      </c>
      <c r="F32" s="88" t="s">
        <v>433</v>
      </c>
      <c r="G32" s="88" t="s">
        <v>1019</v>
      </c>
      <c r="H32" s="88" t="s">
        <v>294</v>
      </c>
      <c r="I32" s="88" t="s">
        <v>434</v>
      </c>
      <c r="J32" s="88" t="s">
        <v>289</v>
      </c>
      <c r="K32" s="88" t="s">
        <v>704</v>
      </c>
    </row>
    <row r="33" spans="1:11" x14ac:dyDescent="0.25">
      <c r="A33" s="88">
        <v>34</v>
      </c>
      <c r="B33" s="88" t="s">
        <v>322</v>
      </c>
      <c r="C33" s="88" t="s">
        <v>323</v>
      </c>
      <c r="D33" s="88" t="s">
        <v>66</v>
      </c>
      <c r="E33" s="88" t="s">
        <v>1</v>
      </c>
      <c r="F33" s="88" t="s">
        <v>324</v>
      </c>
      <c r="G33" s="88" t="s">
        <v>1019</v>
      </c>
      <c r="H33" s="88" t="s">
        <v>287</v>
      </c>
      <c r="I33" s="88" t="s">
        <v>325</v>
      </c>
      <c r="J33" s="88" t="s">
        <v>289</v>
      </c>
      <c r="K33" s="88" t="s">
        <v>956</v>
      </c>
    </row>
    <row r="34" spans="1:11" x14ac:dyDescent="0.25">
      <c r="A34" s="88">
        <v>44</v>
      </c>
      <c r="B34" s="88" t="s">
        <v>425</v>
      </c>
      <c r="C34" s="88" t="s">
        <v>426</v>
      </c>
      <c r="D34" s="88" t="s">
        <v>427</v>
      </c>
      <c r="E34" s="88" t="s">
        <v>28</v>
      </c>
      <c r="F34" s="88" t="s">
        <v>428</v>
      </c>
      <c r="G34" s="88" t="s">
        <v>1019</v>
      </c>
      <c r="H34" s="88" t="s">
        <v>287</v>
      </c>
      <c r="I34" s="88" t="s">
        <v>429</v>
      </c>
      <c r="J34" s="88" t="s">
        <v>289</v>
      </c>
      <c r="K34" s="88" t="s">
        <v>659</v>
      </c>
    </row>
    <row r="35" spans="1:11" x14ac:dyDescent="0.25">
      <c r="A35" s="88">
        <v>46</v>
      </c>
      <c r="B35" s="88"/>
      <c r="C35" s="88"/>
      <c r="D35" s="88"/>
      <c r="E35" s="88"/>
      <c r="F35" s="88" t="s">
        <v>572</v>
      </c>
      <c r="G35" s="88" t="s">
        <v>1019</v>
      </c>
      <c r="H35" s="88" t="s">
        <v>287</v>
      </c>
      <c r="I35" s="88" t="s">
        <v>573</v>
      </c>
      <c r="J35" s="88" t="s">
        <v>289</v>
      </c>
      <c r="K35" s="88" t="s">
        <v>665</v>
      </c>
    </row>
    <row r="36" spans="1:11" x14ac:dyDescent="0.25">
      <c r="A36" s="88">
        <v>48</v>
      </c>
      <c r="B36" s="88" t="s">
        <v>566</v>
      </c>
      <c r="C36" s="88" t="s">
        <v>556</v>
      </c>
      <c r="D36" s="88" t="s">
        <v>0</v>
      </c>
      <c r="E36" s="88" t="s">
        <v>1</v>
      </c>
      <c r="F36" s="88" t="s">
        <v>557</v>
      </c>
      <c r="G36" s="88" t="s">
        <v>1019</v>
      </c>
      <c r="H36" s="88" t="s">
        <v>287</v>
      </c>
      <c r="I36" s="88" t="s">
        <v>558</v>
      </c>
      <c r="J36" s="88" t="s">
        <v>289</v>
      </c>
      <c r="K36" s="88" t="s">
        <v>673</v>
      </c>
    </row>
    <row r="37" spans="1:11" x14ac:dyDescent="0.25">
      <c r="A37" s="88">
        <v>53</v>
      </c>
      <c r="B37" s="88" t="s">
        <v>317</v>
      </c>
      <c r="C37" s="88" t="s">
        <v>279</v>
      </c>
      <c r="D37" s="88" t="s">
        <v>318</v>
      </c>
      <c r="E37" s="88" t="s">
        <v>28</v>
      </c>
      <c r="F37" s="88" t="s">
        <v>319</v>
      </c>
      <c r="G37" s="88" t="s">
        <v>1019</v>
      </c>
      <c r="H37" s="88" t="s">
        <v>287</v>
      </c>
      <c r="I37" s="88" t="s">
        <v>320</v>
      </c>
      <c r="J37" s="88" t="s">
        <v>289</v>
      </c>
      <c r="K37" s="88" t="s">
        <v>758</v>
      </c>
    </row>
    <row r="38" spans="1:11" x14ac:dyDescent="0.25">
      <c r="A38" s="88">
        <v>63</v>
      </c>
      <c r="B38" s="88" t="s">
        <v>403</v>
      </c>
      <c r="C38" s="88" t="s">
        <v>60</v>
      </c>
      <c r="D38" s="88" t="s">
        <v>27</v>
      </c>
      <c r="E38" s="88" t="s">
        <v>28</v>
      </c>
      <c r="F38" s="88" t="s">
        <v>404</v>
      </c>
      <c r="G38" s="88" t="s">
        <v>1019</v>
      </c>
      <c r="H38" s="88" t="s">
        <v>287</v>
      </c>
      <c r="I38" s="88" t="s">
        <v>405</v>
      </c>
      <c r="J38" s="88" t="s">
        <v>289</v>
      </c>
      <c r="K38" s="88" t="s">
        <v>701</v>
      </c>
    </row>
    <row r="39" spans="1:11" x14ac:dyDescent="0.25">
      <c r="A39" s="88">
        <v>4</v>
      </c>
      <c r="B39" s="88" t="s">
        <v>116</v>
      </c>
      <c r="C39" s="88" t="s">
        <v>117</v>
      </c>
      <c r="D39" s="88" t="s">
        <v>648</v>
      </c>
      <c r="E39" s="88" t="s">
        <v>1</v>
      </c>
      <c r="F39" s="88" t="s">
        <v>118</v>
      </c>
      <c r="G39" s="88" t="s">
        <v>1019</v>
      </c>
      <c r="H39" s="88" t="s">
        <v>3</v>
      </c>
      <c r="I39" s="88" t="s">
        <v>119</v>
      </c>
      <c r="J39" s="88" t="s">
        <v>53</v>
      </c>
      <c r="K39" s="88" t="s">
        <v>1167</v>
      </c>
    </row>
    <row r="40" spans="1:11" x14ac:dyDescent="0.25">
      <c r="A40" s="88">
        <v>21</v>
      </c>
      <c r="B40" s="88" t="s">
        <v>50</v>
      </c>
      <c r="C40" s="88" t="s">
        <v>51</v>
      </c>
      <c r="D40" s="88" t="s">
        <v>52</v>
      </c>
      <c r="E40" s="88" t="s">
        <v>43</v>
      </c>
      <c r="F40" s="88" t="s">
        <v>246</v>
      </c>
      <c r="G40" s="88" t="s">
        <v>1019</v>
      </c>
      <c r="H40" s="88" t="s">
        <v>3</v>
      </c>
      <c r="I40" s="88" t="s">
        <v>247</v>
      </c>
      <c r="J40" s="88" t="s">
        <v>125</v>
      </c>
      <c r="K40" s="88" t="s">
        <v>1127</v>
      </c>
    </row>
    <row r="41" spans="1:11" x14ac:dyDescent="0.25">
      <c r="A41" s="88">
        <v>24</v>
      </c>
      <c r="B41" s="88" t="s">
        <v>262</v>
      </c>
      <c r="C41" s="88" t="s">
        <v>263</v>
      </c>
      <c r="D41" s="88" t="s">
        <v>264</v>
      </c>
      <c r="E41" s="88" t="s">
        <v>1</v>
      </c>
      <c r="F41" s="88" t="s">
        <v>265</v>
      </c>
      <c r="G41" s="88" t="s">
        <v>1019</v>
      </c>
      <c r="H41" s="88" t="s">
        <v>3</v>
      </c>
      <c r="I41" s="88" t="s">
        <v>266</v>
      </c>
      <c r="J41" s="88" t="s">
        <v>53</v>
      </c>
      <c r="K41" s="88" t="s">
        <v>1057</v>
      </c>
    </row>
    <row r="42" spans="1:11" x14ac:dyDescent="0.25">
      <c r="A42" s="88">
        <v>26</v>
      </c>
      <c r="B42" s="88" t="s">
        <v>273</v>
      </c>
      <c r="C42" s="88" t="s">
        <v>274</v>
      </c>
      <c r="D42" s="88" t="s">
        <v>0</v>
      </c>
      <c r="E42" s="88" t="s">
        <v>1</v>
      </c>
      <c r="F42" s="88" t="s">
        <v>275</v>
      </c>
      <c r="G42" s="88" t="s">
        <v>1019</v>
      </c>
      <c r="H42" s="88" t="s">
        <v>3</v>
      </c>
      <c r="I42" s="88" t="s">
        <v>276</v>
      </c>
      <c r="J42" s="88" t="s">
        <v>53</v>
      </c>
      <c r="K42" s="88" t="s">
        <v>1069</v>
      </c>
    </row>
    <row r="43" spans="1:11" x14ac:dyDescent="0.25">
      <c r="A43" s="88">
        <v>27</v>
      </c>
      <c r="B43" s="88" t="s">
        <v>102</v>
      </c>
      <c r="C43" s="88" t="s">
        <v>141</v>
      </c>
      <c r="D43" s="88" t="s">
        <v>42</v>
      </c>
      <c r="E43" s="88" t="s">
        <v>43</v>
      </c>
      <c r="F43" s="88" t="s">
        <v>142</v>
      </c>
      <c r="G43" s="88" t="s">
        <v>1019</v>
      </c>
      <c r="H43" s="88" t="s">
        <v>3</v>
      </c>
      <c r="I43" s="88" t="s">
        <v>143</v>
      </c>
      <c r="J43" s="88" t="s">
        <v>53</v>
      </c>
      <c r="K43" s="88" t="s">
        <v>1070</v>
      </c>
    </row>
    <row r="44" spans="1:11" x14ac:dyDescent="0.25">
      <c r="A44" s="88">
        <v>28</v>
      </c>
      <c r="B44" s="88" t="s">
        <v>145</v>
      </c>
      <c r="C44" s="88" t="s">
        <v>97</v>
      </c>
      <c r="D44" s="88" t="s">
        <v>1046</v>
      </c>
      <c r="E44" s="88" t="s">
        <v>1</v>
      </c>
      <c r="F44" s="88" t="s">
        <v>147</v>
      </c>
      <c r="G44" s="88" t="s">
        <v>1019</v>
      </c>
      <c r="H44" s="88" t="s">
        <v>3</v>
      </c>
      <c r="I44" s="88" t="s">
        <v>148</v>
      </c>
      <c r="J44" s="88" t="s">
        <v>53</v>
      </c>
      <c r="K44" s="88" t="s">
        <v>1047</v>
      </c>
    </row>
    <row r="45" spans="1:11" x14ac:dyDescent="0.25">
      <c r="A45" s="88">
        <v>31</v>
      </c>
      <c r="B45" s="88" t="s">
        <v>982</v>
      </c>
      <c r="C45" s="88" t="s">
        <v>292</v>
      </c>
      <c r="D45" s="88" t="s">
        <v>462</v>
      </c>
      <c r="E45" s="88" t="s">
        <v>1</v>
      </c>
      <c r="F45" s="88" t="s">
        <v>422</v>
      </c>
      <c r="G45" s="88" t="s">
        <v>1019</v>
      </c>
      <c r="H45" s="88" t="s">
        <v>3</v>
      </c>
      <c r="I45" s="88" t="s">
        <v>423</v>
      </c>
      <c r="J45" s="88" t="s">
        <v>2</v>
      </c>
      <c r="K45" s="88" t="s">
        <v>983</v>
      </c>
    </row>
    <row r="46" spans="1:11" x14ac:dyDescent="0.25">
      <c r="A46" s="88">
        <v>33</v>
      </c>
      <c r="B46" s="88" t="s">
        <v>242</v>
      </c>
      <c r="C46" s="88" t="s">
        <v>243</v>
      </c>
      <c r="D46" s="88" t="s">
        <v>957</v>
      </c>
      <c r="E46" s="88" t="s">
        <v>43</v>
      </c>
      <c r="F46" s="88" t="s">
        <v>244</v>
      </c>
      <c r="G46" s="88" t="s">
        <v>1019</v>
      </c>
      <c r="H46" s="88" t="s">
        <v>3</v>
      </c>
      <c r="I46" s="88" t="s">
        <v>245</v>
      </c>
      <c r="J46" s="88" t="s">
        <v>125</v>
      </c>
      <c r="K46" s="88" t="s">
        <v>958</v>
      </c>
    </row>
    <row r="47" spans="1:11" x14ac:dyDescent="0.25">
      <c r="A47" s="88">
        <v>37</v>
      </c>
      <c r="B47" s="88" t="s">
        <v>361</v>
      </c>
      <c r="C47" s="88" t="s">
        <v>362</v>
      </c>
      <c r="D47" s="88" t="s">
        <v>0</v>
      </c>
      <c r="E47" s="88" t="s">
        <v>1</v>
      </c>
      <c r="F47" s="88" t="s">
        <v>886</v>
      </c>
      <c r="G47" s="88" t="s">
        <v>1019</v>
      </c>
      <c r="H47" s="88" t="s">
        <v>3</v>
      </c>
      <c r="I47" s="88" t="s">
        <v>861</v>
      </c>
      <c r="J47" s="88" t="s">
        <v>516</v>
      </c>
      <c r="K47" s="88" t="s">
        <v>896</v>
      </c>
    </row>
    <row r="48" spans="1:11" x14ac:dyDescent="0.25">
      <c r="A48" s="88">
        <v>57</v>
      </c>
      <c r="B48" s="88" t="s">
        <v>238</v>
      </c>
      <c r="C48" s="88" t="s">
        <v>239</v>
      </c>
      <c r="D48" s="88" t="s">
        <v>0</v>
      </c>
      <c r="E48" s="88" t="s">
        <v>1</v>
      </c>
      <c r="F48" s="88" t="s">
        <v>240</v>
      </c>
      <c r="G48" s="88" t="s">
        <v>1019</v>
      </c>
      <c r="H48" s="88" t="s">
        <v>3</v>
      </c>
      <c r="I48" s="88" t="s">
        <v>241</v>
      </c>
      <c r="J48" s="88" t="s">
        <v>53</v>
      </c>
      <c r="K48" s="88" t="s">
        <v>691</v>
      </c>
    </row>
    <row r="49" spans="1:11" x14ac:dyDescent="0.25">
      <c r="A49" s="88">
        <v>61</v>
      </c>
      <c r="B49" s="88" t="s">
        <v>137</v>
      </c>
      <c r="C49" s="88" t="s">
        <v>138</v>
      </c>
      <c r="D49" s="88" t="s">
        <v>0</v>
      </c>
      <c r="E49" s="88" t="s">
        <v>1</v>
      </c>
      <c r="F49" s="88" t="s">
        <v>139</v>
      </c>
      <c r="G49" s="88" t="s">
        <v>1019</v>
      </c>
      <c r="H49" s="88" t="s">
        <v>3</v>
      </c>
      <c r="I49" s="88" t="s">
        <v>140</v>
      </c>
      <c r="J49" s="88" t="s">
        <v>53</v>
      </c>
      <c r="K49" s="88" t="s">
        <v>699</v>
      </c>
    </row>
    <row r="50" spans="1:11" x14ac:dyDescent="0.25">
      <c r="A50" s="88">
        <v>72</v>
      </c>
      <c r="B50" s="88" t="s">
        <v>110</v>
      </c>
      <c r="C50" s="88" t="s">
        <v>111</v>
      </c>
      <c r="D50" s="88" t="s">
        <v>112</v>
      </c>
      <c r="E50" s="88" t="s">
        <v>43</v>
      </c>
      <c r="F50" s="88" t="s">
        <v>113</v>
      </c>
      <c r="G50" s="88" t="s">
        <v>1019</v>
      </c>
      <c r="H50" s="88" t="s">
        <v>3</v>
      </c>
      <c r="I50" s="88" t="s">
        <v>114</v>
      </c>
      <c r="J50" s="88" t="s">
        <v>53</v>
      </c>
      <c r="K50" s="88" t="s">
        <v>727</v>
      </c>
    </row>
    <row r="51" spans="1:11" x14ac:dyDescent="0.25">
      <c r="A51" s="88">
        <v>73</v>
      </c>
      <c r="B51" s="88" t="s">
        <v>120</v>
      </c>
      <c r="C51" s="88" t="s">
        <v>121</v>
      </c>
      <c r="D51" s="88" t="s">
        <v>122</v>
      </c>
      <c r="E51" s="88" t="s">
        <v>43</v>
      </c>
      <c r="F51" s="88" t="s">
        <v>123</v>
      </c>
      <c r="G51" s="88" t="s">
        <v>1019</v>
      </c>
      <c r="H51" s="88" t="s">
        <v>3</v>
      </c>
      <c r="I51" s="88" t="s">
        <v>124</v>
      </c>
      <c r="J51" s="88" t="s">
        <v>125</v>
      </c>
      <c r="K51" s="88" t="s">
        <v>728</v>
      </c>
    </row>
    <row r="52" spans="1:11" x14ac:dyDescent="0.25">
      <c r="A52" s="88">
        <v>84</v>
      </c>
      <c r="B52" s="88" t="s">
        <v>206</v>
      </c>
      <c r="C52" s="88" t="s">
        <v>207</v>
      </c>
      <c r="D52" s="88" t="s">
        <v>173</v>
      </c>
      <c r="E52" s="88" t="s">
        <v>43</v>
      </c>
      <c r="F52" s="88" t="s">
        <v>208</v>
      </c>
      <c r="G52" s="88" t="s">
        <v>1019</v>
      </c>
      <c r="H52" s="88" t="s">
        <v>3</v>
      </c>
      <c r="I52" s="88" t="s">
        <v>209</v>
      </c>
      <c r="J52" s="88" t="s">
        <v>53</v>
      </c>
      <c r="K52" s="88" t="s">
        <v>745</v>
      </c>
    </row>
    <row r="53" spans="1:11" x14ac:dyDescent="0.25">
      <c r="A53" s="88">
        <v>85</v>
      </c>
      <c r="B53" s="88" t="s">
        <v>224</v>
      </c>
      <c r="C53" s="88" t="s">
        <v>225</v>
      </c>
      <c r="D53" s="88" t="s">
        <v>0</v>
      </c>
      <c r="E53" s="88" t="s">
        <v>1</v>
      </c>
      <c r="F53" s="88" t="s">
        <v>226</v>
      </c>
      <c r="G53" s="88" t="s">
        <v>1019</v>
      </c>
      <c r="H53" s="88" t="s">
        <v>3</v>
      </c>
      <c r="I53" s="88" t="s">
        <v>227</v>
      </c>
      <c r="J53" s="88" t="s">
        <v>53</v>
      </c>
      <c r="K53" s="88" t="s">
        <v>748</v>
      </c>
    </row>
    <row r="54" spans="1:11" x14ac:dyDescent="0.25">
      <c r="A54" s="88">
        <v>86</v>
      </c>
      <c r="B54" s="88" t="s">
        <v>54</v>
      </c>
      <c r="C54" s="88" t="s">
        <v>55</v>
      </c>
      <c r="D54" s="88" t="s">
        <v>0</v>
      </c>
      <c r="E54" s="88" t="s">
        <v>1</v>
      </c>
      <c r="F54" s="88" t="s">
        <v>229</v>
      </c>
      <c r="G54" s="88" t="s">
        <v>1019</v>
      </c>
      <c r="H54" s="88" t="s">
        <v>3</v>
      </c>
      <c r="I54" s="88" t="s">
        <v>230</v>
      </c>
      <c r="J54" s="88" t="s">
        <v>53</v>
      </c>
      <c r="K54" s="88" t="s">
        <v>749</v>
      </c>
    </row>
    <row r="55" spans="1:11" x14ac:dyDescent="0.25">
      <c r="A55" s="88">
        <v>88</v>
      </c>
      <c r="B55" s="88" t="s">
        <v>268</v>
      </c>
      <c r="C55" s="88" t="s">
        <v>269</v>
      </c>
      <c r="D55" s="88" t="s">
        <v>66</v>
      </c>
      <c r="E55" s="88" t="s">
        <v>1</v>
      </c>
      <c r="F55" s="88" t="s">
        <v>270</v>
      </c>
      <c r="G55" s="88" t="s">
        <v>1019</v>
      </c>
      <c r="H55" s="88" t="s">
        <v>3</v>
      </c>
      <c r="I55" s="88" t="s">
        <v>271</v>
      </c>
      <c r="J55" s="88" t="s">
        <v>53</v>
      </c>
      <c r="K55" s="88" t="s">
        <v>754</v>
      </c>
    </row>
    <row r="56" spans="1:11" x14ac:dyDescent="0.25">
      <c r="A56" s="88">
        <v>89</v>
      </c>
      <c r="B56" s="88" t="s">
        <v>278</v>
      </c>
      <c r="C56" s="88" t="s">
        <v>279</v>
      </c>
      <c r="D56" s="88" t="s">
        <v>66</v>
      </c>
      <c r="E56" s="88" t="s">
        <v>1</v>
      </c>
      <c r="F56" s="88" t="s">
        <v>280</v>
      </c>
      <c r="G56" s="88" t="s">
        <v>1019</v>
      </c>
      <c r="H56" s="88" t="s">
        <v>3</v>
      </c>
      <c r="I56" s="88" t="s">
        <v>281</v>
      </c>
      <c r="J56" s="88" t="s">
        <v>53</v>
      </c>
      <c r="K56" s="88" t="s">
        <v>756</v>
      </c>
    </row>
    <row r="57" spans="1:11" x14ac:dyDescent="0.25">
      <c r="A57" s="88">
        <v>47</v>
      </c>
      <c r="B57" s="88" t="s">
        <v>590</v>
      </c>
      <c r="C57" s="88" t="s">
        <v>591</v>
      </c>
      <c r="D57" s="88" t="s">
        <v>592</v>
      </c>
      <c r="E57" s="88" t="s">
        <v>43</v>
      </c>
      <c r="F57" s="88" t="s">
        <v>593</v>
      </c>
      <c r="G57" s="88" t="s">
        <v>1131</v>
      </c>
      <c r="H57" s="88" t="s">
        <v>30</v>
      </c>
      <c r="I57" s="88" t="s">
        <v>594</v>
      </c>
      <c r="J57" s="88" t="s">
        <v>32</v>
      </c>
      <c r="K57" s="88" t="s">
        <v>669</v>
      </c>
    </row>
    <row r="58" spans="1:11" x14ac:dyDescent="0.25">
      <c r="A58" s="88">
        <v>22</v>
      </c>
      <c r="B58" s="88" t="s">
        <v>1072</v>
      </c>
      <c r="C58" s="88" t="s">
        <v>1073</v>
      </c>
      <c r="D58" s="88" t="s">
        <v>122</v>
      </c>
      <c r="E58" s="88" t="s">
        <v>43</v>
      </c>
      <c r="F58" s="88" t="s">
        <v>221</v>
      </c>
      <c r="G58" s="88" t="s">
        <v>1131</v>
      </c>
      <c r="H58" s="88" t="s">
        <v>3</v>
      </c>
      <c r="I58" s="88" t="s">
        <v>222</v>
      </c>
      <c r="J58" s="88" t="s">
        <v>53</v>
      </c>
      <c r="K58" s="88" t="s">
        <v>1074</v>
      </c>
    </row>
    <row r="59" spans="1:11" x14ac:dyDescent="0.25">
      <c r="A59" s="56">
        <v>3</v>
      </c>
      <c r="B59" s="56" t="s">
        <v>467</v>
      </c>
      <c r="C59" s="56" t="s">
        <v>468</v>
      </c>
      <c r="D59" s="56" t="s">
        <v>0</v>
      </c>
      <c r="E59" s="56" t="s">
        <v>1</v>
      </c>
      <c r="F59" s="56" t="s">
        <v>773</v>
      </c>
      <c r="G59" s="56" t="s">
        <v>543</v>
      </c>
      <c r="H59" s="56" t="s">
        <v>473</v>
      </c>
      <c r="I59" s="56" t="s">
        <v>774</v>
      </c>
      <c r="J59" s="56" t="s">
        <v>475</v>
      </c>
      <c r="K59" s="56" t="s">
        <v>1202</v>
      </c>
    </row>
    <row r="60" spans="1:11" x14ac:dyDescent="0.25">
      <c r="A60" s="88">
        <v>80</v>
      </c>
      <c r="B60" s="88" t="s">
        <v>174</v>
      </c>
      <c r="C60" s="88" t="s">
        <v>175</v>
      </c>
      <c r="D60" s="88" t="s">
        <v>0</v>
      </c>
      <c r="E60" s="88" t="s">
        <v>1</v>
      </c>
      <c r="F60" s="88" t="s">
        <v>472</v>
      </c>
      <c r="G60" s="88" t="s">
        <v>1050</v>
      </c>
      <c r="H60" s="88" t="s">
        <v>473</v>
      </c>
      <c r="I60" s="88" t="s">
        <v>474</v>
      </c>
      <c r="J60" s="88" t="s">
        <v>475</v>
      </c>
      <c r="K60" s="88" t="s">
        <v>737</v>
      </c>
    </row>
    <row r="61" spans="1:11" x14ac:dyDescent="0.25">
      <c r="A61" s="88">
        <v>83</v>
      </c>
      <c r="B61" s="88" t="s">
        <v>54</v>
      </c>
      <c r="C61" s="88" t="s">
        <v>55</v>
      </c>
      <c r="D61" s="88" t="s">
        <v>0</v>
      </c>
      <c r="E61" s="88" t="s">
        <v>1</v>
      </c>
      <c r="F61" s="88" t="s">
        <v>480</v>
      </c>
      <c r="G61" s="88" t="s">
        <v>1050</v>
      </c>
      <c r="H61" s="88" t="s">
        <v>473</v>
      </c>
      <c r="I61" s="88" t="s">
        <v>481</v>
      </c>
      <c r="J61" s="88" t="s">
        <v>475</v>
      </c>
      <c r="K61" s="88" t="s">
        <v>744</v>
      </c>
    </row>
    <row r="62" spans="1:11" x14ac:dyDescent="0.25">
      <c r="A62" s="56">
        <v>77</v>
      </c>
      <c r="B62" s="56" t="s">
        <v>797</v>
      </c>
      <c r="C62" s="56" t="s">
        <v>798</v>
      </c>
      <c r="D62" s="56" t="s">
        <v>799</v>
      </c>
      <c r="E62" s="56" t="s">
        <v>1</v>
      </c>
      <c r="F62" s="56" t="s">
        <v>800</v>
      </c>
      <c r="G62" s="56" t="s">
        <v>960</v>
      </c>
      <c r="H62" s="56" t="s">
        <v>8</v>
      </c>
      <c r="I62" s="56" t="s">
        <v>801</v>
      </c>
      <c r="J62" s="56" t="s">
        <v>9</v>
      </c>
      <c r="K62" s="56" t="s">
        <v>802</v>
      </c>
    </row>
    <row r="63" spans="1:11" x14ac:dyDescent="0.25">
      <c r="A63" s="56">
        <v>79</v>
      </c>
      <c r="B63" s="56" t="s">
        <v>174</v>
      </c>
      <c r="C63" s="56" t="s">
        <v>175</v>
      </c>
      <c r="D63" s="56" t="s">
        <v>0</v>
      </c>
      <c r="E63" s="56" t="s">
        <v>1</v>
      </c>
      <c r="F63" s="56" t="s">
        <v>176</v>
      </c>
      <c r="G63" s="56" t="s">
        <v>960</v>
      </c>
      <c r="H63" s="56" t="s">
        <v>8</v>
      </c>
      <c r="I63" s="56" t="s">
        <v>177</v>
      </c>
      <c r="J63" s="56" t="s">
        <v>9</v>
      </c>
      <c r="K63" s="56" t="s">
        <v>736</v>
      </c>
    </row>
    <row r="64" spans="1:11" x14ac:dyDescent="0.25">
      <c r="A64" s="88">
        <v>1</v>
      </c>
      <c r="B64" s="88" t="s">
        <v>262</v>
      </c>
      <c r="C64" s="88" t="s">
        <v>399</v>
      </c>
      <c r="D64" s="88" t="s">
        <v>0</v>
      </c>
      <c r="E64" s="88" t="s">
        <v>1</v>
      </c>
      <c r="F64" s="88" t="s">
        <v>1103</v>
      </c>
      <c r="G64" s="88" t="s">
        <v>1136</v>
      </c>
      <c r="H64" s="88" t="s">
        <v>1013</v>
      </c>
      <c r="I64" s="88" t="s">
        <v>1104</v>
      </c>
      <c r="J64" s="88" t="s">
        <v>960</v>
      </c>
      <c r="K64" s="88" t="s">
        <v>1206</v>
      </c>
    </row>
    <row r="65" spans="1:11" x14ac:dyDescent="0.25">
      <c r="A65" s="88">
        <v>2</v>
      </c>
      <c r="B65" s="88" t="s">
        <v>530</v>
      </c>
      <c r="C65" s="88" t="s">
        <v>531</v>
      </c>
      <c r="D65" s="88" t="s">
        <v>36</v>
      </c>
      <c r="E65" s="88" t="s">
        <v>1</v>
      </c>
      <c r="F65" s="88" t="s">
        <v>1082</v>
      </c>
      <c r="G65" s="88" t="s">
        <v>1136</v>
      </c>
      <c r="H65" s="88" t="s">
        <v>1013</v>
      </c>
      <c r="I65" s="88" t="s">
        <v>1083</v>
      </c>
      <c r="J65" s="88" t="s">
        <v>960</v>
      </c>
      <c r="K65" s="88" t="s">
        <v>1201</v>
      </c>
    </row>
    <row r="66" spans="1:11" x14ac:dyDescent="0.25">
      <c r="A66" s="88">
        <v>5</v>
      </c>
      <c r="B66" s="88" t="s">
        <v>196</v>
      </c>
      <c r="C66" s="88" t="s">
        <v>104</v>
      </c>
      <c r="D66" s="88" t="s">
        <v>197</v>
      </c>
      <c r="E66" s="88" t="s">
        <v>198</v>
      </c>
      <c r="F66" s="88" t="s">
        <v>1168</v>
      </c>
      <c r="G66" s="88" t="s">
        <v>1136</v>
      </c>
      <c r="H66" s="88" t="s">
        <v>1013</v>
      </c>
      <c r="I66" s="88" t="s">
        <v>1169</v>
      </c>
      <c r="J66" s="88" t="s">
        <v>960</v>
      </c>
      <c r="K66" s="88" t="s">
        <v>1170</v>
      </c>
    </row>
    <row r="67" spans="1:11" x14ac:dyDescent="0.25">
      <c r="A67" s="88">
        <v>6</v>
      </c>
      <c r="B67" s="88" t="s">
        <v>1176</v>
      </c>
      <c r="C67" s="88" t="s">
        <v>1177</v>
      </c>
      <c r="D67" s="88" t="s">
        <v>173</v>
      </c>
      <c r="E67" s="88" t="s">
        <v>43</v>
      </c>
      <c r="F67" s="88" t="s">
        <v>1178</v>
      </c>
      <c r="G67" s="88" t="s">
        <v>1136</v>
      </c>
      <c r="H67" s="88" t="s">
        <v>1013</v>
      </c>
      <c r="I67" s="88" t="s">
        <v>1179</v>
      </c>
      <c r="J67" s="88" t="s">
        <v>960</v>
      </c>
      <c r="K67" s="88" t="s">
        <v>1180</v>
      </c>
    </row>
    <row r="68" spans="1:11" x14ac:dyDescent="0.25">
      <c r="A68" s="88">
        <v>7</v>
      </c>
      <c r="B68" s="88" t="s">
        <v>1181</v>
      </c>
      <c r="C68" s="88" t="s">
        <v>1182</v>
      </c>
      <c r="D68" s="88" t="s">
        <v>1183</v>
      </c>
      <c r="E68" s="88" t="s">
        <v>48</v>
      </c>
      <c r="F68" s="88" t="s">
        <v>1184</v>
      </c>
      <c r="G68" s="88" t="s">
        <v>1136</v>
      </c>
      <c r="H68" s="88" t="s">
        <v>1013</v>
      </c>
      <c r="I68" s="88" t="s">
        <v>1185</v>
      </c>
      <c r="J68" s="88" t="s">
        <v>960</v>
      </c>
      <c r="K68" s="88" t="s">
        <v>1186</v>
      </c>
    </row>
    <row r="69" spans="1:11" x14ac:dyDescent="0.25">
      <c r="A69" s="88">
        <v>8</v>
      </c>
      <c r="B69" s="88" t="s">
        <v>1187</v>
      </c>
      <c r="C69" s="88" t="s">
        <v>1188</v>
      </c>
      <c r="D69" s="88" t="s">
        <v>1189</v>
      </c>
      <c r="E69" s="88" t="s">
        <v>43</v>
      </c>
      <c r="F69" s="88" t="s">
        <v>1190</v>
      </c>
      <c r="G69" s="88" t="s">
        <v>1136</v>
      </c>
      <c r="H69" s="88" t="s">
        <v>1013</v>
      </c>
      <c r="I69" s="88" t="s">
        <v>1191</v>
      </c>
      <c r="J69" s="88" t="s">
        <v>960</v>
      </c>
      <c r="K69" s="88" t="s">
        <v>1192</v>
      </c>
    </row>
    <row r="70" spans="1:11" x14ac:dyDescent="0.25">
      <c r="A70" s="88">
        <v>9</v>
      </c>
      <c r="B70" s="88" t="s">
        <v>64</v>
      </c>
      <c r="C70" s="88" t="s">
        <v>65</v>
      </c>
      <c r="D70" s="88" t="s">
        <v>66</v>
      </c>
      <c r="E70" s="88" t="s">
        <v>1</v>
      </c>
      <c r="F70" s="88" t="s">
        <v>1133</v>
      </c>
      <c r="G70" s="88" t="s">
        <v>1136</v>
      </c>
      <c r="H70" s="88" t="s">
        <v>1013</v>
      </c>
      <c r="I70" s="88" t="s">
        <v>1134</v>
      </c>
      <c r="J70" s="88" t="s">
        <v>960</v>
      </c>
      <c r="K70" s="88" t="s">
        <v>1135</v>
      </c>
    </row>
    <row r="71" spans="1:11" x14ac:dyDescent="0.25">
      <c r="A71" s="88">
        <v>11</v>
      </c>
      <c r="B71" s="88" t="s">
        <v>262</v>
      </c>
      <c r="C71" s="88" t="s">
        <v>1141</v>
      </c>
      <c r="D71" s="88" t="s">
        <v>1142</v>
      </c>
      <c r="E71" s="88" t="s">
        <v>1</v>
      </c>
      <c r="F71" s="88" t="s">
        <v>1143</v>
      </c>
      <c r="G71" s="88" t="s">
        <v>1136</v>
      </c>
      <c r="H71" s="88" t="s">
        <v>1013</v>
      </c>
      <c r="I71" s="88" t="s">
        <v>1144</v>
      </c>
      <c r="J71" s="88" t="s">
        <v>960</v>
      </c>
      <c r="K71" s="88" t="s">
        <v>1145</v>
      </c>
    </row>
    <row r="72" spans="1:11" x14ac:dyDescent="0.25">
      <c r="A72" s="88">
        <v>12</v>
      </c>
      <c r="B72" s="88" t="s">
        <v>1146</v>
      </c>
      <c r="C72" s="88" t="s">
        <v>1147</v>
      </c>
      <c r="D72" s="88" t="s">
        <v>1142</v>
      </c>
      <c r="E72" s="88" t="s">
        <v>1</v>
      </c>
      <c r="F72" s="88" t="s">
        <v>1148</v>
      </c>
      <c r="G72" s="88" t="s">
        <v>1136</v>
      </c>
      <c r="H72" s="88" t="s">
        <v>1013</v>
      </c>
      <c r="I72" s="88" t="s">
        <v>1149</v>
      </c>
      <c r="J72" s="88" t="s">
        <v>960</v>
      </c>
      <c r="K72" s="88" t="s">
        <v>1150</v>
      </c>
    </row>
    <row r="73" spans="1:11" x14ac:dyDescent="0.25">
      <c r="A73" s="88">
        <v>13</v>
      </c>
      <c r="B73" s="88" t="s">
        <v>1151</v>
      </c>
      <c r="C73" s="88" t="s">
        <v>1152</v>
      </c>
      <c r="D73" s="88" t="s">
        <v>1153</v>
      </c>
      <c r="E73" s="88" t="s">
        <v>48</v>
      </c>
      <c r="F73" s="88" t="s">
        <v>1154</v>
      </c>
      <c r="G73" s="88" t="s">
        <v>1136</v>
      </c>
      <c r="H73" s="88" t="s">
        <v>1013</v>
      </c>
      <c r="I73" s="88" t="s">
        <v>1155</v>
      </c>
      <c r="J73" s="88" t="s">
        <v>960</v>
      </c>
      <c r="K73" s="88" t="s">
        <v>1156</v>
      </c>
    </row>
    <row r="74" spans="1:11" x14ac:dyDescent="0.25">
      <c r="A74" s="88">
        <v>14</v>
      </c>
      <c r="B74" s="88" t="s">
        <v>530</v>
      </c>
      <c r="C74" s="88" t="s">
        <v>531</v>
      </c>
      <c r="D74" s="88" t="s">
        <v>36</v>
      </c>
      <c r="E74" s="88" t="s">
        <v>1</v>
      </c>
      <c r="F74" s="88" t="s">
        <v>1158</v>
      </c>
      <c r="G74" s="88" t="s">
        <v>1136</v>
      </c>
      <c r="H74" s="88" t="s">
        <v>1013</v>
      </c>
      <c r="I74" s="88" t="s">
        <v>1159</v>
      </c>
      <c r="J74" s="88" t="s">
        <v>960</v>
      </c>
      <c r="K74" s="88" t="s">
        <v>1160</v>
      </c>
    </row>
    <row r="75" spans="1:11" x14ac:dyDescent="0.25">
      <c r="A75" s="88">
        <v>15</v>
      </c>
      <c r="B75" s="88" t="s">
        <v>50</v>
      </c>
      <c r="C75" s="88" t="s">
        <v>51</v>
      </c>
      <c r="D75" s="88" t="s">
        <v>52</v>
      </c>
      <c r="E75" s="88" t="s">
        <v>43</v>
      </c>
      <c r="F75" s="88" t="s">
        <v>1085</v>
      </c>
      <c r="G75" s="88" t="s">
        <v>1136</v>
      </c>
      <c r="H75" s="88" t="s">
        <v>1013</v>
      </c>
      <c r="I75" s="88" t="s">
        <v>1086</v>
      </c>
      <c r="J75" s="88" t="s">
        <v>960</v>
      </c>
      <c r="K75" s="88" t="s">
        <v>1087</v>
      </c>
    </row>
    <row r="76" spans="1:11" x14ac:dyDescent="0.25">
      <c r="A76" s="88">
        <v>16</v>
      </c>
      <c r="B76" s="88" t="s">
        <v>1094</v>
      </c>
      <c r="C76" s="88" t="s">
        <v>1095</v>
      </c>
      <c r="D76" s="88" t="s">
        <v>173</v>
      </c>
      <c r="E76" s="88" t="s">
        <v>43</v>
      </c>
      <c r="F76" s="88" t="s">
        <v>1096</v>
      </c>
      <c r="G76" s="88" t="s">
        <v>1136</v>
      </c>
      <c r="H76" s="88" t="s">
        <v>1013</v>
      </c>
      <c r="I76" s="88" t="s">
        <v>1097</v>
      </c>
      <c r="J76" s="88" t="s">
        <v>960</v>
      </c>
      <c r="K76" s="88" t="s">
        <v>1098</v>
      </c>
    </row>
    <row r="77" spans="1:11" x14ac:dyDescent="0.25">
      <c r="A77" s="88">
        <v>17</v>
      </c>
      <c r="B77" s="88" t="s">
        <v>196</v>
      </c>
      <c r="C77" s="88" t="s">
        <v>104</v>
      </c>
      <c r="D77" s="88" t="s">
        <v>197</v>
      </c>
      <c r="E77" s="88" t="s">
        <v>198</v>
      </c>
      <c r="F77" s="88" t="s">
        <v>1107</v>
      </c>
      <c r="G77" s="88" t="s">
        <v>1136</v>
      </c>
      <c r="H77" s="88" t="s">
        <v>1013</v>
      </c>
      <c r="I77" s="88" t="s">
        <v>1108</v>
      </c>
      <c r="J77" s="88" t="s">
        <v>960</v>
      </c>
      <c r="K77" s="88" t="s">
        <v>1109</v>
      </c>
    </row>
    <row r="78" spans="1:11" x14ac:dyDescent="0.25">
      <c r="A78" s="88">
        <v>18</v>
      </c>
      <c r="B78" s="88" t="s">
        <v>1110</v>
      </c>
      <c r="C78" s="88" t="s">
        <v>408</v>
      </c>
      <c r="D78" s="88" t="s">
        <v>1111</v>
      </c>
      <c r="E78" s="88" t="s">
        <v>912</v>
      </c>
      <c r="F78" s="88" t="s">
        <v>1112</v>
      </c>
      <c r="G78" s="88" t="s">
        <v>1136</v>
      </c>
      <c r="H78" s="88" t="s">
        <v>1013</v>
      </c>
      <c r="I78" s="88" t="s">
        <v>1113</v>
      </c>
      <c r="J78" s="88" t="s">
        <v>960</v>
      </c>
      <c r="K78" s="88" t="s">
        <v>1114</v>
      </c>
    </row>
    <row r="79" spans="1:11" x14ac:dyDescent="0.25">
      <c r="A79" s="88">
        <v>19</v>
      </c>
      <c r="B79" s="88" t="s">
        <v>1115</v>
      </c>
      <c r="C79" s="88" t="s">
        <v>1116</v>
      </c>
      <c r="D79" s="88" t="s">
        <v>1117</v>
      </c>
      <c r="E79" s="88" t="s">
        <v>1</v>
      </c>
      <c r="F79" s="88" t="s">
        <v>1118</v>
      </c>
      <c r="G79" s="88" t="s">
        <v>1136</v>
      </c>
      <c r="H79" s="88" t="s">
        <v>1013</v>
      </c>
      <c r="I79" s="88" t="s">
        <v>1119</v>
      </c>
      <c r="J79" s="88" t="s">
        <v>960</v>
      </c>
      <c r="K79" s="88" t="s">
        <v>1120</v>
      </c>
    </row>
    <row r="80" spans="1:11" x14ac:dyDescent="0.25">
      <c r="A80" s="88">
        <v>20</v>
      </c>
      <c r="B80" s="88" t="s">
        <v>174</v>
      </c>
      <c r="C80" s="88" t="s">
        <v>175</v>
      </c>
      <c r="D80" s="88" t="s">
        <v>0</v>
      </c>
      <c r="E80" s="88" t="s">
        <v>1</v>
      </c>
      <c r="F80" s="88" t="s">
        <v>1124</v>
      </c>
      <c r="G80" s="88" t="s">
        <v>1136</v>
      </c>
      <c r="H80" s="88" t="s">
        <v>1013</v>
      </c>
      <c r="I80" s="88" t="s">
        <v>1125</v>
      </c>
      <c r="J80" s="88" t="s">
        <v>960</v>
      </c>
      <c r="K80" s="88" t="s">
        <v>1126</v>
      </c>
    </row>
    <row r="81" spans="1:11" x14ac:dyDescent="0.25">
      <c r="A81" s="88">
        <v>10</v>
      </c>
      <c r="B81" s="88" t="s">
        <v>262</v>
      </c>
      <c r="C81" s="88" t="s">
        <v>421</v>
      </c>
      <c r="D81" s="88" t="s">
        <v>0</v>
      </c>
      <c r="E81" s="88" t="s">
        <v>1</v>
      </c>
      <c r="F81" s="88" t="s">
        <v>1138</v>
      </c>
      <c r="G81" s="88" t="s">
        <v>1136</v>
      </c>
      <c r="H81" s="88" t="s">
        <v>5</v>
      </c>
      <c r="I81" s="88" t="s">
        <v>1139</v>
      </c>
      <c r="J81" s="88" t="s">
        <v>960</v>
      </c>
      <c r="K81" s="88" t="s">
        <v>1140</v>
      </c>
    </row>
    <row r="82" spans="1:11" x14ac:dyDescent="0.25">
      <c r="A82" s="88">
        <v>29</v>
      </c>
      <c r="B82" s="88" t="s">
        <v>803</v>
      </c>
      <c r="C82" s="88" t="s">
        <v>804</v>
      </c>
      <c r="D82" s="88" t="s">
        <v>17</v>
      </c>
      <c r="E82" s="88" t="s">
        <v>7</v>
      </c>
      <c r="F82" s="88" t="s">
        <v>805</v>
      </c>
      <c r="G82" s="88" t="s">
        <v>1136</v>
      </c>
      <c r="H82" s="88" t="s">
        <v>5</v>
      </c>
      <c r="I82" s="88" t="s">
        <v>806</v>
      </c>
      <c r="J82" s="88" t="s">
        <v>6</v>
      </c>
      <c r="K82" s="88" t="s">
        <v>996</v>
      </c>
    </row>
    <row r="83" spans="1:11" x14ac:dyDescent="0.25">
      <c r="A83" s="88">
        <v>54</v>
      </c>
      <c r="B83" s="88" t="s">
        <v>15</v>
      </c>
      <c r="C83" s="88" t="s">
        <v>16</v>
      </c>
      <c r="D83" s="88" t="s">
        <v>17</v>
      </c>
      <c r="E83" s="88" t="s">
        <v>7</v>
      </c>
      <c r="F83" s="88" t="s">
        <v>18</v>
      </c>
      <c r="G83" s="88" t="s">
        <v>1136</v>
      </c>
      <c r="H83" s="88" t="s">
        <v>5</v>
      </c>
      <c r="I83" s="88" t="s">
        <v>19</v>
      </c>
      <c r="J83" s="88" t="s">
        <v>6</v>
      </c>
      <c r="K83" s="88" t="s">
        <v>685</v>
      </c>
    </row>
    <row r="84" spans="1:11" x14ac:dyDescent="0.25">
      <c r="A84" s="88">
        <v>66</v>
      </c>
      <c r="B84" s="88" t="s">
        <v>443</v>
      </c>
      <c r="C84" s="88" t="s">
        <v>444</v>
      </c>
      <c r="D84" s="88" t="s">
        <v>0</v>
      </c>
      <c r="E84" s="88" t="s">
        <v>1</v>
      </c>
      <c r="F84" s="88" t="s">
        <v>445</v>
      </c>
      <c r="G84" s="88" t="s">
        <v>1136</v>
      </c>
      <c r="H84" s="88" t="s">
        <v>5</v>
      </c>
      <c r="I84" s="88" t="s">
        <v>446</v>
      </c>
      <c r="J84" s="88" t="s">
        <v>6</v>
      </c>
      <c r="K84" s="88" t="s">
        <v>708</v>
      </c>
    </row>
    <row r="85" spans="1:11" x14ac:dyDescent="0.25">
      <c r="A85" s="88">
        <v>70</v>
      </c>
      <c r="B85" s="88" t="s">
        <v>54</v>
      </c>
      <c r="C85" s="88" t="s">
        <v>55</v>
      </c>
      <c r="D85" s="88" t="s">
        <v>0</v>
      </c>
      <c r="E85" s="88" t="s">
        <v>1</v>
      </c>
      <c r="F85" s="88" t="s">
        <v>56</v>
      </c>
      <c r="G85" s="88" t="s">
        <v>1136</v>
      </c>
      <c r="H85" s="88" t="s">
        <v>5</v>
      </c>
      <c r="I85" s="88" t="s">
        <v>57</v>
      </c>
      <c r="J85" s="88" t="s">
        <v>6</v>
      </c>
      <c r="K85" s="88" t="s">
        <v>717</v>
      </c>
    </row>
    <row r="86" spans="1:11" x14ac:dyDescent="0.25">
      <c r="A86" s="88">
        <v>71</v>
      </c>
      <c r="B86" s="88" t="s">
        <v>50</v>
      </c>
      <c r="C86" s="88" t="s">
        <v>51</v>
      </c>
      <c r="D86" s="88" t="s">
        <v>52</v>
      </c>
      <c r="E86" s="88" t="s">
        <v>43</v>
      </c>
      <c r="F86" s="88" t="s">
        <v>94</v>
      </c>
      <c r="G86" s="88" t="s">
        <v>1136</v>
      </c>
      <c r="H86" s="88" t="s">
        <v>5</v>
      </c>
      <c r="I86" s="88" t="s">
        <v>95</v>
      </c>
      <c r="J86" s="88" t="s">
        <v>6</v>
      </c>
      <c r="K86" s="88" t="s">
        <v>724</v>
      </c>
    </row>
    <row r="87" spans="1:11" x14ac:dyDescent="0.25">
      <c r="A87" s="88">
        <v>39</v>
      </c>
      <c r="B87" s="88" t="s">
        <v>544</v>
      </c>
      <c r="C87" s="88" t="s">
        <v>545</v>
      </c>
      <c r="D87" s="88" t="s">
        <v>546</v>
      </c>
      <c r="E87" s="88" t="s">
        <v>1</v>
      </c>
      <c r="F87" s="88" t="s">
        <v>547</v>
      </c>
      <c r="G87" s="88" t="s">
        <v>1136</v>
      </c>
      <c r="H87" s="88" t="s">
        <v>8</v>
      </c>
      <c r="I87" s="88" t="s">
        <v>548</v>
      </c>
      <c r="J87" s="88" t="s">
        <v>9</v>
      </c>
      <c r="K87" s="88" t="s">
        <v>783</v>
      </c>
    </row>
    <row r="88" spans="1:11" x14ac:dyDescent="0.25">
      <c r="A88" s="88">
        <v>76</v>
      </c>
      <c r="B88" s="88" t="s">
        <v>875</v>
      </c>
      <c r="C88" s="88" t="s">
        <v>876</v>
      </c>
      <c r="D88" s="88" t="s">
        <v>877</v>
      </c>
      <c r="E88" s="88" t="s">
        <v>878</v>
      </c>
      <c r="F88" s="88" t="s">
        <v>879</v>
      </c>
      <c r="G88" s="88" t="s">
        <v>1136</v>
      </c>
      <c r="H88" s="88" t="s">
        <v>8</v>
      </c>
      <c r="I88" s="88" t="s">
        <v>880</v>
      </c>
      <c r="J88" s="88" t="s">
        <v>9</v>
      </c>
      <c r="K88" s="88" t="s">
        <v>881</v>
      </c>
    </row>
    <row r="89" spans="1:11" x14ac:dyDescent="0.25">
      <c r="A89" s="88">
        <v>78</v>
      </c>
      <c r="B89" s="88" t="s">
        <v>101</v>
      </c>
      <c r="C89" s="88" t="s">
        <v>102</v>
      </c>
      <c r="D89" s="88" t="s">
        <v>103</v>
      </c>
      <c r="E89" s="88" t="s">
        <v>43</v>
      </c>
      <c r="F89" s="88" t="s">
        <v>169</v>
      </c>
      <c r="G89" s="88" t="s">
        <v>1136</v>
      </c>
      <c r="H89" s="88" t="s">
        <v>8</v>
      </c>
      <c r="I89" s="88" t="s">
        <v>170</v>
      </c>
      <c r="J89" s="88" t="s">
        <v>9</v>
      </c>
      <c r="K89" s="88" t="s">
        <v>735</v>
      </c>
    </row>
    <row r="90" spans="1:11" x14ac:dyDescent="0.25">
      <c r="A90" s="88">
        <v>81</v>
      </c>
      <c r="B90" s="88" t="s">
        <v>179</v>
      </c>
      <c r="C90" s="88" t="s">
        <v>180</v>
      </c>
      <c r="D90" s="88" t="s">
        <v>181</v>
      </c>
      <c r="E90" s="88" t="s">
        <v>43</v>
      </c>
      <c r="F90" s="88" t="s">
        <v>182</v>
      </c>
      <c r="G90" s="88" t="s">
        <v>1136</v>
      </c>
      <c r="H90" s="88" t="s">
        <v>8</v>
      </c>
      <c r="I90" s="88" t="s">
        <v>183</v>
      </c>
      <c r="J90" s="88" t="s">
        <v>9</v>
      </c>
      <c r="K90" s="88" t="s">
        <v>738</v>
      </c>
    </row>
  </sheetData>
  <sortState ref="A2:K90">
    <sortCondition ref="G2:G90"/>
    <sortCondition ref="H2:H90"/>
  </sortState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3"/>
  <dimension ref="A1:L91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41</v>
      </c>
      <c r="B2" s="87" t="s">
        <v>453</v>
      </c>
      <c r="C2" s="87" t="s">
        <v>454</v>
      </c>
      <c r="D2" s="87" t="s">
        <v>455</v>
      </c>
      <c r="E2" s="87" t="s">
        <v>456</v>
      </c>
      <c r="F2" s="87" t="s">
        <v>457</v>
      </c>
      <c r="G2" s="87" t="s">
        <v>666</v>
      </c>
      <c r="H2" s="87" t="s">
        <v>30</v>
      </c>
      <c r="I2" s="87" t="s">
        <v>458</v>
      </c>
      <c r="J2" s="87" t="s">
        <v>32</v>
      </c>
      <c r="K2" s="87" t="s">
        <v>763</v>
      </c>
    </row>
    <row r="3" spans="1:11" x14ac:dyDescent="0.25">
      <c r="A3">
        <v>75</v>
      </c>
      <c r="B3" s="87" t="s">
        <v>131</v>
      </c>
      <c r="C3" s="87" t="s">
        <v>132</v>
      </c>
      <c r="D3" s="87" t="s">
        <v>133</v>
      </c>
      <c r="E3" s="87" t="s">
        <v>28</v>
      </c>
      <c r="F3" s="87" t="s">
        <v>134</v>
      </c>
      <c r="G3" s="87" t="s">
        <v>666</v>
      </c>
      <c r="H3" s="87" t="s">
        <v>30</v>
      </c>
      <c r="I3" s="87" t="s">
        <v>135</v>
      </c>
      <c r="J3" s="87" t="s">
        <v>32</v>
      </c>
      <c r="K3" s="87" t="s">
        <v>731</v>
      </c>
    </row>
    <row r="4" spans="1:11" x14ac:dyDescent="0.25">
      <c r="A4">
        <v>76</v>
      </c>
      <c r="B4" s="87" t="s">
        <v>54</v>
      </c>
      <c r="C4" s="87" t="s">
        <v>55</v>
      </c>
      <c r="D4" s="87" t="s">
        <v>0</v>
      </c>
      <c r="E4" s="87" t="s">
        <v>1</v>
      </c>
      <c r="F4" s="87" t="s">
        <v>156</v>
      </c>
      <c r="G4" s="87" t="s">
        <v>666</v>
      </c>
      <c r="H4" s="87" t="s">
        <v>157</v>
      </c>
      <c r="I4" s="87" t="s">
        <v>158</v>
      </c>
      <c r="J4" s="87" t="s">
        <v>159</v>
      </c>
      <c r="K4" s="87" t="s">
        <v>734</v>
      </c>
    </row>
    <row r="5" spans="1:11" x14ac:dyDescent="0.25">
      <c r="A5" s="87">
        <v>31</v>
      </c>
      <c r="B5" s="87" t="s">
        <v>830</v>
      </c>
      <c r="C5" s="87" t="s">
        <v>624</v>
      </c>
      <c r="D5" s="87" t="s">
        <v>625</v>
      </c>
      <c r="E5" s="87" t="s">
        <v>48</v>
      </c>
      <c r="F5" s="87" t="s">
        <v>626</v>
      </c>
      <c r="G5" s="87" t="s">
        <v>666</v>
      </c>
      <c r="H5" s="87" t="s">
        <v>294</v>
      </c>
      <c r="I5" s="87" t="s">
        <v>627</v>
      </c>
      <c r="J5" s="87" t="s">
        <v>289</v>
      </c>
      <c r="K5" s="87" t="s">
        <v>987</v>
      </c>
    </row>
    <row r="6" spans="1:11" x14ac:dyDescent="0.25">
      <c r="A6" s="87">
        <v>44</v>
      </c>
      <c r="B6" s="87" t="s">
        <v>407</v>
      </c>
      <c r="C6" s="87" t="s">
        <v>408</v>
      </c>
      <c r="D6" s="87" t="s">
        <v>618</v>
      </c>
      <c r="E6" s="87" t="s">
        <v>619</v>
      </c>
      <c r="F6" s="87" t="s">
        <v>620</v>
      </c>
      <c r="G6" s="87" t="s">
        <v>666</v>
      </c>
      <c r="H6" s="87" t="s">
        <v>294</v>
      </c>
      <c r="I6" s="87" t="s">
        <v>621</v>
      </c>
      <c r="J6" s="87" t="s">
        <v>289</v>
      </c>
      <c r="K6" s="87" t="s">
        <v>658</v>
      </c>
    </row>
    <row r="7" spans="1:11" x14ac:dyDescent="0.25">
      <c r="A7" s="87">
        <v>60</v>
      </c>
      <c r="B7" s="87" t="s">
        <v>377</v>
      </c>
      <c r="C7" s="87" t="s">
        <v>378</v>
      </c>
      <c r="D7" s="87" t="s">
        <v>256</v>
      </c>
      <c r="E7" s="87" t="s">
        <v>1</v>
      </c>
      <c r="F7" s="87" t="s">
        <v>379</v>
      </c>
      <c r="G7" s="87" t="s">
        <v>666</v>
      </c>
      <c r="H7" s="87" t="s">
        <v>294</v>
      </c>
      <c r="I7" s="87" t="s">
        <v>380</v>
      </c>
      <c r="J7" s="87" t="s">
        <v>289</v>
      </c>
      <c r="K7" s="87" t="s">
        <v>695</v>
      </c>
    </row>
    <row r="8" spans="1:11" x14ac:dyDescent="0.25">
      <c r="A8" s="87">
        <v>56</v>
      </c>
      <c r="B8" s="87" t="s">
        <v>333</v>
      </c>
      <c r="C8" s="87" t="s">
        <v>334</v>
      </c>
      <c r="D8" s="87" t="s">
        <v>335</v>
      </c>
      <c r="E8" s="87" t="s">
        <v>48</v>
      </c>
      <c r="F8" s="87" t="s">
        <v>336</v>
      </c>
      <c r="G8" s="87" t="s">
        <v>666</v>
      </c>
      <c r="H8" s="87" t="s">
        <v>287</v>
      </c>
      <c r="I8" s="87" t="s">
        <v>337</v>
      </c>
      <c r="J8" s="87" t="s">
        <v>289</v>
      </c>
      <c r="K8" s="87" t="s">
        <v>686</v>
      </c>
    </row>
    <row r="9" spans="1:11" x14ac:dyDescent="0.25">
      <c r="A9" s="87">
        <v>61</v>
      </c>
      <c r="B9" s="87" t="s">
        <v>387</v>
      </c>
      <c r="C9" s="87" t="s">
        <v>279</v>
      </c>
      <c r="D9" s="87" t="s">
        <v>351</v>
      </c>
      <c r="E9" s="87" t="s">
        <v>48</v>
      </c>
      <c r="F9" s="87" t="s">
        <v>388</v>
      </c>
      <c r="G9" s="87" t="s">
        <v>666</v>
      </c>
      <c r="H9" s="87" t="s">
        <v>287</v>
      </c>
      <c r="I9" s="87" t="s">
        <v>389</v>
      </c>
      <c r="J9" s="87" t="s">
        <v>289</v>
      </c>
      <c r="K9" s="87" t="s">
        <v>696</v>
      </c>
    </row>
    <row r="10" spans="1:11" x14ac:dyDescent="0.25">
      <c r="A10" s="87">
        <v>36</v>
      </c>
      <c r="B10" s="87" t="s">
        <v>567</v>
      </c>
      <c r="C10" s="87" t="s">
        <v>561</v>
      </c>
      <c r="D10" s="87" t="s">
        <v>0</v>
      </c>
      <c r="E10" s="87" t="s">
        <v>1</v>
      </c>
      <c r="F10" s="87" t="s">
        <v>61</v>
      </c>
      <c r="G10" s="87" t="s">
        <v>666</v>
      </c>
      <c r="H10" s="87" t="s">
        <v>3</v>
      </c>
      <c r="I10" s="87" t="s">
        <v>62</v>
      </c>
      <c r="J10" s="87" t="s">
        <v>53</v>
      </c>
      <c r="K10" s="87" t="s">
        <v>919</v>
      </c>
    </row>
    <row r="11" spans="1:11" x14ac:dyDescent="0.25">
      <c r="A11" s="87">
        <v>88</v>
      </c>
      <c r="B11" s="87" t="s">
        <v>232</v>
      </c>
      <c r="C11" s="87" t="s">
        <v>233</v>
      </c>
      <c r="D11" s="87" t="s">
        <v>234</v>
      </c>
      <c r="E11" s="87" t="s">
        <v>1</v>
      </c>
      <c r="F11" s="87" t="s">
        <v>235</v>
      </c>
      <c r="G11" s="87" t="s">
        <v>666</v>
      </c>
      <c r="H11" s="87" t="s">
        <v>3</v>
      </c>
      <c r="I11" s="87" t="s">
        <v>236</v>
      </c>
      <c r="J11" s="87" t="s">
        <v>53</v>
      </c>
      <c r="K11" s="87" t="s">
        <v>750</v>
      </c>
    </row>
    <row r="12" spans="1:11" x14ac:dyDescent="0.25">
      <c r="A12" s="87">
        <v>23</v>
      </c>
      <c r="B12" s="87" t="s">
        <v>190</v>
      </c>
      <c r="C12" s="87" t="s">
        <v>191</v>
      </c>
      <c r="D12" s="87" t="s">
        <v>192</v>
      </c>
      <c r="E12" s="87" t="s">
        <v>28</v>
      </c>
      <c r="F12" s="87" t="s">
        <v>193</v>
      </c>
      <c r="G12" s="87" t="s">
        <v>1019</v>
      </c>
      <c r="H12" s="87" t="s">
        <v>30</v>
      </c>
      <c r="I12" s="87" t="s">
        <v>194</v>
      </c>
      <c r="J12" s="87" t="s">
        <v>32</v>
      </c>
      <c r="K12" s="87" t="s">
        <v>1081</v>
      </c>
    </row>
    <row r="13" spans="1:11" x14ac:dyDescent="0.25">
      <c r="A13" s="87">
        <v>25</v>
      </c>
      <c r="B13" s="87" t="s">
        <v>71</v>
      </c>
      <c r="C13" s="87" t="s">
        <v>72</v>
      </c>
      <c r="D13" s="87" t="s">
        <v>73</v>
      </c>
      <c r="E13" s="87" t="s">
        <v>28</v>
      </c>
      <c r="F13" s="87" t="s">
        <v>74</v>
      </c>
      <c r="G13" s="87" t="s">
        <v>1019</v>
      </c>
      <c r="H13" s="87" t="s">
        <v>30</v>
      </c>
      <c r="I13" s="87" t="s">
        <v>75</v>
      </c>
      <c r="J13" s="87" t="s">
        <v>32</v>
      </c>
      <c r="K13" s="87" t="s">
        <v>1058</v>
      </c>
    </row>
    <row r="14" spans="1:11" x14ac:dyDescent="0.25">
      <c r="A14" s="87">
        <v>33</v>
      </c>
      <c r="B14" s="87" t="s">
        <v>64</v>
      </c>
      <c r="C14" s="87" t="s">
        <v>65</v>
      </c>
      <c r="D14" s="87" t="s">
        <v>66</v>
      </c>
      <c r="E14" s="87" t="s">
        <v>1</v>
      </c>
      <c r="F14" s="87" t="s">
        <v>67</v>
      </c>
      <c r="G14" s="87" t="s">
        <v>1019</v>
      </c>
      <c r="H14" s="87" t="s">
        <v>30</v>
      </c>
      <c r="I14" s="87" t="s">
        <v>68</v>
      </c>
      <c r="J14" s="87" t="s">
        <v>32</v>
      </c>
      <c r="K14" s="87" t="s">
        <v>959</v>
      </c>
    </row>
    <row r="15" spans="1:11" x14ac:dyDescent="0.25">
      <c r="A15" s="87">
        <v>66</v>
      </c>
      <c r="B15" s="87" t="s">
        <v>15</v>
      </c>
      <c r="C15" s="87" t="s">
        <v>16</v>
      </c>
      <c r="D15" s="87" t="s">
        <v>17</v>
      </c>
      <c r="E15" s="87" t="s">
        <v>7</v>
      </c>
      <c r="F15" s="87" t="s">
        <v>77</v>
      </c>
      <c r="G15" s="87" t="s">
        <v>1019</v>
      </c>
      <c r="H15" s="87" t="s">
        <v>30</v>
      </c>
      <c r="I15" s="87" t="s">
        <v>78</v>
      </c>
      <c r="J15" s="87" t="s">
        <v>32</v>
      </c>
      <c r="K15" s="87" t="s">
        <v>705</v>
      </c>
    </row>
    <row r="16" spans="1:11" x14ac:dyDescent="0.25">
      <c r="A16" s="87">
        <v>68</v>
      </c>
      <c r="B16" s="87" t="s">
        <v>460</v>
      </c>
      <c r="C16" s="87" t="s">
        <v>461</v>
      </c>
      <c r="D16" s="87" t="s">
        <v>462</v>
      </c>
      <c r="E16" s="87" t="s">
        <v>1</v>
      </c>
      <c r="F16" s="87" t="s">
        <v>463</v>
      </c>
      <c r="G16" s="87" t="s">
        <v>1019</v>
      </c>
      <c r="H16" s="87" t="s">
        <v>30</v>
      </c>
      <c r="I16" s="87" t="s">
        <v>464</v>
      </c>
      <c r="J16" s="87" t="s">
        <v>32</v>
      </c>
      <c r="K16" s="87" t="s">
        <v>711</v>
      </c>
    </row>
    <row r="17" spans="1:11" x14ac:dyDescent="0.25">
      <c r="A17" s="87">
        <v>69</v>
      </c>
      <c r="B17" s="87" t="s">
        <v>165</v>
      </c>
      <c r="C17" s="87" t="s">
        <v>166</v>
      </c>
      <c r="D17" s="87" t="s">
        <v>27</v>
      </c>
      <c r="E17" s="87" t="s">
        <v>28</v>
      </c>
      <c r="F17" s="87" t="s">
        <v>167</v>
      </c>
      <c r="G17" s="87" t="s">
        <v>1019</v>
      </c>
      <c r="H17" s="87" t="s">
        <v>30</v>
      </c>
      <c r="I17" s="87" t="s">
        <v>168</v>
      </c>
      <c r="J17" s="87" t="s">
        <v>32</v>
      </c>
      <c r="K17" s="87" t="s">
        <v>712</v>
      </c>
    </row>
    <row r="18" spans="1:11" x14ac:dyDescent="0.25">
      <c r="A18" s="87">
        <v>70</v>
      </c>
      <c r="B18" s="87" t="s">
        <v>25</v>
      </c>
      <c r="C18" s="87" t="s">
        <v>26</v>
      </c>
      <c r="D18" s="87" t="s">
        <v>27</v>
      </c>
      <c r="E18" s="87" t="s">
        <v>28</v>
      </c>
      <c r="F18" s="87" t="s">
        <v>29</v>
      </c>
      <c r="G18" s="87" t="s">
        <v>1019</v>
      </c>
      <c r="H18" s="87" t="s">
        <v>30</v>
      </c>
      <c r="I18" s="87" t="s">
        <v>31</v>
      </c>
      <c r="J18" s="87" t="s">
        <v>32</v>
      </c>
      <c r="K18" s="87" t="s">
        <v>714</v>
      </c>
    </row>
    <row r="19" spans="1:11" x14ac:dyDescent="0.25">
      <c r="A19" s="87">
        <v>83</v>
      </c>
      <c r="B19" s="87" t="s">
        <v>467</v>
      </c>
      <c r="C19" s="87" t="s">
        <v>468</v>
      </c>
      <c r="D19" s="87" t="s">
        <v>0</v>
      </c>
      <c r="E19" s="87" t="s">
        <v>1</v>
      </c>
      <c r="F19" s="87" t="s">
        <v>477</v>
      </c>
      <c r="G19" s="87" t="s">
        <v>1019</v>
      </c>
      <c r="H19" s="87" t="s">
        <v>30</v>
      </c>
      <c r="I19" s="87" t="s">
        <v>478</v>
      </c>
      <c r="J19" s="87" t="s">
        <v>32</v>
      </c>
      <c r="K19" s="87" t="s">
        <v>740</v>
      </c>
    </row>
    <row r="20" spans="1:11" x14ac:dyDescent="0.25">
      <c r="A20" s="87">
        <v>37</v>
      </c>
      <c r="B20" s="87" t="s">
        <v>49</v>
      </c>
      <c r="C20" s="87" t="s">
        <v>97</v>
      </c>
      <c r="D20" s="87" t="s">
        <v>66</v>
      </c>
      <c r="E20" s="87" t="s">
        <v>1</v>
      </c>
      <c r="F20" s="87" t="s">
        <v>391</v>
      </c>
      <c r="G20" s="87" t="s">
        <v>1019</v>
      </c>
      <c r="H20" s="87" t="s">
        <v>294</v>
      </c>
      <c r="I20" s="87" t="s">
        <v>392</v>
      </c>
      <c r="J20" s="87" t="s">
        <v>289</v>
      </c>
      <c r="K20" s="87" t="s">
        <v>921</v>
      </c>
    </row>
    <row r="21" spans="1:11" x14ac:dyDescent="0.25">
      <c r="A21" s="87">
        <v>39</v>
      </c>
      <c r="B21" s="87" t="s">
        <v>845</v>
      </c>
      <c r="C21" s="87" t="s">
        <v>846</v>
      </c>
      <c r="D21" s="87" t="s">
        <v>27</v>
      </c>
      <c r="E21" s="87" t="s">
        <v>28</v>
      </c>
      <c r="F21" s="87" t="s">
        <v>847</v>
      </c>
      <c r="G21" s="87" t="s">
        <v>1019</v>
      </c>
      <c r="H21" s="87" t="s">
        <v>294</v>
      </c>
      <c r="I21" s="87" t="s">
        <v>848</v>
      </c>
      <c r="J21" s="87" t="s">
        <v>289</v>
      </c>
      <c r="K21" s="87" t="s">
        <v>849</v>
      </c>
    </row>
    <row r="22" spans="1:11" x14ac:dyDescent="0.25">
      <c r="A22" s="87">
        <v>42</v>
      </c>
      <c r="B22" s="87" t="s">
        <v>530</v>
      </c>
      <c r="C22" s="87" t="s">
        <v>531</v>
      </c>
      <c r="D22" s="87" t="s">
        <v>36</v>
      </c>
      <c r="E22" s="87" t="s">
        <v>1</v>
      </c>
      <c r="F22" s="87" t="s">
        <v>532</v>
      </c>
      <c r="G22" s="87" t="s">
        <v>1019</v>
      </c>
      <c r="H22" s="87" t="s">
        <v>294</v>
      </c>
      <c r="I22" s="87" t="s">
        <v>533</v>
      </c>
      <c r="J22" s="87" t="s">
        <v>516</v>
      </c>
      <c r="K22" s="87" t="s">
        <v>764</v>
      </c>
    </row>
    <row r="23" spans="1:11" x14ac:dyDescent="0.25">
      <c r="A23" s="87">
        <v>43</v>
      </c>
      <c r="B23" s="87" t="s">
        <v>651</v>
      </c>
      <c r="C23" s="87" t="s">
        <v>652</v>
      </c>
      <c r="D23" s="87" t="s">
        <v>653</v>
      </c>
      <c r="E23" s="87" t="s">
        <v>1</v>
      </c>
      <c r="F23" s="87" t="s">
        <v>654</v>
      </c>
      <c r="G23" s="87" t="s">
        <v>1019</v>
      </c>
      <c r="H23" s="87" t="s">
        <v>294</v>
      </c>
      <c r="I23" s="87" t="s">
        <v>655</v>
      </c>
      <c r="J23" s="87" t="s">
        <v>289</v>
      </c>
      <c r="K23" s="87" t="s">
        <v>656</v>
      </c>
    </row>
    <row r="24" spans="1:11" x14ac:dyDescent="0.25">
      <c r="A24" s="87">
        <v>46</v>
      </c>
      <c r="B24" s="87" t="s">
        <v>608</v>
      </c>
      <c r="C24" s="87" t="s">
        <v>378</v>
      </c>
      <c r="D24" s="87" t="s">
        <v>27</v>
      </c>
      <c r="E24" s="87" t="s">
        <v>28</v>
      </c>
      <c r="F24" s="87" t="s">
        <v>609</v>
      </c>
      <c r="G24" s="87" t="s">
        <v>1019</v>
      </c>
      <c r="H24" s="87" t="s">
        <v>294</v>
      </c>
      <c r="I24" s="87" t="s">
        <v>610</v>
      </c>
      <c r="J24" s="87" t="s">
        <v>289</v>
      </c>
      <c r="K24" s="87" t="s">
        <v>663</v>
      </c>
    </row>
    <row r="25" spans="1:11" x14ac:dyDescent="0.25">
      <c r="A25" s="87">
        <v>50</v>
      </c>
      <c r="B25" s="87"/>
      <c r="C25" s="87"/>
      <c r="D25" s="87"/>
      <c r="E25" s="87"/>
      <c r="F25" s="87" t="s">
        <v>540</v>
      </c>
      <c r="G25" s="87" t="s">
        <v>1019</v>
      </c>
      <c r="H25" s="87" t="s">
        <v>294</v>
      </c>
      <c r="I25" s="87" t="s">
        <v>541</v>
      </c>
      <c r="J25" s="87" t="s">
        <v>289</v>
      </c>
      <c r="K25" s="87" t="s">
        <v>677</v>
      </c>
    </row>
    <row r="26" spans="1:11" x14ac:dyDescent="0.25">
      <c r="A26" s="87">
        <v>51</v>
      </c>
      <c r="B26" s="87" t="s">
        <v>291</v>
      </c>
      <c r="C26" s="87" t="s">
        <v>292</v>
      </c>
      <c r="D26" s="87" t="s">
        <v>0</v>
      </c>
      <c r="E26" s="87" t="s">
        <v>1</v>
      </c>
      <c r="F26" s="87" t="s">
        <v>293</v>
      </c>
      <c r="G26" s="87" t="s">
        <v>1019</v>
      </c>
      <c r="H26" s="87" t="s">
        <v>294</v>
      </c>
      <c r="I26" s="87" t="s">
        <v>295</v>
      </c>
      <c r="J26" s="87" t="s">
        <v>289</v>
      </c>
      <c r="K26" s="87" t="s">
        <v>679</v>
      </c>
    </row>
    <row r="27" spans="1:11" x14ac:dyDescent="0.25">
      <c r="A27" s="87">
        <v>52</v>
      </c>
      <c r="B27" s="87" t="s">
        <v>297</v>
      </c>
      <c r="C27" s="87" t="s">
        <v>255</v>
      </c>
      <c r="D27" s="87" t="s">
        <v>0</v>
      </c>
      <c r="E27" s="87" t="s">
        <v>1</v>
      </c>
      <c r="F27" s="87" t="s">
        <v>298</v>
      </c>
      <c r="G27" s="87" t="s">
        <v>1019</v>
      </c>
      <c r="H27" s="87" t="s">
        <v>294</v>
      </c>
      <c r="I27" s="87" t="s">
        <v>299</v>
      </c>
      <c r="J27" s="87" t="s">
        <v>289</v>
      </c>
      <c r="K27" s="87" t="s">
        <v>680</v>
      </c>
    </row>
    <row r="28" spans="1:11" x14ac:dyDescent="0.25">
      <c r="A28" s="87">
        <v>53</v>
      </c>
      <c r="B28" s="87" t="s">
        <v>311</v>
      </c>
      <c r="C28" s="87" t="s">
        <v>312</v>
      </c>
      <c r="D28" s="87" t="s">
        <v>313</v>
      </c>
      <c r="E28" s="87" t="s">
        <v>43</v>
      </c>
      <c r="F28" s="87" t="s">
        <v>314</v>
      </c>
      <c r="G28" s="87" t="s">
        <v>1019</v>
      </c>
      <c r="H28" s="87" t="s">
        <v>294</v>
      </c>
      <c r="I28" s="87" t="s">
        <v>315</v>
      </c>
      <c r="J28" s="87" t="s">
        <v>289</v>
      </c>
      <c r="K28" s="87" t="s">
        <v>683</v>
      </c>
    </row>
    <row r="29" spans="1:11" x14ac:dyDescent="0.25">
      <c r="A29" s="87">
        <v>57</v>
      </c>
      <c r="B29" s="87" t="s">
        <v>355</v>
      </c>
      <c r="C29" s="87" t="s">
        <v>356</v>
      </c>
      <c r="D29" s="87" t="s">
        <v>0</v>
      </c>
      <c r="E29" s="87" t="s">
        <v>1</v>
      </c>
      <c r="F29" s="87" t="s">
        <v>357</v>
      </c>
      <c r="G29" s="87" t="s">
        <v>1019</v>
      </c>
      <c r="H29" s="87" t="s">
        <v>294</v>
      </c>
      <c r="I29" s="87" t="s">
        <v>358</v>
      </c>
      <c r="J29" s="87" t="s">
        <v>289</v>
      </c>
      <c r="K29" s="87" t="s">
        <v>690</v>
      </c>
    </row>
    <row r="30" spans="1:11" x14ac:dyDescent="0.25">
      <c r="A30" s="87">
        <v>59</v>
      </c>
      <c r="B30" s="87" t="s">
        <v>366</v>
      </c>
      <c r="C30" s="87" t="s">
        <v>367</v>
      </c>
      <c r="D30" s="87" t="s">
        <v>368</v>
      </c>
      <c r="E30" s="87" t="s">
        <v>43</v>
      </c>
      <c r="F30" s="87" t="s">
        <v>369</v>
      </c>
      <c r="G30" s="87" t="s">
        <v>1019</v>
      </c>
      <c r="H30" s="87" t="s">
        <v>294</v>
      </c>
      <c r="I30" s="87" t="s">
        <v>370</v>
      </c>
      <c r="J30" s="87" t="s">
        <v>289</v>
      </c>
      <c r="K30" s="87" t="s">
        <v>693</v>
      </c>
    </row>
    <row r="31" spans="1:11" x14ac:dyDescent="0.25">
      <c r="A31" s="87">
        <v>63</v>
      </c>
      <c r="B31" s="87" t="s">
        <v>262</v>
      </c>
      <c r="C31" s="87" t="s">
        <v>399</v>
      </c>
      <c r="D31" s="87" t="s">
        <v>0</v>
      </c>
      <c r="E31" s="87" t="s">
        <v>1</v>
      </c>
      <c r="F31" s="87" t="s">
        <v>400</v>
      </c>
      <c r="G31" s="87" t="s">
        <v>1019</v>
      </c>
      <c r="H31" s="87" t="s">
        <v>294</v>
      </c>
      <c r="I31" s="87" t="s">
        <v>401</v>
      </c>
      <c r="J31" s="87" t="s">
        <v>289</v>
      </c>
      <c r="K31" s="87" t="s">
        <v>700</v>
      </c>
    </row>
    <row r="32" spans="1:11" x14ac:dyDescent="0.25">
      <c r="A32" s="87">
        <v>65</v>
      </c>
      <c r="B32" s="87" t="s">
        <v>431</v>
      </c>
      <c r="C32" s="87" t="s">
        <v>172</v>
      </c>
      <c r="D32" s="87" t="s">
        <v>432</v>
      </c>
      <c r="E32" s="87" t="s">
        <v>28</v>
      </c>
      <c r="F32" s="87" t="s">
        <v>433</v>
      </c>
      <c r="G32" s="87" t="s">
        <v>1019</v>
      </c>
      <c r="H32" s="87" t="s">
        <v>294</v>
      </c>
      <c r="I32" s="87" t="s">
        <v>434</v>
      </c>
      <c r="J32" s="87" t="s">
        <v>289</v>
      </c>
      <c r="K32" s="87" t="s">
        <v>704</v>
      </c>
    </row>
    <row r="33" spans="1:11" x14ac:dyDescent="0.25">
      <c r="A33" s="87">
        <v>3</v>
      </c>
      <c r="B33" s="87" t="s">
        <v>345</v>
      </c>
      <c r="C33" s="87" t="s">
        <v>346</v>
      </c>
      <c r="D33" s="87" t="s">
        <v>17</v>
      </c>
      <c r="E33" s="87" t="s">
        <v>7</v>
      </c>
      <c r="F33" s="87" t="s">
        <v>347</v>
      </c>
      <c r="G33" s="87" t="s">
        <v>1019</v>
      </c>
      <c r="H33" s="87" t="s">
        <v>287</v>
      </c>
      <c r="I33" s="87" t="s">
        <v>348</v>
      </c>
      <c r="J33" s="87" t="s">
        <v>289</v>
      </c>
      <c r="K33" s="87" t="s">
        <v>1193</v>
      </c>
    </row>
    <row r="34" spans="1:11" x14ac:dyDescent="0.25">
      <c r="A34" s="87">
        <v>35</v>
      </c>
      <c r="B34" s="87" t="s">
        <v>322</v>
      </c>
      <c r="C34" s="87" t="s">
        <v>323</v>
      </c>
      <c r="D34" s="87" t="s">
        <v>66</v>
      </c>
      <c r="E34" s="87" t="s">
        <v>1</v>
      </c>
      <c r="F34" s="87" t="s">
        <v>324</v>
      </c>
      <c r="G34" s="87" t="s">
        <v>1019</v>
      </c>
      <c r="H34" s="87" t="s">
        <v>287</v>
      </c>
      <c r="I34" s="87" t="s">
        <v>325</v>
      </c>
      <c r="J34" s="87" t="s">
        <v>289</v>
      </c>
      <c r="K34" s="87" t="s">
        <v>956</v>
      </c>
    </row>
    <row r="35" spans="1:11" x14ac:dyDescent="0.25">
      <c r="A35" s="87">
        <v>45</v>
      </c>
      <c r="B35" s="87" t="s">
        <v>425</v>
      </c>
      <c r="C35" s="87" t="s">
        <v>426</v>
      </c>
      <c r="D35" s="87" t="s">
        <v>427</v>
      </c>
      <c r="E35" s="87" t="s">
        <v>28</v>
      </c>
      <c r="F35" s="87" t="s">
        <v>428</v>
      </c>
      <c r="G35" s="87" t="s">
        <v>1019</v>
      </c>
      <c r="H35" s="87" t="s">
        <v>287</v>
      </c>
      <c r="I35" s="87" t="s">
        <v>429</v>
      </c>
      <c r="J35" s="87" t="s">
        <v>289</v>
      </c>
      <c r="K35" s="87" t="s">
        <v>659</v>
      </c>
    </row>
    <row r="36" spans="1:11" x14ac:dyDescent="0.25">
      <c r="A36" s="87">
        <v>47</v>
      </c>
      <c r="B36" s="87"/>
      <c r="C36" s="87"/>
      <c r="D36" s="87"/>
      <c r="E36" s="87"/>
      <c r="F36" s="87" t="s">
        <v>572</v>
      </c>
      <c r="G36" s="87" t="s">
        <v>1019</v>
      </c>
      <c r="H36" s="87" t="s">
        <v>287</v>
      </c>
      <c r="I36" s="87" t="s">
        <v>573</v>
      </c>
      <c r="J36" s="87" t="s">
        <v>289</v>
      </c>
      <c r="K36" s="87" t="s">
        <v>665</v>
      </c>
    </row>
    <row r="37" spans="1:11" x14ac:dyDescent="0.25">
      <c r="A37" s="87">
        <v>49</v>
      </c>
      <c r="B37" s="87" t="s">
        <v>566</v>
      </c>
      <c r="C37" s="87" t="s">
        <v>556</v>
      </c>
      <c r="D37" s="87" t="s">
        <v>0</v>
      </c>
      <c r="E37" s="87" t="s">
        <v>1</v>
      </c>
      <c r="F37" s="87" t="s">
        <v>557</v>
      </c>
      <c r="G37" s="87" t="s">
        <v>1019</v>
      </c>
      <c r="H37" s="87" t="s">
        <v>287</v>
      </c>
      <c r="I37" s="87" t="s">
        <v>558</v>
      </c>
      <c r="J37" s="87" t="s">
        <v>289</v>
      </c>
      <c r="K37" s="87" t="s">
        <v>673</v>
      </c>
    </row>
    <row r="38" spans="1:11" x14ac:dyDescent="0.25">
      <c r="A38" s="87">
        <v>54</v>
      </c>
      <c r="B38" s="87" t="s">
        <v>317</v>
      </c>
      <c r="C38" s="87" t="s">
        <v>279</v>
      </c>
      <c r="D38" s="87" t="s">
        <v>318</v>
      </c>
      <c r="E38" s="87" t="s">
        <v>28</v>
      </c>
      <c r="F38" s="87" t="s">
        <v>319</v>
      </c>
      <c r="G38" s="87" t="s">
        <v>1019</v>
      </c>
      <c r="H38" s="87" t="s">
        <v>287</v>
      </c>
      <c r="I38" s="87" t="s">
        <v>320</v>
      </c>
      <c r="J38" s="87" t="s">
        <v>289</v>
      </c>
      <c r="K38" s="87" t="s">
        <v>758</v>
      </c>
    </row>
    <row r="39" spans="1:11" x14ac:dyDescent="0.25">
      <c r="A39" s="87">
        <v>64</v>
      </c>
      <c r="B39" s="87" t="s">
        <v>403</v>
      </c>
      <c r="C39" s="87" t="s">
        <v>60</v>
      </c>
      <c r="D39" s="87" t="s">
        <v>27</v>
      </c>
      <c r="E39" s="87" t="s">
        <v>28</v>
      </c>
      <c r="F39" s="87" t="s">
        <v>404</v>
      </c>
      <c r="G39" s="87" t="s">
        <v>1019</v>
      </c>
      <c r="H39" s="87" t="s">
        <v>287</v>
      </c>
      <c r="I39" s="87" t="s">
        <v>405</v>
      </c>
      <c r="J39" s="87" t="s">
        <v>289</v>
      </c>
      <c r="K39" s="87" t="s">
        <v>701</v>
      </c>
    </row>
    <row r="40" spans="1:11" x14ac:dyDescent="0.25">
      <c r="A40" s="87">
        <v>4</v>
      </c>
      <c r="B40" s="87" t="s">
        <v>116</v>
      </c>
      <c r="C40" s="87" t="s">
        <v>117</v>
      </c>
      <c r="D40" s="87" t="s">
        <v>648</v>
      </c>
      <c r="E40" s="87" t="s">
        <v>1</v>
      </c>
      <c r="F40" s="87" t="s">
        <v>118</v>
      </c>
      <c r="G40" s="87" t="s">
        <v>1019</v>
      </c>
      <c r="H40" s="87" t="s">
        <v>3</v>
      </c>
      <c r="I40" s="87" t="s">
        <v>119</v>
      </c>
      <c r="J40" s="87" t="s">
        <v>53</v>
      </c>
      <c r="K40" s="87" t="s">
        <v>1167</v>
      </c>
    </row>
    <row r="41" spans="1:11" x14ac:dyDescent="0.25">
      <c r="A41" s="87">
        <v>21</v>
      </c>
      <c r="B41" s="87" t="s">
        <v>50</v>
      </c>
      <c r="C41" s="87" t="s">
        <v>51</v>
      </c>
      <c r="D41" s="87" t="s">
        <v>52</v>
      </c>
      <c r="E41" s="87" t="s">
        <v>43</v>
      </c>
      <c r="F41" s="87" t="s">
        <v>246</v>
      </c>
      <c r="G41" s="87" t="s">
        <v>1019</v>
      </c>
      <c r="H41" s="87" t="s">
        <v>3</v>
      </c>
      <c r="I41" s="87" t="s">
        <v>247</v>
      </c>
      <c r="J41" s="87" t="s">
        <v>125</v>
      </c>
      <c r="K41" s="87" t="s">
        <v>1127</v>
      </c>
    </row>
    <row r="42" spans="1:11" x14ac:dyDescent="0.25">
      <c r="A42" s="87">
        <v>24</v>
      </c>
      <c r="B42" s="87" t="s">
        <v>262</v>
      </c>
      <c r="C42" s="87" t="s">
        <v>263</v>
      </c>
      <c r="D42" s="87" t="s">
        <v>264</v>
      </c>
      <c r="E42" s="87" t="s">
        <v>1</v>
      </c>
      <c r="F42" s="87" t="s">
        <v>265</v>
      </c>
      <c r="G42" s="87" t="s">
        <v>1019</v>
      </c>
      <c r="H42" s="87" t="s">
        <v>3</v>
      </c>
      <c r="I42" s="87" t="s">
        <v>266</v>
      </c>
      <c r="J42" s="87" t="s">
        <v>53</v>
      </c>
      <c r="K42" s="87" t="s">
        <v>1057</v>
      </c>
    </row>
    <row r="43" spans="1:11" x14ac:dyDescent="0.25">
      <c r="A43" s="87">
        <v>26</v>
      </c>
      <c r="B43" s="87" t="s">
        <v>273</v>
      </c>
      <c r="C43" s="87" t="s">
        <v>274</v>
      </c>
      <c r="D43" s="87" t="s">
        <v>0</v>
      </c>
      <c r="E43" s="87" t="s">
        <v>1</v>
      </c>
      <c r="F43" s="87" t="s">
        <v>275</v>
      </c>
      <c r="G43" s="87" t="s">
        <v>1019</v>
      </c>
      <c r="H43" s="87" t="s">
        <v>3</v>
      </c>
      <c r="I43" s="87" t="s">
        <v>276</v>
      </c>
      <c r="J43" s="87" t="s">
        <v>53</v>
      </c>
      <c r="K43" s="87" t="s">
        <v>1069</v>
      </c>
    </row>
    <row r="44" spans="1:11" x14ac:dyDescent="0.25">
      <c r="A44" s="87">
        <v>27</v>
      </c>
      <c r="B44" s="87" t="s">
        <v>102</v>
      </c>
      <c r="C44" s="87" t="s">
        <v>141</v>
      </c>
      <c r="D44" s="87" t="s">
        <v>42</v>
      </c>
      <c r="E44" s="87" t="s">
        <v>43</v>
      </c>
      <c r="F44" s="87" t="s">
        <v>142</v>
      </c>
      <c r="G44" s="87" t="s">
        <v>1019</v>
      </c>
      <c r="H44" s="87" t="s">
        <v>3</v>
      </c>
      <c r="I44" s="87" t="s">
        <v>143</v>
      </c>
      <c r="J44" s="87" t="s">
        <v>53</v>
      </c>
      <c r="K44" s="87" t="s">
        <v>1070</v>
      </c>
    </row>
    <row r="45" spans="1:11" x14ac:dyDescent="0.25">
      <c r="A45" s="87">
        <v>29</v>
      </c>
      <c r="B45" s="87" t="s">
        <v>145</v>
      </c>
      <c r="C45" s="87" t="s">
        <v>97</v>
      </c>
      <c r="D45" s="87" t="s">
        <v>1046</v>
      </c>
      <c r="E45" s="87" t="s">
        <v>1</v>
      </c>
      <c r="F45" s="87" t="s">
        <v>147</v>
      </c>
      <c r="G45" s="87" t="s">
        <v>1019</v>
      </c>
      <c r="H45" s="87" t="s">
        <v>3</v>
      </c>
      <c r="I45" s="87" t="s">
        <v>148</v>
      </c>
      <c r="J45" s="87" t="s">
        <v>53</v>
      </c>
      <c r="K45" s="87" t="s">
        <v>1047</v>
      </c>
    </row>
    <row r="46" spans="1:11" x14ac:dyDescent="0.25">
      <c r="A46" s="87">
        <v>32</v>
      </c>
      <c r="B46" s="87" t="s">
        <v>982</v>
      </c>
      <c r="C46" s="87" t="s">
        <v>292</v>
      </c>
      <c r="D46" s="87" t="s">
        <v>462</v>
      </c>
      <c r="E46" s="87" t="s">
        <v>1</v>
      </c>
      <c r="F46" s="87" t="s">
        <v>422</v>
      </c>
      <c r="G46" s="87" t="s">
        <v>1019</v>
      </c>
      <c r="H46" s="87" t="s">
        <v>3</v>
      </c>
      <c r="I46" s="87" t="s">
        <v>423</v>
      </c>
      <c r="J46" s="87" t="s">
        <v>2</v>
      </c>
      <c r="K46" s="87" t="s">
        <v>983</v>
      </c>
    </row>
    <row r="47" spans="1:11" x14ac:dyDescent="0.25">
      <c r="A47" s="87">
        <v>34</v>
      </c>
      <c r="B47" s="87" t="s">
        <v>242</v>
      </c>
      <c r="C47" s="87" t="s">
        <v>243</v>
      </c>
      <c r="D47" s="87" t="s">
        <v>957</v>
      </c>
      <c r="E47" s="87" t="s">
        <v>43</v>
      </c>
      <c r="F47" s="87" t="s">
        <v>244</v>
      </c>
      <c r="G47" s="87" t="s">
        <v>1019</v>
      </c>
      <c r="H47" s="87" t="s">
        <v>3</v>
      </c>
      <c r="I47" s="87" t="s">
        <v>245</v>
      </c>
      <c r="J47" s="87" t="s">
        <v>125</v>
      </c>
      <c r="K47" s="87" t="s">
        <v>958</v>
      </c>
    </row>
    <row r="48" spans="1:11" x14ac:dyDescent="0.25">
      <c r="A48" s="87">
        <v>38</v>
      </c>
      <c r="B48" s="87" t="s">
        <v>361</v>
      </c>
      <c r="C48" s="87" t="s">
        <v>362</v>
      </c>
      <c r="D48" s="87" t="s">
        <v>0</v>
      </c>
      <c r="E48" s="87" t="s">
        <v>1</v>
      </c>
      <c r="F48" s="87" t="s">
        <v>886</v>
      </c>
      <c r="G48" s="87" t="s">
        <v>1019</v>
      </c>
      <c r="H48" s="87" t="s">
        <v>3</v>
      </c>
      <c r="I48" s="87" t="s">
        <v>861</v>
      </c>
      <c r="J48" s="87" t="s">
        <v>516</v>
      </c>
      <c r="K48" s="87" t="s">
        <v>896</v>
      </c>
    </row>
    <row r="49" spans="1:11" x14ac:dyDescent="0.25">
      <c r="A49" s="87">
        <v>58</v>
      </c>
      <c r="B49" s="87" t="s">
        <v>238</v>
      </c>
      <c r="C49" s="87" t="s">
        <v>239</v>
      </c>
      <c r="D49" s="87" t="s">
        <v>0</v>
      </c>
      <c r="E49" s="87" t="s">
        <v>1</v>
      </c>
      <c r="F49" s="87" t="s">
        <v>240</v>
      </c>
      <c r="G49" s="87" t="s">
        <v>1019</v>
      </c>
      <c r="H49" s="87" t="s">
        <v>3</v>
      </c>
      <c r="I49" s="87" t="s">
        <v>241</v>
      </c>
      <c r="J49" s="87" t="s">
        <v>53</v>
      </c>
      <c r="K49" s="87" t="s">
        <v>691</v>
      </c>
    </row>
    <row r="50" spans="1:11" x14ac:dyDescent="0.25">
      <c r="A50" s="87">
        <v>62</v>
      </c>
      <c r="B50" s="87" t="s">
        <v>137</v>
      </c>
      <c r="C50" s="87" t="s">
        <v>138</v>
      </c>
      <c r="D50" s="87" t="s">
        <v>0</v>
      </c>
      <c r="E50" s="87" t="s">
        <v>1</v>
      </c>
      <c r="F50" s="87" t="s">
        <v>139</v>
      </c>
      <c r="G50" s="87" t="s">
        <v>1019</v>
      </c>
      <c r="H50" s="87" t="s">
        <v>3</v>
      </c>
      <c r="I50" s="87" t="s">
        <v>140</v>
      </c>
      <c r="J50" s="87" t="s">
        <v>53</v>
      </c>
      <c r="K50" s="87" t="s">
        <v>699</v>
      </c>
    </row>
    <row r="51" spans="1:11" x14ac:dyDescent="0.25">
      <c r="A51" s="87">
        <v>73</v>
      </c>
      <c r="B51" s="87" t="s">
        <v>110</v>
      </c>
      <c r="C51" s="87" t="s">
        <v>111</v>
      </c>
      <c r="D51" s="87" t="s">
        <v>112</v>
      </c>
      <c r="E51" s="87" t="s">
        <v>43</v>
      </c>
      <c r="F51" s="87" t="s">
        <v>113</v>
      </c>
      <c r="G51" s="87" t="s">
        <v>1019</v>
      </c>
      <c r="H51" s="87" t="s">
        <v>3</v>
      </c>
      <c r="I51" s="87" t="s">
        <v>114</v>
      </c>
      <c r="J51" s="87" t="s">
        <v>53</v>
      </c>
      <c r="K51" s="87" t="s">
        <v>727</v>
      </c>
    </row>
    <row r="52" spans="1:11" x14ac:dyDescent="0.25">
      <c r="A52" s="87">
        <v>74</v>
      </c>
      <c r="B52" s="87" t="s">
        <v>120</v>
      </c>
      <c r="C52" s="87" t="s">
        <v>121</v>
      </c>
      <c r="D52" s="87" t="s">
        <v>122</v>
      </c>
      <c r="E52" s="87" t="s">
        <v>43</v>
      </c>
      <c r="F52" s="87" t="s">
        <v>123</v>
      </c>
      <c r="G52" s="87" t="s">
        <v>1019</v>
      </c>
      <c r="H52" s="87" t="s">
        <v>3</v>
      </c>
      <c r="I52" s="87" t="s">
        <v>124</v>
      </c>
      <c r="J52" s="87" t="s">
        <v>125</v>
      </c>
      <c r="K52" s="87" t="s">
        <v>728</v>
      </c>
    </row>
    <row r="53" spans="1:11" x14ac:dyDescent="0.25">
      <c r="A53" s="87">
        <v>85</v>
      </c>
      <c r="B53" s="87" t="s">
        <v>206</v>
      </c>
      <c r="C53" s="87" t="s">
        <v>207</v>
      </c>
      <c r="D53" s="87" t="s">
        <v>173</v>
      </c>
      <c r="E53" s="87" t="s">
        <v>43</v>
      </c>
      <c r="F53" s="87" t="s">
        <v>208</v>
      </c>
      <c r="G53" s="87" t="s">
        <v>1019</v>
      </c>
      <c r="H53" s="87" t="s">
        <v>3</v>
      </c>
      <c r="I53" s="87" t="s">
        <v>209</v>
      </c>
      <c r="J53" s="87" t="s">
        <v>53</v>
      </c>
      <c r="K53" s="87" t="s">
        <v>745</v>
      </c>
    </row>
    <row r="54" spans="1:11" x14ac:dyDescent="0.25">
      <c r="A54" s="87">
        <v>86</v>
      </c>
      <c r="B54" s="87" t="s">
        <v>224</v>
      </c>
      <c r="C54" s="87" t="s">
        <v>225</v>
      </c>
      <c r="D54" s="87" t="s">
        <v>0</v>
      </c>
      <c r="E54" s="87" t="s">
        <v>1</v>
      </c>
      <c r="F54" s="87" t="s">
        <v>226</v>
      </c>
      <c r="G54" s="87" t="s">
        <v>1019</v>
      </c>
      <c r="H54" s="87" t="s">
        <v>3</v>
      </c>
      <c r="I54" s="87" t="s">
        <v>227</v>
      </c>
      <c r="J54" s="87" t="s">
        <v>53</v>
      </c>
      <c r="K54" s="87" t="s">
        <v>748</v>
      </c>
    </row>
    <row r="55" spans="1:11" x14ac:dyDescent="0.25">
      <c r="A55" s="87">
        <v>87</v>
      </c>
      <c r="B55" s="87" t="s">
        <v>54</v>
      </c>
      <c r="C55" s="87" t="s">
        <v>55</v>
      </c>
      <c r="D55" s="87" t="s">
        <v>0</v>
      </c>
      <c r="E55" s="87" t="s">
        <v>1</v>
      </c>
      <c r="F55" s="87" t="s">
        <v>229</v>
      </c>
      <c r="G55" s="87" t="s">
        <v>1019</v>
      </c>
      <c r="H55" s="87" t="s">
        <v>3</v>
      </c>
      <c r="I55" s="87" t="s">
        <v>230</v>
      </c>
      <c r="J55" s="87" t="s">
        <v>53</v>
      </c>
      <c r="K55" s="87" t="s">
        <v>749</v>
      </c>
    </row>
    <row r="56" spans="1:11" x14ac:dyDescent="0.25">
      <c r="A56" s="87">
        <v>89</v>
      </c>
      <c r="B56" s="87" t="s">
        <v>268</v>
      </c>
      <c r="C56" s="87" t="s">
        <v>269</v>
      </c>
      <c r="D56" s="87" t="s">
        <v>66</v>
      </c>
      <c r="E56" s="87" t="s">
        <v>1</v>
      </c>
      <c r="F56" s="87" t="s">
        <v>270</v>
      </c>
      <c r="G56" s="87" t="s">
        <v>1019</v>
      </c>
      <c r="H56" s="87" t="s">
        <v>3</v>
      </c>
      <c r="I56" s="87" t="s">
        <v>271</v>
      </c>
      <c r="J56" s="87" t="s">
        <v>53</v>
      </c>
      <c r="K56" s="87" t="s">
        <v>754</v>
      </c>
    </row>
    <row r="57" spans="1:11" x14ac:dyDescent="0.25">
      <c r="A57" s="87">
        <v>90</v>
      </c>
      <c r="B57" s="87" t="s">
        <v>278</v>
      </c>
      <c r="C57" s="87" t="s">
        <v>279</v>
      </c>
      <c r="D57" s="87" t="s">
        <v>66</v>
      </c>
      <c r="E57" s="87" t="s">
        <v>1</v>
      </c>
      <c r="F57" s="87" t="s">
        <v>280</v>
      </c>
      <c r="G57" s="87" t="s">
        <v>1019</v>
      </c>
      <c r="H57" s="87" t="s">
        <v>3</v>
      </c>
      <c r="I57" s="87" t="s">
        <v>281</v>
      </c>
      <c r="J57" s="87" t="s">
        <v>53</v>
      </c>
      <c r="K57" s="87" t="s">
        <v>756</v>
      </c>
    </row>
    <row r="58" spans="1:11" x14ac:dyDescent="0.25">
      <c r="A58" s="87">
        <v>48</v>
      </c>
      <c r="B58" s="87" t="s">
        <v>590</v>
      </c>
      <c r="C58" s="87" t="s">
        <v>591</v>
      </c>
      <c r="D58" s="87" t="s">
        <v>592</v>
      </c>
      <c r="E58" s="87" t="s">
        <v>43</v>
      </c>
      <c r="F58" s="87" t="s">
        <v>593</v>
      </c>
      <c r="G58" s="87" t="s">
        <v>1131</v>
      </c>
      <c r="H58" s="87" t="s">
        <v>30</v>
      </c>
      <c r="I58" s="87" t="s">
        <v>594</v>
      </c>
      <c r="J58" s="87" t="s">
        <v>32</v>
      </c>
      <c r="K58" s="87" t="s">
        <v>669</v>
      </c>
    </row>
    <row r="59" spans="1:11" x14ac:dyDescent="0.25">
      <c r="A59" s="87">
        <v>22</v>
      </c>
      <c r="B59" s="87" t="s">
        <v>1072</v>
      </c>
      <c r="C59" s="87" t="s">
        <v>1073</v>
      </c>
      <c r="D59" s="87" t="s">
        <v>122</v>
      </c>
      <c r="E59" s="87" t="s">
        <v>43</v>
      </c>
      <c r="F59" s="87" t="s">
        <v>221</v>
      </c>
      <c r="G59" s="87" t="s">
        <v>1131</v>
      </c>
      <c r="H59" s="87" t="s">
        <v>3</v>
      </c>
      <c r="I59" s="87" t="s">
        <v>222</v>
      </c>
      <c r="J59" s="87" t="s">
        <v>53</v>
      </c>
      <c r="K59" s="87" t="s">
        <v>1074</v>
      </c>
    </row>
    <row r="60" spans="1:11" x14ac:dyDescent="0.25">
      <c r="A60" s="56">
        <v>2</v>
      </c>
      <c r="B60" s="56" t="s">
        <v>467</v>
      </c>
      <c r="C60" s="56" t="s">
        <v>468</v>
      </c>
      <c r="D60" s="56" t="s">
        <v>0</v>
      </c>
      <c r="E60" s="56" t="s">
        <v>1</v>
      </c>
      <c r="F60" s="56" t="s">
        <v>773</v>
      </c>
      <c r="G60" s="56" t="s">
        <v>543</v>
      </c>
      <c r="H60" s="56" t="s">
        <v>473</v>
      </c>
      <c r="I60" s="56" t="s">
        <v>774</v>
      </c>
      <c r="J60" s="56" t="s">
        <v>475</v>
      </c>
      <c r="K60" s="56" t="s">
        <v>1202</v>
      </c>
    </row>
    <row r="61" spans="1:11" x14ac:dyDescent="0.25">
      <c r="A61" s="87">
        <v>28</v>
      </c>
      <c r="B61" s="87" t="s">
        <v>766</v>
      </c>
      <c r="C61" s="87" t="s">
        <v>767</v>
      </c>
      <c r="D61" s="87" t="s">
        <v>577</v>
      </c>
      <c r="E61" s="87" t="s">
        <v>7</v>
      </c>
      <c r="F61" s="87" t="s">
        <v>1040</v>
      </c>
      <c r="G61" s="87" t="s">
        <v>1050</v>
      </c>
      <c r="H61" s="87" t="s">
        <v>781</v>
      </c>
      <c r="I61" s="87" t="s">
        <v>1042</v>
      </c>
      <c r="J61" s="87" t="s">
        <v>1043</v>
      </c>
      <c r="K61" s="87" t="s">
        <v>1044</v>
      </c>
    </row>
    <row r="62" spans="1:11" x14ac:dyDescent="0.25">
      <c r="A62" s="87">
        <v>81</v>
      </c>
      <c r="B62" s="87" t="s">
        <v>174</v>
      </c>
      <c r="C62" s="87" t="s">
        <v>175</v>
      </c>
      <c r="D62" s="87" t="s">
        <v>0</v>
      </c>
      <c r="E62" s="87" t="s">
        <v>1</v>
      </c>
      <c r="F62" s="87" t="s">
        <v>472</v>
      </c>
      <c r="G62" s="87" t="s">
        <v>1050</v>
      </c>
      <c r="H62" s="87" t="s">
        <v>473</v>
      </c>
      <c r="I62" s="87" t="s">
        <v>474</v>
      </c>
      <c r="J62" s="87" t="s">
        <v>475</v>
      </c>
      <c r="K62" s="87" t="s">
        <v>737</v>
      </c>
    </row>
    <row r="63" spans="1:11" x14ac:dyDescent="0.25">
      <c r="A63" s="87">
        <v>84</v>
      </c>
      <c r="B63" s="87" t="s">
        <v>54</v>
      </c>
      <c r="C63" s="87" t="s">
        <v>55</v>
      </c>
      <c r="D63" s="87" t="s">
        <v>0</v>
      </c>
      <c r="E63" s="87" t="s">
        <v>1</v>
      </c>
      <c r="F63" s="87" t="s">
        <v>480</v>
      </c>
      <c r="G63" s="87" t="s">
        <v>1050</v>
      </c>
      <c r="H63" s="87" t="s">
        <v>473</v>
      </c>
      <c r="I63" s="87" t="s">
        <v>481</v>
      </c>
      <c r="J63" s="87" t="s">
        <v>475</v>
      </c>
      <c r="K63" s="87" t="s">
        <v>744</v>
      </c>
    </row>
    <row r="64" spans="1:11" x14ac:dyDescent="0.25">
      <c r="A64" s="56">
        <v>78</v>
      </c>
      <c r="B64" s="56" t="s">
        <v>797</v>
      </c>
      <c r="C64" s="56" t="s">
        <v>798</v>
      </c>
      <c r="D64" s="56" t="s">
        <v>799</v>
      </c>
      <c r="E64" s="56" t="s">
        <v>1</v>
      </c>
      <c r="F64" s="56" t="s">
        <v>800</v>
      </c>
      <c r="G64" s="56" t="s">
        <v>960</v>
      </c>
      <c r="H64" s="56" t="s">
        <v>8</v>
      </c>
      <c r="I64" s="56" t="s">
        <v>801</v>
      </c>
      <c r="J64" s="56" t="s">
        <v>9</v>
      </c>
      <c r="K64" s="56" t="s">
        <v>802</v>
      </c>
    </row>
    <row r="65" spans="1:11" x14ac:dyDescent="0.25">
      <c r="A65" s="56">
        <v>80</v>
      </c>
      <c r="B65" s="56" t="s">
        <v>174</v>
      </c>
      <c r="C65" s="56" t="s">
        <v>175</v>
      </c>
      <c r="D65" s="56" t="s">
        <v>0</v>
      </c>
      <c r="E65" s="56" t="s">
        <v>1</v>
      </c>
      <c r="F65" s="56" t="s">
        <v>176</v>
      </c>
      <c r="G65" s="56" t="s">
        <v>960</v>
      </c>
      <c r="H65" s="56" t="s">
        <v>8</v>
      </c>
      <c r="I65" s="56" t="s">
        <v>177</v>
      </c>
      <c r="J65" s="56" t="s">
        <v>9</v>
      </c>
      <c r="K65" s="56" t="s">
        <v>736</v>
      </c>
    </row>
    <row r="66" spans="1:11" x14ac:dyDescent="0.25">
      <c r="A66" s="87">
        <v>1</v>
      </c>
      <c r="B66" s="87" t="s">
        <v>530</v>
      </c>
      <c r="C66" s="87" t="s">
        <v>531</v>
      </c>
      <c r="D66" s="87" t="s">
        <v>36</v>
      </c>
      <c r="E66" s="87" t="s">
        <v>1</v>
      </c>
      <c r="F66" s="87" t="s">
        <v>1082</v>
      </c>
      <c r="G66" s="87" t="s">
        <v>1136</v>
      </c>
      <c r="H66" s="87" t="s">
        <v>1013</v>
      </c>
      <c r="I66" s="87" t="s">
        <v>1083</v>
      </c>
      <c r="J66" s="87" t="s">
        <v>960</v>
      </c>
      <c r="K66" s="87" t="s">
        <v>1201</v>
      </c>
    </row>
    <row r="67" spans="1:11" x14ac:dyDescent="0.25">
      <c r="A67" s="87">
        <v>5</v>
      </c>
      <c r="B67" s="87" t="s">
        <v>196</v>
      </c>
      <c r="C67" s="87" t="s">
        <v>104</v>
      </c>
      <c r="D67" s="87" t="s">
        <v>197</v>
      </c>
      <c r="E67" s="87" t="s">
        <v>198</v>
      </c>
      <c r="F67" s="87" t="s">
        <v>1168</v>
      </c>
      <c r="G67" s="87" t="s">
        <v>1136</v>
      </c>
      <c r="H67" s="87" t="s">
        <v>1013</v>
      </c>
      <c r="I67" s="87" t="s">
        <v>1169</v>
      </c>
      <c r="J67" s="87" t="s">
        <v>960</v>
      </c>
      <c r="K67" s="87" t="s">
        <v>1170</v>
      </c>
    </row>
    <row r="68" spans="1:11" x14ac:dyDescent="0.25">
      <c r="A68" s="87">
        <v>6</v>
      </c>
      <c r="B68" s="87" t="s">
        <v>1176</v>
      </c>
      <c r="C68" s="87" t="s">
        <v>1177</v>
      </c>
      <c r="D68" s="87" t="s">
        <v>173</v>
      </c>
      <c r="E68" s="87" t="s">
        <v>43</v>
      </c>
      <c r="F68" s="87" t="s">
        <v>1178</v>
      </c>
      <c r="G68" s="87" t="s">
        <v>1136</v>
      </c>
      <c r="H68" s="87" t="s">
        <v>1013</v>
      </c>
      <c r="I68" s="87" t="s">
        <v>1179</v>
      </c>
      <c r="J68" s="87" t="s">
        <v>960</v>
      </c>
      <c r="K68" s="87" t="s">
        <v>1180</v>
      </c>
    </row>
    <row r="69" spans="1:11" x14ac:dyDescent="0.25">
      <c r="A69" s="87">
        <v>7</v>
      </c>
      <c r="B69" s="87" t="s">
        <v>1181</v>
      </c>
      <c r="C69" s="87" t="s">
        <v>1182</v>
      </c>
      <c r="D69" s="87" t="s">
        <v>1183</v>
      </c>
      <c r="E69" s="87" t="s">
        <v>48</v>
      </c>
      <c r="F69" s="87" t="s">
        <v>1184</v>
      </c>
      <c r="G69" s="87" t="s">
        <v>1136</v>
      </c>
      <c r="H69" s="87" t="s">
        <v>1013</v>
      </c>
      <c r="I69" s="87" t="s">
        <v>1185</v>
      </c>
      <c r="J69" s="87" t="s">
        <v>960</v>
      </c>
      <c r="K69" s="87" t="s">
        <v>1186</v>
      </c>
    </row>
    <row r="70" spans="1:11" x14ac:dyDescent="0.25">
      <c r="A70" s="87">
        <v>8</v>
      </c>
      <c r="B70" s="87" t="s">
        <v>1187</v>
      </c>
      <c r="C70" s="87" t="s">
        <v>1188</v>
      </c>
      <c r="D70" s="87" t="s">
        <v>1189</v>
      </c>
      <c r="E70" s="87" t="s">
        <v>43</v>
      </c>
      <c r="F70" s="87" t="s">
        <v>1190</v>
      </c>
      <c r="G70" s="87" t="s">
        <v>1136</v>
      </c>
      <c r="H70" s="87" t="s">
        <v>1013</v>
      </c>
      <c r="I70" s="87" t="s">
        <v>1191</v>
      </c>
      <c r="J70" s="87" t="s">
        <v>960</v>
      </c>
      <c r="K70" s="87" t="s">
        <v>1192</v>
      </c>
    </row>
    <row r="71" spans="1:11" x14ac:dyDescent="0.25">
      <c r="A71" s="87">
        <v>9</v>
      </c>
      <c r="B71" s="87" t="s">
        <v>64</v>
      </c>
      <c r="C71" s="87" t="s">
        <v>65</v>
      </c>
      <c r="D71" s="87" t="s">
        <v>66</v>
      </c>
      <c r="E71" s="87" t="s">
        <v>1</v>
      </c>
      <c r="F71" s="87" t="s">
        <v>1133</v>
      </c>
      <c r="G71" s="87" t="s">
        <v>1136</v>
      </c>
      <c r="H71" s="87" t="s">
        <v>1013</v>
      </c>
      <c r="I71" s="87" t="s">
        <v>1134</v>
      </c>
      <c r="J71" s="87" t="s">
        <v>960</v>
      </c>
      <c r="K71" s="87" t="s">
        <v>1135</v>
      </c>
    </row>
    <row r="72" spans="1:11" x14ac:dyDescent="0.25">
      <c r="A72" s="87">
        <v>10</v>
      </c>
      <c r="B72" s="87" t="s">
        <v>262</v>
      </c>
      <c r="C72" s="87" t="s">
        <v>1141</v>
      </c>
      <c r="D72" s="87" t="s">
        <v>1142</v>
      </c>
      <c r="E72" s="87" t="s">
        <v>1</v>
      </c>
      <c r="F72" s="87" t="s">
        <v>1143</v>
      </c>
      <c r="G72" s="87" t="s">
        <v>1136</v>
      </c>
      <c r="H72" s="87" t="s">
        <v>1013</v>
      </c>
      <c r="I72" s="87" t="s">
        <v>1144</v>
      </c>
      <c r="J72" s="87" t="s">
        <v>960</v>
      </c>
      <c r="K72" s="87" t="s">
        <v>1145</v>
      </c>
    </row>
    <row r="73" spans="1:11" x14ac:dyDescent="0.25">
      <c r="A73" s="87">
        <v>11</v>
      </c>
      <c r="B73" s="87" t="s">
        <v>1146</v>
      </c>
      <c r="C73" s="87" t="s">
        <v>1147</v>
      </c>
      <c r="D73" s="87" t="s">
        <v>1142</v>
      </c>
      <c r="E73" s="87" t="s">
        <v>1</v>
      </c>
      <c r="F73" s="87" t="s">
        <v>1148</v>
      </c>
      <c r="G73" s="87" t="s">
        <v>1136</v>
      </c>
      <c r="H73" s="87" t="s">
        <v>1013</v>
      </c>
      <c r="I73" s="87" t="s">
        <v>1149</v>
      </c>
      <c r="J73" s="87" t="s">
        <v>960</v>
      </c>
      <c r="K73" s="87" t="s">
        <v>1150</v>
      </c>
    </row>
    <row r="74" spans="1:11" x14ac:dyDescent="0.25">
      <c r="A74" s="87">
        <v>12</v>
      </c>
      <c r="B74" s="87" t="s">
        <v>1151</v>
      </c>
      <c r="C74" s="87" t="s">
        <v>1152</v>
      </c>
      <c r="D74" s="87" t="s">
        <v>1153</v>
      </c>
      <c r="E74" s="87" t="s">
        <v>48</v>
      </c>
      <c r="F74" s="87" t="s">
        <v>1154</v>
      </c>
      <c r="G74" s="87" t="s">
        <v>1136</v>
      </c>
      <c r="H74" s="87" t="s">
        <v>1013</v>
      </c>
      <c r="I74" s="87" t="s">
        <v>1155</v>
      </c>
      <c r="J74" s="87" t="s">
        <v>960</v>
      </c>
      <c r="K74" s="87" t="s">
        <v>1156</v>
      </c>
    </row>
    <row r="75" spans="1:11" x14ac:dyDescent="0.25">
      <c r="A75" s="87">
        <v>13</v>
      </c>
      <c r="B75" s="87" t="s">
        <v>530</v>
      </c>
      <c r="C75" s="87" t="s">
        <v>531</v>
      </c>
      <c r="D75" s="87" t="s">
        <v>36</v>
      </c>
      <c r="E75" s="87" t="s">
        <v>1</v>
      </c>
      <c r="F75" s="87" t="s">
        <v>1158</v>
      </c>
      <c r="G75" s="87" t="s">
        <v>1136</v>
      </c>
      <c r="H75" s="87" t="s">
        <v>1013</v>
      </c>
      <c r="I75" s="87" t="s">
        <v>1159</v>
      </c>
      <c r="J75" s="87" t="s">
        <v>960</v>
      </c>
      <c r="K75" s="87" t="s">
        <v>1160</v>
      </c>
    </row>
    <row r="76" spans="1:11" x14ac:dyDescent="0.25">
      <c r="A76" s="87">
        <v>14</v>
      </c>
      <c r="B76" s="87" t="s">
        <v>50</v>
      </c>
      <c r="C76" s="87" t="s">
        <v>51</v>
      </c>
      <c r="D76" s="87" t="s">
        <v>52</v>
      </c>
      <c r="E76" s="87" t="s">
        <v>43</v>
      </c>
      <c r="F76" s="87" t="s">
        <v>1085</v>
      </c>
      <c r="G76" s="87" t="s">
        <v>1136</v>
      </c>
      <c r="H76" s="87" t="s">
        <v>1013</v>
      </c>
      <c r="I76" s="87" t="s">
        <v>1086</v>
      </c>
      <c r="J76" s="87" t="s">
        <v>960</v>
      </c>
      <c r="K76" s="87" t="s">
        <v>1087</v>
      </c>
    </row>
    <row r="77" spans="1:11" x14ac:dyDescent="0.25">
      <c r="A77" s="87">
        <v>15</v>
      </c>
      <c r="B77" s="87" t="s">
        <v>1094</v>
      </c>
      <c r="C77" s="87" t="s">
        <v>1095</v>
      </c>
      <c r="D77" s="87" t="s">
        <v>173</v>
      </c>
      <c r="E77" s="87" t="s">
        <v>43</v>
      </c>
      <c r="F77" s="87" t="s">
        <v>1096</v>
      </c>
      <c r="G77" s="87" t="s">
        <v>1136</v>
      </c>
      <c r="H77" s="87" t="s">
        <v>1013</v>
      </c>
      <c r="I77" s="87" t="s">
        <v>1097</v>
      </c>
      <c r="J77" s="87" t="s">
        <v>960</v>
      </c>
      <c r="K77" s="87" t="s">
        <v>1098</v>
      </c>
    </row>
    <row r="78" spans="1:11" x14ac:dyDescent="0.25">
      <c r="A78" s="87">
        <v>16</v>
      </c>
      <c r="B78" s="87" t="s">
        <v>262</v>
      </c>
      <c r="C78" s="87" t="s">
        <v>399</v>
      </c>
      <c r="D78" s="87" t="s">
        <v>0</v>
      </c>
      <c r="E78" s="87" t="s">
        <v>1</v>
      </c>
      <c r="F78" s="87" t="s">
        <v>1103</v>
      </c>
      <c r="G78" s="87" t="s">
        <v>1136</v>
      </c>
      <c r="H78" s="87" t="s">
        <v>1013</v>
      </c>
      <c r="I78" s="87" t="s">
        <v>1104</v>
      </c>
      <c r="J78" s="87" t="s">
        <v>960</v>
      </c>
      <c r="K78" s="87" t="s">
        <v>1105</v>
      </c>
    </row>
    <row r="79" spans="1:11" x14ac:dyDescent="0.25">
      <c r="A79" s="87">
        <v>17</v>
      </c>
      <c r="B79" s="87" t="s">
        <v>196</v>
      </c>
      <c r="C79" s="87" t="s">
        <v>104</v>
      </c>
      <c r="D79" s="87" t="s">
        <v>197</v>
      </c>
      <c r="E79" s="87" t="s">
        <v>198</v>
      </c>
      <c r="F79" s="87" t="s">
        <v>1107</v>
      </c>
      <c r="G79" s="87" t="s">
        <v>1136</v>
      </c>
      <c r="H79" s="87" t="s">
        <v>1013</v>
      </c>
      <c r="I79" s="87" t="s">
        <v>1108</v>
      </c>
      <c r="J79" s="87" t="s">
        <v>960</v>
      </c>
      <c r="K79" s="87" t="s">
        <v>1109</v>
      </c>
    </row>
    <row r="80" spans="1:11" x14ac:dyDescent="0.25">
      <c r="A80" s="87">
        <v>18</v>
      </c>
      <c r="B80" s="87" t="s">
        <v>1110</v>
      </c>
      <c r="C80" s="87" t="s">
        <v>408</v>
      </c>
      <c r="D80" s="87" t="s">
        <v>1111</v>
      </c>
      <c r="E80" s="87" t="s">
        <v>912</v>
      </c>
      <c r="F80" s="87" t="s">
        <v>1112</v>
      </c>
      <c r="G80" s="87" t="s">
        <v>1136</v>
      </c>
      <c r="H80" s="87" t="s">
        <v>1013</v>
      </c>
      <c r="I80" s="87" t="s">
        <v>1113</v>
      </c>
      <c r="J80" s="87" t="s">
        <v>960</v>
      </c>
      <c r="K80" s="87" t="s">
        <v>1114</v>
      </c>
    </row>
    <row r="81" spans="1:11" x14ac:dyDescent="0.25">
      <c r="A81" s="87">
        <v>19</v>
      </c>
      <c r="B81" s="87" t="s">
        <v>1115</v>
      </c>
      <c r="C81" s="87" t="s">
        <v>1116</v>
      </c>
      <c r="D81" s="87" t="s">
        <v>1117</v>
      </c>
      <c r="E81" s="87" t="s">
        <v>1</v>
      </c>
      <c r="F81" s="87" t="s">
        <v>1118</v>
      </c>
      <c r="G81" s="87" t="s">
        <v>1136</v>
      </c>
      <c r="H81" s="87" t="s">
        <v>1013</v>
      </c>
      <c r="I81" s="87" t="s">
        <v>1119</v>
      </c>
      <c r="J81" s="87" t="s">
        <v>960</v>
      </c>
      <c r="K81" s="87" t="s">
        <v>1120</v>
      </c>
    </row>
    <row r="82" spans="1:11" x14ac:dyDescent="0.25">
      <c r="A82" s="87">
        <v>20</v>
      </c>
      <c r="B82" s="87" t="s">
        <v>174</v>
      </c>
      <c r="C82" s="87" t="s">
        <v>175</v>
      </c>
      <c r="D82" s="87" t="s">
        <v>0</v>
      </c>
      <c r="E82" s="87" t="s">
        <v>1</v>
      </c>
      <c r="F82" s="87" t="s">
        <v>1124</v>
      </c>
      <c r="G82" s="87" t="s">
        <v>1136</v>
      </c>
      <c r="H82" s="87" t="s">
        <v>1013</v>
      </c>
      <c r="I82" s="87" t="s">
        <v>1125</v>
      </c>
      <c r="J82" s="87" t="s">
        <v>960</v>
      </c>
      <c r="K82" s="87" t="s">
        <v>1126</v>
      </c>
    </row>
    <row r="83" spans="1:11" x14ac:dyDescent="0.25">
      <c r="A83" s="87">
        <v>30</v>
      </c>
      <c r="B83" s="87" t="s">
        <v>803</v>
      </c>
      <c r="C83" s="87" t="s">
        <v>804</v>
      </c>
      <c r="D83" s="87" t="s">
        <v>17</v>
      </c>
      <c r="E83" s="87" t="s">
        <v>7</v>
      </c>
      <c r="F83" s="87" t="s">
        <v>805</v>
      </c>
      <c r="G83" s="87" t="s">
        <v>1136</v>
      </c>
      <c r="H83" s="87" t="s">
        <v>5</v>
      </c>
      <c r="I83" s="87" t="s">
        <v>806</v>
      </c>
      <c r="J83" s="87" t="s">
        <v>6</v>
      </c>
      <c r="K83" s="87" t="s">
        <v>996</v>
      </c>
    </row>
    <row r="84" spans="1:11" x14ac:dyDescent="0.25">
      <c r="A84" s="87">
        <v>55</v>
      </c>
      <c r="B84" s="87" t="s">
        <v>15</v>
      </c>
      <c r="C84" s="87" t="s">
        <v>16</v>
      </c>
      <c r="D84" s="87" t="s">
        <v>17</v>
      </c>
      <c r="E84" s="87" t="s">
        <v>7</v>
      </c>
      <c r="F84" s="87" t="s">
        <v>18</v>
      </c>
      <c r="G84" s="87" t="s">
        <v>1136</v>
      </c>
      <c r="H84" s="87" t="s">
        <v>5</v>
      </c>
      <c r="I84" s="87" t="s">
        <v>19</v>
      </c>
      <c r="J84" s="87" t="s">
        <v>6</v>
      </c>
      <c r="K84" s="87" t="s">
        <v>685</v>
      </c>
    </row>
    <row r="85" spans="1:11" x14ac:dyDescent="0.25">
      <c r="A85" s="87">
        <v>67</v>
      </c>
      <c r="B85" s="87" t="s">
        <v>443</v>
      </c>
      <c r="C85" s="87" t="s">
        <v>444</v>
      </c>
      <c r="D85" s="87" t="s">
        <v>0</v>
      </c>
      <c r="E85" s="87" t="s">
        <v>1</v>
      </c>
      <c r="F85" s="87" t="s">
        <v>445</v>
      </c>
      <c r="G85" s="87" t="s">
        <v>1136</v>
      </c>
      <c r="H85" s="87" t="s">
        <v>5</v>
      </c>
      <c r="I85" s="87" t="s">
        <v>446</v>
      </c>
      <c r="J85" s="87" t="s">
        <v>6</v>
      </c>
      <c r="K85" s="87" t="s">
        <v>708</v>
      </c>
    </row>
    <row r="86" spans="1:11" x14ac:dyDescent="0.25">
      <c r="A86" s="87">
        <v>71</v>
      </c>
      <c r="B86" s="87" t="s">
        <v>54</v>
      </c>
      <c r="C86" s="87" t="s">
        <v>55</v>
      </c>
      <c r="D86" s="87" t="s">
        <v>0</v>
      </c>
      <c r="E86" s="87" t="s">
        <v>1</v>
      </c>
      <c r="F86" s="87" t="s">
        <v>56</v>
      </c>
      <c r="G86" s="87" t="s">
        <v>1136</v>
      </c>
      <c r="H86" s="87" t="s">
        <v>5</v>
      </c>
      <c r="I86" s="87" t="s">
        <v>57</v>
      </c>
      <c r="J86" s="87" t="s">
        <v>6</v>
      </c>
      <c r="K86" s="87" t="s">
        <v>717</v>
      </c>
    </row>
    <row r="87" spans="1:11" x14ac:dyDescent="0.25">
      <c r="A87" s="87">
        <v>72</v>
      </c>
      <c r="B87" s="87" t="s">
        <v>50</v>
      </c>
      <c r="C87" s="87" t="s">
        <v>51</v>
      </c>
      <c r="D87" s="87" t="s">
        <v>52</v>
      </c>
      <c r="E87" s="87" t="s">
        <v>43</v>
      </c>
      <c r="F87" s="87" t="s">
        <v>94</v>
      </c>
      <c r="G87" s="87" t="s">
        <v>1136</v>
      </c>
      <c r="H87" s="87" t="s">
        <v>5</v>
      </c>
      <c r="I87" s="87" t="s">
        <v>95</v>
      </c>
      <c r="J87" s="87" t="s">
        <v>6</v>
      </c>
      <c r="K87" s="87" t="s">
        <v>724</v>
      </c>
    </row>
    <row r="88" spans="1:11" x14ac:dyDescent="0.25">
      <c r="A88" s="87">
        <v>40</v>
      </c>
      <c r="B88" s="87" t="s">
        <v>544</v>
      </c>
      <c r="C88" s="87" t="s">
        <v>545</v>
      </c>
      <c r="D88" s="87" t="s">
        <v>546</v>
      </c>
      <c r="E88" s="87" t="s">
        <v>1</v>
      </c>
      <c r="F88" s="87" t="s">
        <v>547</v>
      </c>
      <c r="G88" s="87" t="s">
        <v>1136</v>
      </c>
      <c r="H88" s="87" t="s">
        <v>8</v>
      </c>
      <c r="I88" s="87" t="s">
        <v>548</v>
      </c>
      <c r="J88" s="87" t="s">
        <v>9</v>
      </c>
      <c r="K88" s="87" t="s">
        <v>783</v>
      </c>
    </row>
    <row r="89" spans="1:11" x14ac:dyDescent="0.25">
      <c r="A89" s="87">
        <v>77</v>
      </c>
      <c r="B89" s="87" t="s">
        <v>875</v>
      </c>
      <c r="C89" s="87" t="s">
        <v>876</v>
      </c>
      <c r="D89" s="87" t="s">
        <v>877</v>
      </c>
      <c r="E89" s="87" t="s">
        <v>878</v>
      </c>
      <c r="F89" s="87" t="s">
        <v>879</v>
      </c>
      <c r="G89" s="87" t="s">
        <v>1136</v>
      </c>
      <c r="H89" s="87" t="s">
        <v>8</v>
      </c>
      <c r="I89" s="87" t="s">
        <v>880</v>
      </c>
      <c r="J89" s="87" t="s">
        <v>9</v>
      </c>
      <c r="K89" s="87" t="s">
        <v>881</v>
      </c>
    </row>
    <row r="90" spans="1:11" x14ac:dyDescent="0.25">
      <c r="A90" s="87">
        <v>79</v>
      </c>
      <c r="B90" s="87" t="s">
        <v>101</v>
      </c>
      <c r="C90" s="87" t="s">
        <v>102</v>
      </c>
      <c r="D90" s="87" t="s">
        <v>103</v>
      </c>
      <c r="E90" s="87" t="s">
        <v>43</v>
      </c>
      <c r="F90" s="87" t="s">
        <v>169</v>
      </c>
      <c r="G90" s="87" t="s">
        <v>1136</v>
      </c>
      <c r="H90" s="87" t="s">
        <v>8</v>
      </c>
      <c r="I90" s="87" t="s">
        <v>170</v>
      </c>
      <c r="J90" s="87" t="s">
        <v>9</v>
      </c>
      <c r="K90" s="87" t="s">
        <v>735</v>
      </c>
    </row>
    <row r="91" spans="1:11" x14ac:dyDescent="0.25">
      <c r="A91" s="87">
        <v>82</v>
      </c>
      <c r="B91" s="87" t="s">
        <v>179</v>
      </c>
      <c r="C91" s="87" t="s">
        <v>180</v>
      </c>
      <c r="D91" s="87" t="s">
        <v>181</v>
      </c>
      <c r="E91" s="87" t="s">
        <v>43</v>
      </c>
      <c r="F91" s="87" t="s">
        <v>182</v>
      </c>
      <c r="G91" s="87" t="s">
        <v>1136</v>
      </c>
      <c r="H91" s="87" t="s">
        <v>8</v>
      </c>
      <c r="I91" s="87" t="s">
        <v>183</v>
      </c>
      <c r="J91" s="87" t="s">
        <v>9</v>
      </c>
      <c r="K91" s="87" t="s">
        <v>738</v>
      </c>
    </row>
  </sheetData>
  <sortState ref="A2:K91">
    <sortCondition ref="G2:G91"/>
    <sortCondition ref="H2:H91"/>
  </sortState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4"/>
  <dimension ref="A1:L93"/>
  <sheetViews>
    <sheetView topLeftCell="A49"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40</v>
      </c>
      <c r="B2" s="79" t="s">
        <v>453</v>
      </c>
      <c r="C2" s="79" t="s">
        <v>454</v>
      </c>
      <c r="D2" s="79" t="s">
        <v>455</v>
      </c>
      <c r="E2" s="79" t="s">
        <v>456</v>
      </c>
      <c r="F2" s="79" t="s">
        <v>457</v>
      </c>
      <c r="G2" s="79" t="s">
        <v>666</v>
      </c>
      <c r="H2" s="79" t="s">
        <v>30</v>
      </c>
      <c r="I2" s="79" t="s">
        <v>458</v>
      </c>
      <c r="J2" s="79" t="s">
        <v>32</v>
      </c>
      <c r="K2" s="79" t="s">
        <v>763</v>
      </c>
    </row>
    <row r="3" spans="1:11" x14ac:dyDescent="0.25">
      <c r="A3">
        <v>75</v>
      </c>
      <c r="B3" s="79" t="s">
        <v>131</v>
      </c>
      <c r="C3" s="79" t="s">
        <v>132</v>
      </c>
      <c r="D3" s="79" t="s">
        <v>133</v>
      </c>
      <c r="E3" s="79" t="s">
        <v>28</v>
      </c>
      <c r="F3" s="79" t="s">
        <v>134</v>
      </c>
      <c r="G3" s="79" t="s">
        <v>666</v>
      </c>
      <c r="H3" s="79" t="s">
        <v>30</v>
      </c>
      <c r="I3" s="79" t="s">
        <v>135</v>
      </c>
      <c r="J3" s="79" t="s">
        <v>32</v>
      </c>
      <c r="K3" s="79" t="s">
        <v>731</v>
      </c>
    </row>
    <row r="4" spans="1:11" x14ac:dyDescent="0.25">
      <c r="A4">
        <v>77</v>
      </c>
      <c r="B4" s="79" t="s">
        <v>54</v>
      </c>
      <c r="C4" s="79" t="s">
        <v>55</v>
      </c>
      <c r="D4" s="79" t="s">
        <v>0</v>
      </c>
      <c r="E4" s="79" t="s">
        <v>1</v>
      </c>
      <c r="F4" s="79" t="s">
        <v>156</v>
      </c>
      <c r="G4" s="79" t="s">
        <v>666</v>
      </c>
      <c r="H4" s="79" t="s">
        <v>157</v>
      </c>
      <c r="I4" s="79" t="s">
        <v>158</v>
      </c>
      <c r="J4" s="79" t="s">
        <v>159</v>
      </c>
      <c r="K4" s="79" t="s">
        <v>734</v>
      </c>
    </row>
    <row r="5" spans="1:11" x14ac:dyDescent="0.25">
      <c r="A5" s="79">
        <v>31</v>
      </c>
      <c r="B5" s="79" t="s">
        <v>830</v>
      </c>
      <c r="C5" s="79" t="s">
        <v>624</v>
      </c>
      <c r="D5" s="79" t="s">
        <v>625</v>
      </c>
      <c r="E5" s="79" t="s">
        <v>48</v>
      </c>
      <c r="F5" s="79" t="s">
        <v>626</v>
      </c>
      <c r="G5" s="79" t="s">
        <v>666</v>
      </c>
      <c r="H5" s="79" t="s">
        <v>294</v>
      </c>
      <c r="I5" s="79" t="s">
        <v>627</v>
      </c>
      <c r="J5" s="79" t="s">
        <v>289</v>
      </c>
      <c r="K5" s="79" t="s">
        <v>987</v>
      </c>
    </row>
    <row r="6" spans="1:11" x14ac:dyDescent="0.25">
      <c r="A6" s="79">
        <v>43</v>
      </c>
      <c r="B6" s="79" t="s">
        <v>407</v>
      </c>
      <c r="C6" s="79" t="s">
        <v>408</v>
      </c>
      <c r="D6" s="79" t="s">
        <v>618</v>
      </c>
      <c r="E6" s="79" t="s">
        <v>619</v>
      </c>
      <c r="F6" s="79" t="s">
        <v>620</v>
      </c>
      <c r="G6" s="79" t="s">
        <v>666</v>
      </c>
      <c r="H6" s="79" t="s">
        <v>294</v>
      </c>
      <c r="I6" s="79" t="s">
        <v>621</v>
      </c>
      <c r="J6" s="79" t="s">
        <v>289</v>
      </c>
      <c r="K6" s="79" t="s">
        <v>658</v>
      </c>
    </row>
    <row r="7" spans="1:11" x14ac:dyDescent="0.25">
      <c r="A7" s="79">
        <v>60</v>
      </c>
      <c r="B7" s="79" t="s">
        <v>377</v>
      </c>
      <c r="C7" s="79" t="s">
        <v>378</v>
      </c>
      <c r="D7" s="79" t="s">
        <v>256</v>
      </c>
      <c r="E7" s="79" t="s">
        <v>1</v>
      </c>
      <c r="F7" s="79" t="s">
        <v>379</v>
      </c>
      <c r="G7" s="79" t="s">
        <v>666</v>
      </c>
      <c r="H7" s="79" t="s">
        <v>294</v>
      </c>
      <c r="I7" s="79" t="s">
        <v>380</v>
      </c>
      <c r="J7" s="79" t="s">
        <v>289</v>
      </c>
      <c r="K7" s="79" t="s">
        <v>695</v>
      </c>
    </row>
    <row r="8" spans="1:11" x14ac:dyDescent="0.25">
      <c r="A8" s="79">
        <v>56</v>
      </c>
      <c r="B8" s="79" t="s">
        <v>333</v>
      </c>
      <c r="C8" s="79" t="s">
        <v>334</v>
      </c>
      <c r="D8" s="79" t="s">
        <v>335</v>
      </c>
      <c r="E8" s="79" t="s">
        <v>48</v>
      </c>
      <c r="F8" s="79" t="s">
        <v>336</v>
      </c>
      <c r="G8" s="79" t="s">
        <v>666</v>
      </c>
      <c r="H8" s="79" t="s">
        <v>287</v>
      </c>
      <c r="I8" s="79" t="s">
        <v>337</v>
      </c>
      <c r="J8" s="79" t="s">
        <v>289</v>
      </c>
      <c r="K8" s="79" t="s">
        <v>686</v>
      </c>
    </row>
    <row r="9" spans="1:11" x14ac:dyDescent="0.25">
      <c r="A9" s="79">
        <v>61</v>
      </c>
      <c r="B9" s="79" t="s">
        <v>387</v>
      </c>
      <c r="C9" s="79" t="s">
        <v>279</v>
      </c>
      <c r="D9" s="79" t="s">
        <v>351</v>
      </c>
      <c r="E9" s="79" t="s">
        <v>48</v>
      </c>
      <c r="F9" s="79" t="s">
        <v>388</v>
      </c>
      <c r="G9" s="79" t="s">
        <v>666</v>
      </c>
      <c r="H9" s="79" t="s">
        <v>287</v>
      </c>
      <c r="I9" s="79" t="s">
        <v>389</v>
      </c>
      <c r="J9" s="79" t="s">
        <v>289</v>
      </c>
      <c r="K9" s="79" t="s">
        <v>696</v>
      </c>
    </row>
    <row r="10" spans="1:11" x14ac:dyDescent="0.25">
      <c r="A10" s="79">
        <v>36</v>
      </c>
      <c r="B10" s="79" t="s">
        <v>567</v>
      </c>
      <c r="C10" s="79" t="s">
        <v>561</v>
      </c>
      <c r="D10" s="79" t="s">
        <v>0</v>
      </c>
      <c r="E10" s="79" t="s">
        <v>1</v>
      </c>
      <c r="F10" s="79" t="s">
        <v>61</v>
      </c>
      <c r="G10" s="79" t="s">
        <v>666</v>
      </c>
      <c r="H10" s="79" t="s">
        <v>3</v>
      </c>
      <c r="I10" s="79" t="s">
        <v>62</v>
      </c>
      <c r="J10" s="79" t="s">
        <v>53</v>
      </c>
      <c r="K10" s="79" t="s">
        <v>919</v>
      </c>
    </row>
    <row r="11" spans="1:11" x14ac:dyDescent="0.25">
      <c r="A11" s="79">
        <v>90</v>
      </c>
      <c r="B11" s="79" t="s">
        <v>232</v>
      </c>
      <c r="C11" s="79" t="s">
        <v>233</v>
      </c>
      <c r="D11" s="79" t="s">
        <v>234</v>
      </c>
      <c r="E11" s="79" t="s">
        <v>1</v>
      </c>
      <c r="F11" s="79" t="s">
        <v>235</v>
      </c>
      <c r="G11" s="79" t="s">
        <v>666</v>
      </c>
      <c r="H11" s="79" t="s">
        <v>3</v>
      </c>
      <c r="I11" s="79" t="s">
        <v>236</v>
      </c>
      <c r="J11" s="79" t="s">
        <v>53</v>
      </c>
      <c r="K11" s="79" t="s">
        <v>750</v>
      </c>
    </row>
    <row r="12" spans="1:11" x14ac:dyDescent="0.25">
      <c r="A12" s="79">
        <v>24</v>
      </c>
      <c r="B12" s="79" t="s">
        <v>190</v>
      </c>
      <c r="C12" s="79" t="s">
        <v>191</v>
      </c>
      <c r="D12" s="79" t="s">
        <v>192</v>
      </c>
      <c r="E12" s="79" t="s">
        <v>28</v>
      </c>
      <c r="F12" s="79" t="s">
        <v>193</v>
      </c>
      <c r="G12" s="79" t="s">
        <v>1019</v>
      </c>
      <c r="H12" s="79" t="s">
        <v>30</v>
      </c>
      <c r="I12" s="79" t="s">
        <v>194</v>
      </c>
      <c r="J12" s="79" t="s">
        <v>32</v>
      </c>
      <c r="K12" s="79" t="s">
        <v>1081</v>
      </c>
    </row>
    <row r="13" spans="1:11" x14ac:dyDescent="0.25">
      <c r="A13" s="79">
        <v>26</v>
      </c>
      <c r="B13" s="79" t="s">
        <v>71</v>
      </c>
      <c r="C13" s="79" t="s">
        <v>72</v>
      </c>
      <c r="D13" s="79" t="s">
        <v>73</v>
      </c>
      <c r="E13" s="79" t="s">
        <v>28</v>
      </c>
      <c r="F13" s="79" t="s">
        <v>74</v>
      </c>
      <c r="G13" s="79" t="s">
        <v>1019</v>
      </c>
      <c r="H13" s="79" t="s">
        <v>30</v>
      </c>
      <c r="I13" s="79" t="s">
        <v>75</v>
      </c>
      <c r="J13" s="79" t="s">
        <v>32</v>
      </c>
      <c r="K13" s="79" t="s">
        <v>1058</v>
      </c>
    </row>
    <row r="14" spans="1:11" x14ac:dyDescent="0.25">
      <c r="A14" s="79">
        <v>33</v>
      </c>
      <c r="B14" s="79" t="s">
        <v>64</v>
      </c>
      <c r="C14" s="79" t="s">
        <v>65</v>
      </c>
      <c r="D14" s="79" t="s">
        <v>66</v>
      </c>
      <c r="E14" s="79" t="s">
        <v>1</v>
      </c>
      <c r="F14" s="79" t="s">
        <v>67</v>
      </c>
      <c r="G14" s="79" t="s">
        <v>1019</v>
      </c>
      <c r="H14" s="79" t="s">
        <v>30</v>
      </c>
      <c r="I14" s="79" t="s">
        <v>68</v>
      </c>
      <c r="J14" s="79" t="s">
        <v>32</v>
      </c>
      <c r="K14" s="79" t="s">
        <v>959</v>
      </c>
    </row>
    <row r="15" spans="1:11" x14ac:dyDescent="0.25">
      <c r="A15" s="79">
        <v>66</v>
      </c>
      <c r="B15" s="79" t="s">
        <v>15</v>
      </c>
      <c r="C15" s="79" t="s">
        <v>16</v>
      </c>
      <c r="D15" s="79" t="s">
        <v>17</v>
      </c>
      <c r="E15" s="79" t="s">
        <v>7</v>
      </c>
      <c r="F15" s="79" t="s">
        <v>77</v>
      </c>
      <c r="G15" s="79" t="s">
        <v>1019</v>
      </c>
      <c r="H15" s="79" t="s">
        <v>30</v>
      </c>
      <c r="I15" s="79" t="s">
        <v>78</v>
      </c>
      <c r="J15" s="79" t="s">
        <v>32</v>
      </c>
      <c r="K15" s="79" t="s">
        <v>705</v>
      </c>
    </row>
    <row r="16" spans="1:11" x14ac:dyDescent="0.25">
      <c r="A16" s="79">
        <v>68</v>
      </c>
      <c r="B16" s="79" t="s">
        <v>460</v>
      </c>
      <c r="C16" s="79" t="s">
        <v>461</v>
      </c>
      <c r="D16" s="79" t="s">
        <v>462</v>
      </c>
      <c r="E16" s="79" t="s">
        <v>1</v>
      </c>
      <c r="F16" s="79" t="s">
        <v>463</v>
      </c>
      <c r="G16" s="79" t="s">
        <v>1019</v>
      </c>
      <c r="H16" s="79" t="s">
        <v>30</v>
      </c>
      <c r="I16" s="79" t="s">
        <v>464</v>
      </c>
      <c r="J16" s="79" t="s">
        <v>32</v>
      </c>
      <c r="K16" s="79" t="s">
        <v>711</v>
      </c>
    </row>
    <row r="17" spans="1:11" x14ac:dyDescent="0.25">
      <c r="A17" s="79">
        <v>69</v>
      </c>
      <c r="B17" s="79" t="s">
        <v>165</v>
      </c>
      <c r="C17" s="79" t="s">
        <v>166</v>
      </c>
      <c r="D17" s="79" t="s">
        <v>27</v>
      </c>
      <c r="E17" s="79" t="s">
        <v>28</v>
      </c>
      <c r="F17" s="79" t="s">
        <v>167</v>
      </c>
      <c r="G17" s="79" t="s">
        <v>1019</v>
      </c>
      <c r="H17" s="79" t="s">
        <v>30</v>
      </c>
      <c r="I17" s="79" t="s">
        <v>168</v>
      </c>
      <c r="J17" s="79" t="s">
        <v>32</v>
      </c>
      <c r="K17" s="79" t="s">
        <v>712</v>
      </c>
    </row>
    <row r="18" spans="1:11" x14ac:dyDescent="0.25">
      <c r="A18" s="79">
        <v>70</v>
      </c>
      <c r="B18" s="79" t="s">
        <v>25</v>
      </c>
      <c r="C18" s="79" t="s">
        <v>26</v>
      </c>
      <c r="D18" s="79" t="s">
        <v>27</v>
      </c>
      <c r="E18" s="79" t="s">
        <v>28</v>
      </c>
      <c r="F18" s="79" t="s">
        <v>29</v>
      </c>
      <c r="G18" s="79" t="s">
        <v>1019</v>
      </c>
      <c r="H18" s="79" t="s">
        <v>30</v>
      </c>
      <c r="I18" s="79" t="s">
        <v>31</v>
      </c>
      <c r="J18" s="79" t="s">
        <v>32</v>
      </c>
      <c r="K18" s="79" t="s">
        <v>714</v>
      </c>
    </row>
    <row r="19" spans="1:11" x14ac:dyDescent="0.25">
      <c r="A19" s="79">
        <v>85</v>
      </c>
      <c r="B19" s="79" t="s">
        <v>467</v>
      </c>
      <c r="C19" s="79" t="s">
        <v>468</v>
      </c>
      <c r="D19" s="79" t="s">
        <v>0</v>
      </c>
      <c r="E19" s="79" t="s">
        <v>1</v>
      </c>
      <c r="F19" s="79" t="s">
        <v>477</v>
      </c>
      <c r="G19" s="79" t="s">
        <v>1019</v>
      </c>
      <c r="H19" s="79" t="s">
        <v>30</v>
      </c>
      <c r="I19" s="79" t="s">
        <v>478</v>
      </c>
      <c r="J19" s="79" t="s">
        <v>32</v>
      </c>
      <c r="K19" s="79" t="s">
        <v>740</v>
      </c>
    </row>
    <row r="20" spans="1:11" x14ac:dyDescent="0.25">
      <c r="A20" s="79">
        <v>37</v>
      </c>
      <c r="B20" s="79" t="s">
        <v>49</v>
      </c>
      <c r="C20" s="79" t="s">
        <v>97</v>
      </c>
      <c r="D20" s="79" t="s">
        <v>66</v>
      </c>
      <c r="E20" s="79" t="s">
        <v>1</v>
      </c>
      <c r="F20" s="79" t="s">
        <v>391</v>
      </c>
      <c r="G20" s="79" t="s">
        <v>1019</v>
      </c>
      <c r="H20" s="79" t="s">
        <v>294</v>
      </c>
      <c r="I20" s="79" t="s">
        <v>392</v>
      </c>
      <c r="J20" s="79" t="s">
        <v>289</v>
      </c>
      <c r="K20" s="79" t="s">
        <v>921</v>
      </c>
    </row>
    <row r="21" spans="1:11" x14ac:dyDescent="0.25">
      <c r="A21" s="79">
        <v>39</v>
      </c>
      <c r="B21" s="79" t="s">
        <v>845</v>
      </c>
      <c r="C21" s="79" t="s">
        <v>846</v>
      </c>
      <c r="D21" s="79" t="s">
        <v>27</v>
      </c>
      <c r="E21" s="79" t="s">
        <v>28</v>
      </c>
      <c r="F21" s="79" t="s">
        <v>847</v>
      </c>
      <c r="G21" s="79" t="s">
        <v>1019</v>
      </c>
      <c r="H21" s="79" t="s">
        <v>294</v>
      </c>
      <c r="I21" s="79" t="s">
        <v>848</v>
      </c>
      <c r="J21" s="79" t="s">
        <v>289</v>
      </c>
      <c r="K21" s="79" t="s">
        <v>849</v>
      </c>
    </row>
    <row r="22" spans="1:11" x14ac:dyDescent="0.25">
      <c r="A22" s="79">
        <v>41</v>
      </c>
      <c r="B22" s="79" t="s">
        <v>530</v>
      </c>
      <c r="C22" s="79" t="s">
        <v>531</v>
      </c>
      <c r="D22" s="79" t="s">
        <v>36</v>
      </c>
      <c r="E22" s="79" t="s">
        <v>1</v>
      </c>
      <c r="F22" s="79" t="s">
        <v>532</v>
      </c>
      <c r="G22" s="79" t="s">
        <v>1019</v>
      </c>
      <c r="H22" s="79" t="s">
        <v>294</v>
      </c>
      <c r="I22" s="79" t="s">
        <v>533</v>
      </c>
      <c r="J22" s="79" t="s">
        <v>516</v>
      </c>
      <c r="K22" s="79" t="s">
        <v>764</v>
      </c>
    </row>
    <row r="23" spans="1:11" x14ac:dyDescent="0.25">
      <c r="A23" s="79">
        <v>42</v>
      </c>
      <c r="B23" s="79" t="s">
        <v>651</v>
      </c>
      <c r="C23" s="79" t="s">
        <v>652</v>
      </c>
      <c r="D23" s="79" t="s">
        <v>653</v>
      </c>
      <c r="E23" s="79" t="s">
        <v>1</v>
      </c>
      <c r="F23" s="79" t="s">
        <v>654</v>
      </c>
      <c r="G23" s="79" t="s">
        <v>1019</v>
      </c>
      <c r="H23" s="79" t="s">
        <v>294</v>
      </c>
      <c r="I23" s="79" t="s">
        <v>655</v>
      </c>
      <c r="J23" s="79" t="s">
        <v>289</v>
      </c>
      <c r="K23" s="79" t="s">
        <v>656</v>
      </c>
    </row>
    <row r="24" spans="1:11" x14ac:dyDescent="0.25">
      <c r="A24" s="79">
        <v>45</v>
      </c>
      <c r="B24" s="79" t="s">
        <v>608</v>
      </c>
      <c r="C24" s="79" t="s">
        <v>378</v>
      </c>
      <c r="D24" s="79" t="s">
        <v>27</v>
      </c>
      <c r="E24" s="79" t="s">
        <v>28</v>
      </c>
      <c r="F24" s="79" t="s">
        <v>609</v>
      </c>
      <c r="G24" s="79" t="s">
        <v>1019</v>
      </c>
      <c r="H24" s="79" t="s">
        <v>294</v>
      </c>
      <c r="I24" s="79" t="s">
        <v>610</v>
      </c>
      <c r="J24" s="79" t="s">
        <v>289</v>
      </c>
      <c r="K24" s="79" t="s">
        <v>663</v>
      </c>
    </row>
    <row r="25" spans="1:11" x14ac:dyDescent="0.25">
      <c r="A25" s="79">
        <v>50</v>
      </c>
      <c r="B25" s="79"/>
      <c r="C25" s="79"/>
      <c r="D25" s="79"/>
      <c r="E25" s="79"/>
      <c r="F25" s="79" t="s">
        <v>540</v>
      </c>
      <c r="G25" s="79" t="s">
        <v>1019</v>
      </c>
      <c r="H25" s="79" t="s">
        <v>294</v>
      </c>
      <c r="I25" s="79" t="s">
        <v>541</v>
      </c>
      <c r="J25" s="79" t="s">
        <v>289</v>
      </c>
      <c r="K25" s="79" t="s">
        <v>677</v>
      </c>
    </row>
    <row r="26" spans="1:11" x14ac:dyDescent="0.25">
      <c r="A26" s="79">
        <v>51</v>
      </c>
      <c r="B26" s="79" t="s">
        <v>291</v>
      </c>
      <c r="C26" s="79" t="s">
        <v>292</v>
      </c>
      <c r="D26" s="79" t="s">
        <v>0</v>
      </c>
      <c r="E26" s="79" t="s">
        <v>1</v>
      </c>
      <c r="F26" s="79" t="s">
        <v>293</v>
      </c>
      <c r="G26" s="79" t="s">
        <v>1019</v>
      </c>
      <c r="H26" s="79" t="s">
        <v>294</v>
      </c>
      <c r="I26" s="79" t="s">
        <v>295</v>
      </c>
      <c r="J26" s="79" t="s">
        <v>289</v>
      </c>
      <c r="K26" s="79" t="s">
        <v>679</v>
      </c>
    </row>
    <row r="27" spans="1:11" x14ac:dyDescent="0.25">
      <c r="A27" s="79">
        <v>52</v>
      </c>
      <c r="B27" s="79" t="s">
        <v>297</v>
      </c>
      <c r="C27" s="79" t="s">
        <v>255</v>
      </c>
      <c r="D27" s="79" t="s">
        <v>0</v>
      </c>
      <c r="E27" s="79" t="s">
        <v>1</v>
      </c>
      <c r="F27" s="79" t="s">
        <v>298</v>
      </c>
      <c r="G27" s="79" t="s">
        <v>1019</v>
      </c>
      <c r="H27" s="79" t="s">
        <v>294</v>
      </c>
      <c r="I27" s="79" t="s">
        <v>299</v>
      </c>
      <c r="J27" s="79" t="s">
        <v>289</v>
      </c>
      <c r="K27" s="79" t="s">
        <v>680</v>
      </c>
    </row>
    <row r="28" spans="1:11" x14ac:dyDescent="0.25">
      <c r="A28" s="79">
        <v>53</v>
      </c>
      <c r="B28" s="79" t="s">
        <v>311</v>
      </c>
      <c r="C28" s="79" t="s">
        <v>312</v>
      </c>
      <c r="D28" s="79" t="s">
        <v>313</v>
      </c>
      <c r="E28" s="79" t="s">
        <v>43</v>
      </c>
      <c r="F28" s="79" t="s">
        <v>314</v>
      </c>
      <c r="G28" s="79" t="s">
        <v>1019</v>
      </c>
      <c r="H28" s="79" t="s">
        <v>294</v>
      </c>
      <c r="I28" s="79" t="s">
        <v>315</v>
      </c>
      <c r="J28" s="79" t="s">
        <v>289</v>
      </c>
      <c r="K28" s="79" t="s">
        <v>683</v>
      </c>
    </row>
    <row r="29" spans="1:11" x14ac:dyDescent="0.25">
      <c r="A29" s="79">
        <v>57</v>
      </c>
      <c r="B29" s="79" t="s">
        <v>355</v>
      </c>
      <c r="C29" s="79" t="s">
        <v>356</v>
      </c>
      <c r="D29" s="79" t="s">
        <v>0</v>
      </c>
      <c r="E29" s="79" t="s">
        <v>1</v>
      </c>
      <c r="F29" s="79" t="s">
        <v>357</v>
      </c>
      <c r="G29" s="79" t="s">
        <v>1019</v>
      </c>
      <c r="H29" s="79" t="s">
        <v>294</v>
      </c>
      <c r="I29" s="79" t="s">
        <v>358</v>
      </c>
      <c r="J29" s="79" t="s">
        <v>289</v>
      </c>
      <c r="K29" s="79" t="s">
        <v>690</v>
      </c>
    </row>
    <row r="30" spans="1:11" x14ac:dyDescent="0.25">
      <c r="A30" s="79">
        <v>59</v>
      </c>
      <c r="B30" s="79" t="s">
        <v>366</v>
      </c>
      <c r="C30" s="79" t="s">
        <v>367</v>
      </c>
      <c r="D30" s="79" t="s">
        <v>368</v>
      </c>
      <c r="E30" s="79" t="s">
        <v>43</v>
      </c>
      <c r="F30" s="79" t="s">
        <v>369</v>
      </c>
      <c r="G30" s="79" t="s">
        <v>1019</v>
      </c>
      <c r="H30" s="79" t="s">
        <v>294</v>
      </c>
      <c r="I30" s="79" t="s">
        <v>370</v>
      </c>
      <c r="J30" s="79" t="s">
        <v>289</v>
      </c>
      <c r="K30" s="79" t="s">
        <v>693</v>
      </c>
    </row>
    <row r="31" spans="1:11" x14ac:dyDescent="0.25">
      <c r="A31" s="79">
        <v>63</v>
      </c>
      <c r="B31" s="79" t="s">
        <v>262</v>
      </c>
      <c r="C31" s="79" t="s">
        <v>399</v>
      </c>
      <c r="D31" s="79" t="s">
        <v>0</v>
      </c>
      <c r="E31" s="79" t="s">
        <v>1</v>
      </c>
      <c r="F31" s="79" t="s">
        <v>400</v>
      </c>
      <c r="G31" s="79" t="s">
        <v>1019</v>
      </c>
      <c r="H31" s="79" t="s">
        <v>294</v>
      </c>
      <c r="I31" s="79" t="s">
        <v>401</v>
      </c>
      <c r="J31" s="79" t="s">
        <v>289</v>
      </c>
      <c r="K31" s="79" t="s">
        <v>700</v>
      </c>
    </row>
    <row r="32" spans="1:11" x14ac:dyDescent="0.25">
      <c r="A32" s="79">
        <v>65</v>
      </c>
      <c r="B32" s="79" t="s">
        <v>431</v>
      </c>
      <c r="C32" s="79" t="s">
        <v>172</v>
      </c>
      <c r="D32" s="79" t="s">
        <v>432</v>
      </c>
      <c r="E32" s="79" t="s">
        <v>28</v>
      </c>
      <c r="F32" s="79" t="s">
        <v>433</v>
      </c>
      <c r="G32" s="79" t="s">
        <v>1019</v>
      </c>
      <c r="H32" s="79" t="s">
        <v>294</v>
      </c>
      <c r="I32" s="79" t="s">
        <v>434</v>
      </c>
      <c r="J32" s="79" t="s">
        <v>289</v>
      </c>
      <c r="K32" s="79" t="s">
        <v>704</v>
      </c>
    </row>
    <row r="33" spans="1:11" x14ac:dyDescent="0.25">
      <c r="A33" s="79">
        <v>3</v>
      </c>
      <c r="B33" s="79" t="s">
        <v>345</v>
      </c>
      <c r="C33" s="79" t="s">
        <v>346</v>
      </c>
      <c r="D33" s="79" t="s">
        <v>17</v>
      </c>
      <c r="E33" s="79" t="s">
        <v>7</v>
      </c>
      <c r="F33" s="79" t="s">
        <v>347</v>
      </c>
      <c r="G33" s="79" t="s">
        <v>1019</v>
      </c>
      <c r="H33" s="79" t="s">
        <v>287</v>
      </c>
      <c r="I33" s="79" t="s">
        <v>348</v>
      </c>
      <c r="J33" s="79" t="s">
        <v>289</v>
      </c>
      <c r="K33" s="79" t="s">
        <v>1193</v>
      </c>
    </row>
    <row r="34" spans="1:11" x14ac:dyDescent="0.25">
      <c r="A34" s="79">
        <v>35</v>
      </c>
      <c r="B34" s="79" t="s">
        <v>322</v>
      </c>
      <c r="C34" s="79" t="s">
        <v>323</v>
      </c>
      <c r="D34" s="79" t="s">
        <v>66</v>
      </c>
      <c r="E34" s="79" t="s">
        <v>1</v>
      </c>
      <c r="F34" s="79" t="s">
        <v>324</v>
      </c>
      <c r="G34" s="79" t="s">
        <v>1019</v>
      </c>
      <c r="H34" s="79" t="s">
        <v>287</v>
      </c>
      <c r="I34" s="79" t="s">
        <v>325</v>
      </c>
      <c r="J34" s="79" t="s">
        <v>289</v>
      </c>
      <c r="K34" s="79" t="s">
        <v>956</v>
      </c>
    </row>
    <row r="35" spans="1:11" x14ac:dyDescent="0.25">
      <c r="A35" s="79">
        <v>44</v>
      </c>
      <c r="B35" s="79" t="s">
        <v>425</v>
      </c>
      <c r="C35" s="79" t="s">
        <v>426</v>
      </c>
      <c r="D35" s="79" t="s">
        <v>427</v>
      </c>
      <c r="E35" s="79" t="s">
        <v>28</v>
      </c>
      <c r="F35" s="79" t="s">
        <v>428</v>
      </c>
      <c r="G35" s="79" t="s">
        <v>1019</v>
      </c>
      <c r="H35" s="79" t="s">
        <v>287</v>
      </c>
      <c r="I35" s="79" t="s">
        <v>429</v>
      </c>
      <c r="J35" s="79" t="s">
        <v>289</v>
      </c>
      <c r="K35" s="79" t="s">
        <v>659</v>
      </c>
    </row>
    <row r="36" spans="1:11" x14ac:dyDescent="0.25">
      <c r="A36" s="79">
        <v>46</v>
      </c>
      <c r="B36" s="79"/>
      <c r="C36" s="79"/>
      <c r="D36" s="79"/>
      <c r="E36" s="79"/>
      <c r="F36" s="79" t="s">
        <v>572</v>
      </c>
      <c r="G36" s="79" t="s">
        <v>1019</v>
      </c>
      <c r="H36" s="79" t="s">
        <v>287</v>
      </c>
      <c r="I36" s="79" t="s">
        <v>573</v>
      </c>
      <c r="J36" s="79" t="s">
        <v>289</v>
      </c>
      <c r="K36" s="79" t="s">
        <v>665</v>
      </c>
    </row>
    <row r="37" spans="1:11" x14ac:dyDescent="0.25">
      <c r="A37" s="79">
        <v>49</v>
      </c>
      <c r="B37" s="79" t="s">
        <v>566</v>
      </c>
      <c r="C37" s="79" t="s">
        <v>556</v>
      </c>
      <c r="D37" s="79" t="s">
        <v>0</v>
      </c>
      <c r="E37" s="79" t="s">
        <v>1</v>
      </c>
      <c r="F37" s="79" t="s">
        <v>557</v>
      </c>
      <c r="G37" s="79" t="s">
        <v>1019</v>
      </c>
      <c r="H37" s="79" t="s">
        <v>287</v>
      </c>
      <c r="I37" s="79" t="s">
        <v>558</v>
      </c>
      <c r="J37" s="79" t="s">
        <v>289</v>
      </c>
      <c r="K37" s="79" t="s">
        <v>673</v>
      </c>
    </row>
    <row r="38" spans="1:11" x14ac:dyDescent="0.25">
      <c r="A38" s="79">
        <v>54</v>
      </c>
      <c r="B38" s="79" t="s">
        <v>317</v>
      </c>
      <c r="C38" s="79" t="s">
        <v>279</v>
      </c>
      <c r="D38" s="79" t="s">
        <v>318</v>
      </c>
      <c r="E38" s="79" t="s">
        <v>28</v>
      </c>
      <c r="F38" s="79" t="s">
        <v>319</v>
      </c>
      <c r="G38" s="79" t="s">
        <v>1019</v>
      </c>
      <c r="H38" s="79" t="s">
        <v>287</v>
      </c>
      <c r="I38" s="79" t="s">
        <v>320</v>
      </c>
      <c r="J38" s="79" t="s">
        <v>289</v>
      </c>
      <c r="K38" s="79" t="s">
        <v>758</v>
      </c>
    </row>
    <row r="39" spans="1:11" x14ac:dyDescent="0.25">
      <c r="A39" s="79">
        <v>64</v>
      </c>
      <c r="B39" s="79" t="s">
        <v>403</v>
      </c>
      <c r="C39" s="79" t="s">
        <v>60</v>
      </c>
      <c r="D39" s="79" t="s">
        <v>27</v>
      </c>
      <c r="E39" s="79" t="s">
        <v>28</v>
      </c>
      <c r="F39" s="79" t="s">
        <v>404</v>
      </c>
      <c r="G39" s="79" t="s">
        <v>1019</v>
      </c>
      <c r="H39" s="79" t="s">
        <v>287</v>
      </c>
      <c r="I39" s="79" t="s">
        <v>405</v>
      </c>
      <c r="J39" s="79" t="s">
        <v>289</v>
      </c>
      <c r="K39" s="79" t="s">
        <v>701</v>
      </c>
    </row>
    <row r="40" spans="1:11" x14ac:dyDescent="0.25">
      <c r="A40" s="79">
        <v>5</v>
      </c>
      <c r="B40" s="79" t="s">
        <v>116</v>
      </c>
      <c r="C40" s="79" t="s">
        <v>117</v>
      </c>
      <c r="D40" s="79" t="s">
        <v>648</v>
      </c>
      <c r="E40" s="79" t="s">
        <v>1</v>
      </c>
      <c r="F40" s="79" t="s">
        <v>118</v>
      </c>
      <c r="G40" s="79" t="s">
        <v>1019</v>
      </c>
      <c r="H40" s="79" t="s">
        <v>3</v>
      </c>
      <c r="I40" s="79" t="s">
        <v>119</v>
      </c>
      <c r="J40" s="79" t="s">
        <v>53</v>
      </c>
      <c r="K40" s="79" t="s">
        <v>1167</v>
      </c>
    </row>
    <row r="41" spans="1:11" x14ac:dyDescent="0.25">
      <c r="A41" s="79">
        <v>22</v>
      </c>
      <c r="B41" s="79" t="s">
        <v>50</v>
      </c>
      <c r="C41" s="79" t="s">
        <v>51</v>
      </c>
      <c r="D41" s="79" t="s">
        <v>52</v>
      </c>
      <c r="E41" s="79" t="s">
        <v>43</v>
      </c>
      <c r="F41" s="79" t="s">
        <v>246</v>
      </c>
      <c r="G41" s="79" t="s">
        <v>1019</v>
      </c>
      <c r="H41" s="79" t="s">
        <v>3</v>
      </c>
      <c r="I41" s="79" t="s">
        <v>247</v>
      </c>
      <c r="J41" s="79" t="s">
        <v>125</v>
      </c>
      <c r="K41" s="79" t="s">
        <v>1127</v>
      </c>
    </row>
    <row r="42" spans="1:11" x14ac:dyDescent="0.25">
      <c r="A42" s="79">
        <v>25</v>
      </c>
      <c r="B42" s="79" t="s">
        <v>262</v>
      </c>
      <c r="C42" s="79" t="s">
        <v>263</v>
      </c>
      <c r="D42" s="79" t="s">
        <v>264</v>
      </c>
      <c r="E42" s="79" t="s">
        <v>1</v>
      </c>
      <c r="F42" s="79" t="s">
        <v>265</v>
      </c>
      <c r="G42" s="79" t="s">
        <v>1019</v>
      </c>
      <c r="H42" s="79" t="s">
        <v>3</v>
      </c>
      <c r="I42" s="79" t="s">
        <v>266</v>
      </c>
      <c r="J42" s="79" t="s">
        <v>53</v>
      </c>
      <c r="K42" s="79" t="s">
        <v>1057</v>
      </c>
    </row>
    <row r="43" spans="1:11" x14ac:dyDescent="0.25">
      <c r="A43" s="79">
        <v>27</v>
      </c>
      <c r="B43" s="79" t="s">
        <v>273</v>
      </c>
      <c r="C43" s="79" t="s">
        <v>274</v>
      </c>
      <c r="D43" s="79" t="s">
        <v>0</v>
      </c>
      <c r="E43" s="79" t="s">
        <v>1</v>
      </c>
      <c r="F43" s="79" t="s">
        <v>275</v>
      </c>
      <c r="G43" s="79" t="s">
        <v>1019</v>
      </c>
      <c r="H43" s="79" t="s">
        <v>3</v>
      </c>
      <c r="I43" s="79" t="s">
        <v>276</v>
      </c>
      <c r="J43" s="79" t="s">
        <v>53</v>
      </c>
      <c r="K43" s="79" t="s">
        <v>1069</v>
      </c>
    </row>
    <row r="44" spans="1:11" x14ac:dyDescent="0.25">
      <c r="A44" s="79">
        <v>28</v>
      </c>
      <c r="B44" s="79" t="s">
        <v>102</v>
      </c>
      <c r="C44" s="79" t="s">
        <v>141</v>
      </c>
      <c r="D44" s="79" t="s">
        <v>42</v>
      </c>
      <c r="E44" s="79" t="s">
        <v>43</v>
      </c>
      <c r="F44" s="79" t="s">
        <v>142</v>
      </c>
      <c r="G44" s="79" t="s">
        <v>1019</v>
      </c>
      <c r="H44" s="79" t="s">
        <v>3</v>
      </c>
      <c r="I44" s="79" t="s">
        <v>143</v>
      </c>
      <c r="J44" s="79" t="s">
        <v>53</v>
      </c>
      <c r="K44" s="79" t="s">
        <v>1070</v>
      </c>
    </row>
    <row r="45" spans="1:11" x14ac:dyDescent="0.25">
      <c r="A45" s="79">
        <v>29</v>
      </c>
      <c r="B45" s="79" t="s">
        <v>145</v>
      </c>
      <c r="C45" s="79" t="s">
        <v>97</v>
      </c>
      <c r="D45" s="79" t="s">
        <v>1046</v>
      </c>
      <c r="E45" s="79" t="s">
        <v>1</v>
      </c>
      <c r="F45" s="79" t="s">
        <v>147</v>
      </c>
      <c r="G45" s="79" t="s">
        <v>1019</v>
      </c>
      <c r="H45" s="79" t="s">
        <v>3</v>
      </c>
      <c r="I45" s="79" t="s">
        <v>148</v>
      </c>
      <c r="J45" s="79" t="s">
        <v>53</v>
      </c>
      <c r="K45" s="79" t="s">
        <v>1047</v>
      </c>
    </row>
    <row r="46" spans="1:11" x14ac:dyDescent="0.25">
      <c r="A46" s="79">
        <v>32</v>
      </c>
      <c r="B46" s="79" t="s">
        <v>982</v>
      </c>
      <c r="C46" s="79" t="s">
        <v>292</v>
      </c>
      <c r="D46" s="79" t="s">
        <v>462</v>
      </c>
      <c r="E46" s="79" t="s">
        <v>1</v>
      </c>
      <c r="F46" s="79" t="s">
        <v>422</v>
      </c>
      <c r="G46" s="79" t="s">
        <v>1019</v>
      </c>
      <c r="H46" s="79" t="s">
        <v>3</v>
      </c>
      <c r="I46" s="79" t="s">
        <v>423</v>
      </c>
      <c r="J46" s="79" t="s">
        <v>2</v>
      </c>
      <c r="K46" s="79" t="s">
        <v>983</v>
      </c>
    </row>
    <row r="47" spans="1:11" x14ac:dyDescent="0.25">
      <c r="A47" s="79">
        <v>34</v>
      </c>
      <c r="B47" s="79" t="s">
        <v>242</v>
      </c>
      <c r="C47" s="79" t="s">
        <v>243</v>
      </c>
      <c r="D47" s="79" t="s">
        <v>957</v>
      </c>
      <c r="E47" s="79" t="s">
        <v>43</v>
      </c>
      <c r="F47" s="79" t="s">
        <v>244</v>
      </c>
      <c r="G47" s="79" t="s">
        <v>1019</v>
      </c>
      <c r="H47" s="79" t="s">
        <v>3</v>
      </c>
      <c r="I47" s="79" t="s">
        <v>245</v>
      </c>
      <c r="J47" s="79" t="s">
        <v>125</v>
      </c>
      <c r="K47" s="79" t="s">
        <v>958</v>
      </c>
    </row>
    <row r="48" spans="1:11" x14ac:dyDescent="0.25">
      <c r="A48" s="79">
        <v>38</v>
      </c>
      <c r="B48" s="79" t="s">
        <v>361</v>
      </c>
      <c r="C48" s="79" t="s">
        <v>362</v>
      </c>
      <c r="D48" s="79" t="s">
        <v>0</v>
      </c>
      <c r="E48" s="79" t="s">
        <v>1</v>
      </c>
      <c r="F48" s="79" t="s">
        <v>886</v>
      </c>
      <c r="G48" s="79" t="s">
        <v>1019</v>
      </c>
      <c r="H48" s="79" t="s">
        <v>3</v>
      </c>
      <c r="I48" s="79" t="s">
        <v>861</v>
      </c>
      <c r="J48" s="79" t="s">
        <v>516</v>
      </c>
      <c r="K48" s="79" t="s">
        <v>896</v>
      </c>
    </row>
    <row r="49" spans="1:11" x14ac:dyDescent="0.25">
      <c r="A49" s="79">
        <v>48</v>
      </c>
      <c r="B49" s="79" t="s">
        <v>257</v>
      </c>
      <c r="C49" s="79" t="s">
        <v>258</v>
      </c>
      <c r="D49" s="79" t="s">
        <v>36</v>
      </c>
      <c r="E49" s="79" t="s">
        <v>1</v>
      </c>
      <c r="F49" s="79" t="s">
        <v>259</v>
      </c>
      <c r="G49" s="79" t="s">
        <v>1019</v>
      </c>
      <c r="H49" s="79" t="s">
        <v>3</v>
      </c>
      <c r="I49" s="79" t="s">
        <v>260</v>
      </c>
      <c r="J49" s="79" t="s">
        <v>53</v>
      </c>
      <c r="K49" s="79" t="s">
        <v>670</v>
      </c>
    </row>
    <row r="50" spans="1:11" x14ac:dyDescent="0.25">
      <c r="A50" s="79">
        <v>58</v>
      </c>
      <c r="B50" s="79" t="s">
        <v>238</v>
      </c>
      <c r="C50" s="79" t="s">
        <v>239</v>
      </c>
      <c r="D50" s="79" t="s">
        <v>0</v>
      </c>
      <c r="E50" s="79" t="s">
        <v>1</v>
      </c>
      <c r="F50" s="79" t="s">
        <v>240</v>
      </c>
      <c r="G50" s="79" t="s">
        <v>1019</v>
      </c>
      <c r="H50" s="79" t="s">
        <v>3</v>
      </c>
      <c r="I50" s="79" t="s">
        <v>241</v>
      </c>
      <c r="J50" s="79" t="s">
        <v>53</v>
      </c>
      <c r="K50" s="79" t="s">
        <v>691</v>
      </c>
    </row>
    <row r="51" spans="1:11" x14ac:dyDescent="0.25">
      <c r="A51" s="79">
        <v>62</v>
      </c>
      <c r="B51" s="79" t="s">
        <v>137</v>
      </c>
      <c r="C51" s="79" t="s">
        <v>138</v>
      </c>
      <c r="D51" s="79" t="s">
        <v>0</v>
      </c>
      <c r="E51" s="79" t="s">
        <v>1</v>
      </c>
      <c r="F51" s="79" t="s">
        <v>139</v>
      </c>
      <c r="G51" s="79" t="s">
        <v>1019</v>
      </c>
      <c r="H51" s="79" t="s">
        <v>3</v>
      </c>
      <c r="I51" s="79" t="s">
        <v>140</v>
      </c>
      <c r="J51" s="79" t="s">
        <v>53</v>
      </c>
      <c r="K51" s="79" t="s">
        <v>699</v>
      </c>
    </row>
    <row r="52" spans="1:11" x14ac:dyDescent="0.25">
      <c r="A52" s="79">
        <v>73</v>
      </c>
      <c r="B52" s="79" t="s">
        <v>110</v>
      </c>
      <c r="C52" s="79" t="s">
        <v>111</v>
      </c>
      <c r="D52" s="79" t="s">
        <v>112</v>
      </c>
      <c r="E52" s="79" t="s">
        <v>43</v>
      </c>
      <c r="F52" s="79" t="s">
        <v>113</v>
      </c>
      <c r="G52" s="79" t="s">
        <v>1019</v>
      </c>
      <c r="H52" s="79" t="s">
        <v>3</v>
      </c>
      <c r="I52" s="79" t="s">
        <v>114</v>
      </c>
      <c r="J52" s="79" t="s">
        <v>53</v>
      </c>
      <c r="K52" s="79" t="s">
        <v>727</v>
      </c>
    </row>
    <row r="53" spans="1:11" x14ac:dyDescent="0.25">
      <c r="A53" s="79">
        <v>74</v>
      </c>
      <c r="B53" s="79" t="s">
        <v>120</v>
      </c>
      <c r="C53" s="79" t="s">
        <v>121</v>
      </c>
      <c r="D53" s="79" t="s">
        <v>122</v>
      </c>
      <c r="E53" s="79" t="s">
        <v>43</v>
      </c>
      <c r="F53" s="79" t="s">
        <v>123</v>
      </c>
      <c r="G53" s="79" t="s">
        <v>1019</v>
      </c>
      <c r="H53" s="79" t="s">
        <v>3</v>
      </c>
      <c r="I53" s="79" t="s">
        <v>124</v>
      </c>
      <c r="J53" s="79" t="s">
        <v>125</v>
      </c>
      <c r="K53" s="79" t="s">
        <v>728</v>
      </c>
    </row>
    <row r="54" spans="1:11" x14ac:dyDescent="0.25">
      <c r="A54" s="79">
        <v>87</v>
      </c>
      <c r="B54" s="79" t="s">
        <v>206</v>
      </c>
      <c r="C54" s="79" t="s">
        <v>207</v>
      </c>
      <c r="D54" s="79" t="s">
        <v>173</v>
      </c>
      <c r="E54" s="79" t="s">
        <v>43</v>
      </c>
      <c r="F54" s="79" t="s">
        <v>208</v>
      </c>
      <c r="G54" s="79" t="s">
        <v>1019</v>
      </c>
      <c r="H54" s="79" t="s">
        <v>3</v>
      </c>
      <c r="I54" s="79" t="s">
        <v>209</v>
      </c>
      <c r="J54" s="79" t="s">
        <v>53</v>
      </c>
      <c r="K54" s="79" t="s">
        <v>745</v>
      </c>
    </row>
    <row r="55" spans="1:11" x14ac:dyDescent="0.25">
      <c r="A55" s="79">
        <v>88</v>
      </c>
      <c r="B55" s="79" t="s">
        <v>224</v>
      </c>
      <c r="C55" s="79" t="s">
        <v>225</v>
      </c>
      <c r="D55" s="79" t="s">
        <v>0</v>
      </c>
      <c r="E55" s="79" t="s">
        <v>1</v>
      </c>
      <c r="F55" s="79" t="s">
        <v>226</v>
      </c>
      <c r="G55" s="79" t="s">
        <v>1019</v>
      </c>
      <c r="H55" s="79" t="s">
        <v>3</v>
      </c>
      <c r="I55" s="79" t="s">
        <v>227</v>
      </c>
      <c r="J55" s="79" t="s">
        <v>53</v>
      </c>
      <c r="K55" s="79" t="s">
        <v>748</v>
      </c>
    </row>
    <row r="56" spans="1:11" x14ac:dyDescent="0.25">
      <c r="A56" s="79">
        <v>89</v>
      </c>
      <c r="B56" s="79" t="s">
        <v>54</v>
      </c>
      <c r="C56" s="79" t="s">
        <v>55</v>
      </c>
      <c r="D56" s="79" t="s">
        <v>0</v>
      </c>
      <c r="E56" s="79" t="s">
        <v>1</v>
      </c>
      <c r="F56" s="79" t="s">
        <v>229</v>
      </c>
      <c r="G56" s="79" t="s">
        <v>1019</v>
      </c>
      <c r="H56" s="79" t="s">
        <v>3</v>
      </c>
      <c r="I56" s="79" t="s">
        <v>230</v>
      </c>
      <c r="J56" s="79" t="s">
        <v>53</v>
      </c>
      <c r="K56" s="79" t="s">
        <v>749</v>
      </c>
    </row>
    <row r="57" spans="1:11" x14ac:dyDescent="0.25">
      <c r="A57" s="79">
        <v>91</v>
      </c>
      <c r="B57" s="79" t="s">
        <v>268</v>
      </c>
      <c r="C57" s="79" t="s">
        <v>269</v>
      </c>
      <c r="D57" s="79" t="s">
        <v>66</v>
      </c>
      <c r="E57" s="79" t="s">
        <v>1</v>
      </c>
      <c r="F57" s="79" t="s">
        <v>270</v>
      </c>
      <c r="G57" s="79" t="s">
        <v>1019</v>
      </c>
      <c r="H57" s="79" t="s">
        <v>3</v>
      </c>
      <c r="I57" s="79" t="s">
        <v>271</v>
      </c>
      <c r="J57" s="79" t="s">
        <v>53</v>
      </c>
      <c r="K57" s="79" t="s">
        <v>754</v>
      </c>
    </row>
    <row r="58" spans="1:11" x14ac:dyDescent="0.25">
      <c r="A58" s="79">
        <v>92</v>
      </c>
      <c r="B58" s="79" t="s">
        <v>278</v>
      </c>
      <c r="C58" s="79" t="s">
        <v>279</v>
      </c>
      <c r="D58" s="79" t="s">
        <v>66</v>
      </c>
      <c r="E58" s="79" t="s">
        <v>1</v>
      </c>
      <c r="F58" s="79" t="s">
        <v>280</v>
      </c>
      <c r="G58" s="79" t="s">
        <v>1019</v>
      </c>
      <c r="H58" s="79" t="s">
        <v>3</v>
      </c>
      <c r="I58" s="79" t="s">
        <v>281</v>
      </c>
      <c r="J58" s="79" t="s">
        <v>53</v>
      </c>
      <c r="K58" s="79" t="s">
        <v>756</v>
      </c>
    </row>
    <row r="59" spans="1:11" x14ac:dyDescent="0.25">
      <c r="A59" s="79">
        <v>47</v>
      </c>
      <c r="B59" s="79" t="s">
        <v>590</v>
      </c>
      <c r="C59" s="79" t="s">
        <v>591</v>
      </c>
      <c r="D59" s="79" t="s">
        <v>592</v>
      </c>
      <c r="E59" s="79" t="s">
        <v>43</v>
      </c>
      <c r="F59" s="79" t="s">
        <v>593</v>
      </c>
      <c r="G59" s="79" t="s">
        <v>1131</v>
      </c>
      <c r="H59" s="79" t="s">
        <v>30</v>
      </c>
      <c r="I59" s="79" t="s">
        <v>594</v>
      </c>
      <c r="J59" s="79" t="s">
        <v>32</v>
      </c>
      <c r="K59" s="79" t="s">
        <v>669</v>
      </c>
    </row>
    <row r="60" spans="1:11" x14ac:dyDescent="0.25">
      <c r="A60" s="79">
        <v>23</v>
      </c>
      <c r="B60" s="79" t="s">
        <v>1072</v>
      </c>
      <c r="C60" s="79" t="s">
        <v>1073</v>
      </c>
      <c r="D60" s="79" t="s">
        <v>122</v>
      </c>
      <c r="E60" s="79" t="s">
        <v>43</v>
      </c>
      <c r="F60" s="79" t="s">
        <v>221</v>
      </c>
      <c r="G60" s="79" t="s">
        <v>1131</v>
      </c>
      <c r="H60" s="79" t="s">
        <v>3</v>
      </c>
      <c r="I60" s="79" t="s">
        <v>222</v>
      </c>
      <c r="J60" s="79" t="s">
        <v>53</v>
      </c>
      <c r="K60" s="79" t="s">
        <v>1074</v>
      </c>
    </row>
    <row r="61" spans="1:11" x14ac:dyDescent="0.25">
      <c r="A61" s="56">
        <v>2</v>
      </c>
      <c r="B61" s="56" t="s">
        <v>467</v>
      </c>
      <c r="C61" s="56" t="s">
        <v>468</v>
      </c>
      <c r="D61" s="56" t="s">
        <v>0</v>
      </c>
      <c r="E61" s="56" t="s">
        <v>1</v>
      </c>
      <c r="F61" s="56" t="s">
        <v>773</v>
      </c>
      <c r="G61" s="56" t="s">
        <v>543</v>
      </c>
      <c r="H61" s="56" t="s">
        <v>473</v>
      </c>
      <c r="I61" s="56" t="s">
        <v>774</v>
      </c>
      <c r="J61" s="56" t="s">
        <v>475</v>
      </c>
      <c r="K61" s="56" t="s">
        <v>1202</v>
      </c>
    </row>
    <row r="62" spans="1:11" x14ac:dyDescent="0.25">
      <c r="A62" s="79">
        <v>83</v>
      </c>
      <c r="B62" s="79" t="s">
        <v>174</v>
      </c>
      <c r="C62" s="79" t="s">
        <v>175</v>
      </c>
      <c r="D62" s="79" t="s">
        <v>0</v>
      </c>
      <c r="E62" s="79" t="s">
        <v>1</v>
      </c>
      <c r="F62" s="79" t="s">
        <v>472</v>
      </c>
      <c r="G62" s="79" t="s">
        <v>1050</v>
      </c>
      <c r="H62" s="79" t="s">
        <v>473</v>
      </c>
      <c r="I62" s="79" t="s">
        <v>474</v>
      </c>
      <c r="J62" s="79" t="s">
        <v>475</v>
      </c>
      <c r="K62" s="79" t="s">
        <v>737</v>
      </c>
    </row>
    <row r="63" spans="1:11" x14ac:dyDescent="0.25">
      <c r="A63" s="79">
        <v>86</v>
      </c>
      <c r="B63" s="79" t="s">
        <v>54</v>
      </c>
      <c r="C63" s="79" t="s">
        <v>55</v>
      </c>
      <c r="D63" s="79" t="s">
        <v>0</v>
      </c>
      <c r="E63" s="79" t="s">
        <v>1</v>
      </c>
      <c r="F63" s="79" t="s">
        <v>480</v>
      </c>
      <c r="G63" s="79" t="s">
        <v>1050</v>
      </c>
      <c r="H63" s="79" t="s">
        <v>473</v>
      </c>
      <c r="I63" s="79" t="s">
        <v>481</v>
      </c>
      <c r="J63" s="79" t="s">
        <v>475</v>
      </c>
      <c r="K63" s="79" t="s">
        <v>744</v>
      </c>
    </row>
    <row r="64" spans="1:11" x14ac:dyDescent="0.25">
      <c r="A64" s="56">
        <v>4</v>
      </c>
      <c r="B64" s="56" t="s">
        <v>1194</v>
      </c>
      <c r="C64" s="56" t="s">
        <v>1195</v>
      </c>
      <c r="D64" s="56" t="s">
        <v>1196</v>
      </c>
      <c r="E64" s="56" t="s">
        <v>28</v>
      </c>
      <c r="F64" s="56" t="s">
        <v>1197</v>
      </c>
      <c r="G64" s="56" t="s">
        <v>960</v>
      </c>
      <c r="H64" s="56" t="s">
        <v>1013</v>
      </c>
      <c r="I64" s="56" t="s">
        <v>1198</v>
      </c>
      <c r="J64" s="56" t="s">
        <v>960</v>
      </c>
      <c r="K64" s="56" t="s">
        <v>1199</v>
      </c>
    </row>
    <row r="65" spans="1:11" x14ac:dyDescent="0.25">
      <c r="A65" s="56">
        <v>79</v>
      </c>
      <c r="B65" s="56" t="s">
        <v>797</v>
      </c>
      <c r="C65" s="56" t="s">
        <v>798</v>
      </c>
      <c r="D65" s="56" t="s">
        <v>799</v>
      </c>
      <c r="E65" s="56" t="s">
        <v>1</v>
      </c>
      <c r="F65" s="56" t="s">
        <v>800</v>
      </c>
      <c r="G65" s="56" t="s">
        <v>960</v>
      </c>
      <c r="H65" s="56" t="s">
        <v>8</v>
      </c>
      <c r="I65" s="56" t="s">
        <v>801</v>
      </c>
      <c r="J65" s="56" t="s">
        <v>9</v>
      </c>
      <c r="K65" s="56" t="s">
        <v>802</v>
      </c>
    </row>
    <row r="66" spans="1:11" x14ac:dyDescent="0.25">
      <c r="A66" s="56">
        <v>81</v>
      </c>
      <c r="B66" s="56" t="s">
        <v>882</v>
      </c>
      <c r="C66" s="56" t="s">
        <v>97</v>
      </c>
      <c r="D66" s="56" t="s">
        <v>173</v>
      </c>
      <c r="E66" s="56" t="s">
        <v>43</v>
      </c>
      <c r="F66" s="56" t="s">
        <v>883</v>
      </c>
      <c r="G66" s="56" t="s">
        <v>960</v>
      </c>
      <c r="H66" s="56" t="s">
        <v>8</v>
      </c>
      <c r="I66" s="56" t="s">
        <v>884</v>
      </c>
      <c r="J66" s="56" t="s">
        <v>9</v>
      </c>
      <c r="K66" s="56" t="s">
        <v>885</v>
      </c>
    </row>
    <row r="67" spans="1:11" x14ac:dyDescent="0.25">
      <c r="A67" s="56">
        <v>82</v>
      </c>
      <c r="B67" s="56" t="s">
        <v>174</v>
      </c>
      <c r="C67" s="56" t="s">
        <v>175</v>
      </c>
      <c r="D67" s="56" t="s">
        <v>0</v>
      </c>
      <c r="E67" s="56" t="s">
        <v>1</v>
      </c>
      <c r="F67" s="56" t="s">
        <v>176</v>
      </c>
      <c r="G67" s="56" t="s">
        <v>960</v>
      </c>
      <c r="H67" s="56" t="s">
        <v>8</v>
      </c>
      <c r="I67" s="56" t="s">
        <v>177</v>
      </c>
      <c r="J67" s="56" t="s">
        <v>9</v>
      </c>
      <c r="K67" s="56" t="s">
        <v>736</v>
      </c>
    </row>
    <row r="68" spans="1:11" x14ac:dyDescent="0.25">
      <c r="A68" s="79">
        <v>1</v>
      </c>
      <c r="B68" s="79" t="s">
        <v>530</v>
      </c>
      <c r="C68" s="79" t="s">
        <v>531</v>
      </c>
      <c r="D68" s="79" t="s">
        <v>36</v>
      </c>
      <c r="E68" s="79" t="s">
        <v>1</v>
      </c>
      <c r="F68" s="79" t="s">
        <v>1082</v>
      </c>
      <c r="G68" s="79" t="s">
        <v>1136</v>
      </c>
      <c r="H68" s="79" t="s">
        <v>1013</v>
      </c>
      <c r="I68" s="79" t="s">
        <v>1083</v>
      </c>
      <c r="J68" s="79" t="s">
        <v>960</v>
      </c>
      <c r="K68" s="79" t="s">
        <v>1201</v>
      </c>
    </row>
    <row r="69" spans="1:11" x14ac:dyDescent="0.25">
      <c r="A69" s="79">
        <v>6</v>
      </c>
      <c r="B69" s="79" t="s">
        <v>196</v>
      </c>
      <c r="C69" s="79" t="s">
        <v>104</v>
      </c>
      <c r="D69" s="79" t="s">
        <v>197</v>
      </c>
      <c r="E69" s="79" t="s">
        <v>198</v>
      </c>
      <c r="F69" s="79" t="s">
        <v>1168</v>
      </c>
      <c r="G69" s="79" t="s">
        <v>1136</v>
      </c>
      <c r="H69" s="79" t="s">
        <v>1013</v>
      </c>
      <c r="I69" s="79" t="s">
        <v>1169</v>
      </c>
      <c r="J69" s="79" t="s">
        <v>960</v>
      </c>
      <c r="K69" s="79" t="s">
        <v>1170</v>
      </c>
    </row>
    <row r="70" spans="1:11" x14ac:dyDescent="0.25">
      <c r="A70" s="79">
        <v>7</v>
      </c>
      <c r="B70" s="79" t="s">
        <v>1176</v>
      </c>
      <c r="C70" s="79" t="s">
        <v>1177</v>
      </c>
      <c r="D70" s="79" t="s">
        <v>173</v>
      </c>
      <c r="E70" s="79" t="s">
        <v>43</v>
      </c>
      <c r="F70" s="79" t="s">
        <v>1178</v>
      </c>
      <c r="G70" s="79" t="s">
        <v>1136</v>
      </c>
      <c r="H70" s="79" t="s">
        <v>1013</v>
      </c>
      <c r="I70" s="79" t="s">
        <v>1179</v>
      </c>
      <c r="J70" s="79" t="s">
        <v>960</v>
      </c>
      <c r="K70" s="79" t="s">
        <v>1180</v>
      </c>
    </row>
    <row r="71" spans="1:11" x14ac:dyDescent="0.25">
      <c r="A71" s="79">
        <v>8</v>
      </c>
      <c r="B71" s="79" t="s">
        <v>1181</v>
      </c>
      <c r="C71" s="79" t="s">
        <v>1182</v>
      </c>
      <c r="D71" s="79" t="s">
        <v>1183</v>
      </c>
      <c r="E71" s="79" t="s">
        <v>48</v>
      </c>
      <c r="F71" s="79" t="s">
        <v>1184</v>
      </c>
      <c r="G71" s="79" t="s">
        <v>1136</v>
      </c>
      <c r="H71" s="79" t="s">
        <v>1013</v>
      </c>
      <c r="I71" s="79" t="s">
        <v>1185</v>
      </c>
      <c r="J71" s="79" t="s">
        <v>960</v>
      </c>
      <c r="K71" s="79" t="s">
        <v>1186</v>
      </c>
    </row>
    <row r="72" spans="1:11" x14ac:dyDescent="0.25">
      <c r="A72" s="79">
        <v>9</v>
      </c>
      <c r="B72" s="79" t="s">
        <v>1187</v>
      </c>
      <c r="C72" s="79" t="s">
        <v>1188</v>
      </c>
      <c r="D72" s="79" t="s">
        <v>1189</v>
      </c>
      <c r="E72" s="79" t="s">
        <v>43</v>
      </c>
      <c r="F72" s="79" t="s">
        <v>1190</v>
      </c>
      <c r="G72" s="79" t="s">
        <v>1136</v>
      </c>
      <c r="H72" s="79" t="s">
        <v>1013</v>
      </c>
      <c r="I72" s="79" t="s">
        <v>1191</v>
      </c>
      <c r="J72" s="79" t="s">
        <v>960</v>
      </c>
      <c r="K72" s="79" t="s">
        <v>1192</v>
      </c>
    </row>
    <row r="73" spans="1:11" x14ac:dyDescent="0.25">
      <c r="A73" s="79">
        <v>10</v>
      </c>
      <c r="B73" s="79" t="s">
        <v>64</v>
      </c>
      <c r="C73" s="79" t="s">
        <v>65</v>
      </c>
      <c r="D73" s="79" t="s">
        <v>66</v>
      </c>
      <c r="E73" s="79" t="s">
        <v>1</v>
      </c>
      <c r="F73" s="79" t="s">
        <v>1133</v>
      </c>
      <c r="G73" s="79" t="s">
        <v>1136</v>
      </c>
      <c r="H73" s="79" t="s">
        <v>1013</v>
      </c>
      <c r="I73" s="79" t="s">
        <v>1134</v>
      </c>
      <c r="J73" s="79" t="s">
        <v>960</v>
      </c>
      <c r="K73" s="79" t="s">
        <v>1135</v>
      </c>
    </row>
    <row r="74" spans="1:11" x14ac:dyDescent="0.25">
      <c r="A74" s="79">
        <v>11</v>
      </c>
      <c r="B74" s="79" t="s">
        <v>262</v>
      </c>
      <c r="C74" s="79" t="s">
        <v>1141</v>
      </c>
      <c r="D74" s="79" t="s">
        <v>1142</v>
      </c>
      <c r="E74" s="79" t="s">
        <v>1</v>
      </c>
      <c r="F74" s="79" t="s">
        <v>1143</v>
      </c>
      <c r="G74" s="79" t="s">
        <v>1136</v>
      </c>
      <c r="H74" s="79" t="s">
        <v>1013</v>
      </c>
      <c r="I74" s="79" t="s">
        <v>1144</v>
      </c>
      <c r="J74" s="79" t="s">
        <v>960</v>
      </c>
      <c r="K74" s="79" t="s">
        <v>1145</v>
      </c>
    </row>
    <row r="75" spans="1:11" x14ac:dyDescent="0.25">
      <c r="A75" s="79">
        <v>12</v>
      </c>
      <c r="B75" s="79" t="s">
        <v>1146</v>
      </c>
      <c r="C75" s="79" t="s">
        <v>1147</v>
      </c>
      <c r="D75" s="79" t="s">
        <v>1142</v>
      </c>
      <c r="E75" s="79" t="s">
        <v>1</v>
      </c>
      <c r="F75" s="79" t="s">
        <v>1148</v>
      </c>
      <c r="G75" s="79" t="s">
        <v>1136</v>
      </c>
      <c r="H75" s="79" t="s">
        <v>1013</v>
      </c>
      <c r="I75" s="79" t="s">
        <v>1149</v>
      </c>
      <c r="J75" s="79" t="s">
        <v>960</v>
      </c>
      <c r="K75" s="79" t="s">
        <v>1150</v>
      </c>
    </row>
    <row r="76" spans="1:11" x14ac:dyDescent="0.25">
      <c r="A76" s="79">
        <v>13</v>
      </c>
      <c r="B76" s="79" t="s">
        <v>1151</v>
      </c>
      <c r="C76" s="79" t="s">
        <v>1152</v>
      </c>
      <c r="D76" s="79" t="s">
        <v>1153</v>
      </c>
      <c r="E76" s="79" t="s">
        <v>48</v>
      </c>
      <c r="F76" s="79" t="s">
        <v>1154</v>
      </c>
      <c r="G76" s="79" t="s">
        <v>1136</v>
      </c>
      <c r="H76" s="79" t="s">
        <v>1013</v>
      </c>
      <c r="I76" s="79" t="s">
        <v>1155</v>
      </c>
      <c r="J76" s="79" t="s">
        <v>960</v>
      </c>
      <c r="K76" s="79" t="s">
        <v>1156</v>
      </c>
    </row>
    <row r="77" spans="1:11" x14ac:dyDescent="0.25">
      <c r="A77" s="79">
        <v>14</v>
      </c>
      <c r="B77" s="79" t="s">
        <v>530</v>
      </c>
      <c r="C77" s="79" t="s">
        <v>531</v>
      </c>
      <c r="D77" s="79" t="s">
        <v>36</v>
      </c>
      <c r="E77" s="79" t="s">
        <v>1</v>
      </c>
      <c r="F77" s="79" t="s">
        <v>1158</v>
      </c>
      <c r="G77" s="79" t="s">
        <v>1136</v>
      </c>
      <c r="H77" s="79" t="s">
        <v>1013</v>
      </c>
      <c r="I77" s="79" t="s">
        <v>1159</v>
      </c>
      <c r="J77" s="79" t="s">
        <v>960</v>
      </c>
      <c r="K77" s="79" t="s">
        <v>1160</v>
      </c>
    </row>
    <row r="78" spans="1:11" x14ac:dyDescent="0.25">
      <c r="A78" s="79">
        <v>15</v>
      </c>
      <c r="B78" s="79" t="s">
        <v>50</v>
      </c>
      <c r="C78" s="79" t="s">
        <v>51</v>
      </c>
      <c r="D78" s="79" t="s">
        <v>52</v>
      </c>
      <c r="E78" s="79" t="s">
        <v>43</v>
      </c>
      <c r="F78" s="79" t="s">
        <v>1085</v>
      </c>
      <c r="G78" s="79" t="s">
        <v>1136</v>
      </c>
      <c r="H78" s="79" t="s">
        <v>1013</v>
      </c>
      <c r="I78" s="79" t="s">
        <v>1086</v>
      </c>
      <c r="J78" s="79" t="s">
        <v>960</v>
      </c>
      <c r="K78" s="79" t="s">
        <v>1087</v>
      </c>
    </row>
    <row r="79" spans="1:11" x14ac:dyDescent="0.25">
      <c r="A79" s="79">
        <v>16</v>
      </c>
      <c r="B79" s="79" t="s">
        <v>1094</v>
      </c>
      <c r="C79" s="79" t="s">
        <v>1095</v>
      </c>
      <c r="D79" s="79" t="s">
        <v>173</v>
      </c>
      <c r="E79" s="79" t="s">
        <v>43</v>
      </c>
      <c r="F79" s="79" t="s">
        <v>1096</v>
      </c>
      <c r="G79" s="79" t="s">
        <v>1136</v>
      </c>
      <c r="H79" s="79" t="s">
        <v>1013</v>
      </c>
      <c r="I79" s="79" t="s">
        <v>1097</v>
      </c>
      <c r="J79" s="79" t="s">
        <v>960</v>
      </c>
      <c r="K79" s="79" t="s">
        <v>1098</v>
      </c>
    </row>
    <row r="80" spans="1:11" x14ac:dyDescent="0.25">
      <c r="A80" s="79">
        <v>17</v>
      </c>
      <c r="B80" s="79" t="s">
        <v>262</v>
      </c>
      <c r="C80" s="79" t="s">
        <v>399</v>
      </c>
      <c r="D80" s="79" t="s">
        <v>0</v>
      </c>
      <c r="E80" s="79" t="s">
        <v>1</v>
      </c>
      <c r="F80" s="79" t="s">
        <v>1103</v>
      </c>
      <c r="G80" s="79" t="s">
        <v>1136</v>
      </c>
      <c r="H80" s="79" t="s">
        <v>1013</v>
      </c>
      <c r="I80" s="79" t="s">
        <v>1104</v>
      </c>
      <c r="J80" s="79" t="s">
        <v>960</v>
      </c>
      <c r="K80" s="79" t="s">
        <v>1105</v>
      </c>
    </row>
    <row r="81" spans="1:11" x14ac:dyDescent="0.25">
      <c r="A81" s="79">
        <v>18</v>
      </c>
      <c r="B81" s="79" t="s">
        <v>196</v>
      </c>
      <c r="C81" s="79" t="s">
        <v>104</v>
      </c>
      <c r="D81" s="79" t="s">
        <v>197</v>
      </c>
      <c r="E81" s="79" t="s">
        <v>198</v>
      </c>
      <c r="F81" s="79" t="s">
        <v>1107</v>
      </c>
      <c r="G81" s="79" t="s">
        <v>1136</v>
      </c>
      <c r="H81" s="79" t="s">
        <v>1013</v>
      </c>
      <c r="I81" s="79" t="s">
        <v>1108</v>
      </c>
      <c r="J81" s="79" t="s">
        <v>960</v>
      </c>
      <c r="K81" s="79" t="s">
        <v>1109</v>
      </c>
    </row>
    <row r="82" spans="1:11" x14ac:dyDescent="0.25">
      <c r="A82" s="79">
        <v>19</v>
      </c>
      <c r="B82" s="79" t="s">
        <v>1110</v>
      </c>
      <c r="C82" s="79" t="s">
        <v>408</v>
      </c>
      <c r="D82" s="79" t="s">
        <v>1111</v>
      </c>
      <c r="E82" s="79" t="s">
        <v>912</v>
      </c>
      <c r="F82" s="79" t="s">
        <v>1112</v>
      </c>
      <c r="G82" s="79" t="s">
        <v>1136</v>
      </c>
      <c r="H82" s="79" t="s">
        <v>1013</v>
      </c>
      <c r="I82" s="79" t="s">
        <v>1113</v>
      </c>
      <c r="J82" s="79" t="s">
        <v>960</v>
      </c>
      <c r="K82" s="79" t="s">
        <v>1114</v>
      </c>
    </row>
    <row r="83" spans="1:11" x14ac:dyDescent="0.25">
      <c r="A83" s="79">
        <v>20</v>
      </c>
      <c r="B83" s="79" t="s">
        <v>1115</v>
      </c>
      <c r="C83" s="79" t="s">
        <v>1116</v>
      </c>
      <c r="D83" s="79" t="s">
        <v>1117</v>
      </c>
      <c r="E83" s="79" t="s">
        <v>1</v>
      </c>
      <c r="F83" s="79" t="s">
        <v>1118</v>
      </c>
      <c r="G83" s="79" t="s">
        <v>1136</v>
      </c>
      <c r="H83" s="79" t="s">
        <v>1013</v>
      </c>
      <c r="I83" s="79" t="s">
        <v>1119</v>
      </c>
      <c r="J83" s="79" t="s">
        <v>960</v>
      </c>
      <c r="K83" s="79" t="s">
        <v>1120</v>
      </c>
    </row>
    <row r="84" spans="1:11" x14ac:dyDescent="0.25">
      <c r="A84" s="79">
        <v>21</v>
      </c>
      <c r="B84" s="79" t="s">
        <v>174</v>
      </c>
      <c r="C84" s="79" t="s">
        <v>175</v>
      </c>
      <c r="D84" s="79" t="s">
        <v>0</v>
      </c>
      <c r="E84" s="79" t="s">
        <v>1</v>
      </c>
      <c r="F84" s="79" t="s">
        <v>1124</v>
      </c>
      <c r="G84" s="79" t="s">
        <v>1136</v>
      </c>
      <c r="H84" s="79" t="s">
        <v>1013</v>
      </c>
      <c r="I84" s="79" t="s">
        <v>1125</v>
      </c>
      <c r="J84" s="79" t="s">
        <v>960</v>
      </c>
      <c r="K84" s="79" t="s">
        <v>1126</v>
      </c>
    </row>
    <row r="85" spans="1:11" x14ac:dyDescent="0.25">
      <c r="A85" s="79">
        <v>30</v>
      </c>
      <c r="B85" s="79" t="s">
        <v>803</v>
      </c>
      <c r="C85" s="79" t="s">
        <v>804</v>
      </c>
      <c r="D85" s="79" t="s">
        <v>17</v>
      </c>
      <c r="E85" s="79" t="s">
        <v>7</v>
      </c>
      <c r="F85" s="79" t="s">
        <v>805</v>
      </c>
      <c r="G85" s="79" t="s">
        <v>1136</v>
      </c>
      <c r="H85" s="79" t="s">
        <v>5</v>
      </c>
      <c r="I85" s="79" t="s">
        <v>806</v>
      </c>
      <c r="J85" s="79" t="s">
        <v>6</v>
      </c>
      <c r="K85" s="79" t="s">
        <v>996</v>
      </c>
    </row>
    <row r="86" spans="1:11" x14ac:dyDescent="0.25">
      <c r="A86" s="79">
        <v>55</v>
      </c>
      <c r="B86" s="79" t="s">
        <v>15</v>
      </c>
      <c r="C86" s="79" t="s">
        <v>16</v>
      </c>
      <c r="D86" s="79" t="s">
        <v>17</v>
      </c>
      <c r="E86" s="79" t="s">
        <v>7</v>
      </c>
      <c r="F86" s="79" t="s">
        <v>18</v>
      </c>
      <c r="G86" s="79" t="s">
        <v>1136</v>
      </c>
      <c r="H86" s="79" t="s">
        <v>5</v>
      </c>
      <c r="I86" s="79" t="s">
        <v>19</v>
      </c>
      <c r="J86" s="79" t="s">
        <v>6</v>
      </c>
      <c r="K86" s="79" t="s">
        <v>685</v>
      </c>
    </row>
    <row r="87" spans="1:11" x14ac:dyDescent="0.25">
      <c r="A87" s="79">
        <v>67</v>
      </c>
      <c r="B87" s="79" t="s">
        <v>443</v>
      </c>
      <c r="C87" s="79" t="s">
        <v>444</v>
      </c>
      <c r="D87" s="79" t="s">
        <v>0</v>
      </c>
      <c r="E87" s="79" t="s">
        <v>1</v>
      </c>
      <c r="F87" s="79" t="s">
        <v>445</v>
      </c>
      <c r="G87" s="79" t="s">
        <v>1136</v>
      </c>
      <c r="H87" s="79" t="s">
        <v>5</v>
      </c>
      <c r="I87" s="79" t="s">
        <v>446</v>
      </c>
      <c r="J87" s="79" t="s">
        <v>6</v>
      </c>
      <c r="K87" s="79" t="s">
        <v>708</v>
      </c>
    </row>
    <row r="88" spans="1:11" x14ac:dyDescent="0.25">
      <c r="A88" s="79">
        <v>71</v>
      </c>
      <c r="B88" s="79" t="s">
        <v>54</v>
      </c>
      <c r="C88" s="79" t="s">
        <v>55</v>
      </c>
      <c r="D88" s="79" t="s">
        <v>0</v>
      </c>
      <c r="E88" s="79" t="s">
        <v>1</v>
      </c>
      <c r="F88" s="79" t="s">
        <v>56</v>
      </c>
      <c r="G88" s="79" t="s">
        <v>1136</v>
      </c>
      <c r="H88" s="79" t="s">
        <v>5</v>
      </c>
      <c r="I88" s="79" t="s">
        <v>57</v>
      </c>
      <c r="J88" s="79" t="s">
        <v>6</v>
      </c>
      <c r="K88" s="79" t="s">
        <v>717</v>
      </c>
    </row>
    <row r="89" spans="1:11" x14ac:dyDescent="0.25">
      <c r="A89" s="79">
        <v>72</v>
      </c>
      <c r="B89" s="79" t="s">
        <v>50</v>
      </c>
      <c r="C89" s="79" t="s">
        <v>51</v>
      </c>
      <c r="D89" s="79" t="s">
        <v>52</v>
      </c>
      <c r="E89" s="79" t="s">
        <v>43</v>
      </c>
      <c r="F89" s="79" t="s">
        <v>94</v>
      </c>
      <c r="G89" s="79" t="s">
        <v>1136</v>
      </c>
      <c r="H89" s="79" t="s">
        <v>5</v>
      </c>
      <c r="I89" s="79" t="s">
        <v>95</v>
      </c>
      <c r="J89" s="79" t="s">
        <v>6</v>
      </c>
      <c r="K89" s="79" t="s">
        <v>724</v>
      </c>
    </row>
    <row r="90" spans="1:11" x14ac:dyDescent="0.25">
      <c r="A90" s="79">
        <v>76</v>
      </c>
      <c r="B90" s="79" t="s">
        <v>925</v>
      </c>
      <c r="C90" s="79" t="s">
        <v>926</v>
      </c>
      <c r="D90" s="79" t="s">
        <v>821</v>
      </c>
      <c r="E90" s="79" t="s">
        <v>822</v>
      </c>
      <c r="F90" s="79" t="s">
        <v>927</v>
      </c>
      <c r="G90" s="79" t="s">
        <v>1136</v>
      </c>
      <c r="H90" s="79" t="s">
        <v>8</v>
      </c>
      <c r="I90" s="79" t="s">
        <v>928</v>
      </c>
      <c r="J90" s="79" t="s">
        <v>9</v>
      </c>
      <c r="K90" s="79" t="s">
        <v>929</v>
      </c>
    </row>
    <row r="91" spans="1:11" x14ac:dyDescent="0.25">
      <c r="A91" s="79">
        <v>78</v>
      </c>
      <c r="B91" s="79" t="s">
        <v>875</v>
      </c>
      <c r="C91" s="79" t="s">
        <v>876</v>
      </c>
      <c r="D91" s="79" t="s">
        <v>877</v>
      </c>
      <c r="E91" s="79" t="s">
        <v>878</v>
      </c>
      <c r="F91" s="79" t="s">
        <v>879</v>
      </c>
      <c r="G91" s="79" t="s">
        <v>1136</v>
      </c>
      <c r="H91" s="79" t="s">
        <v>8</v>
      </c>
      <c r="I91" s="79" t="s">
        <v>880</v>
      </c>
      <c r="J91" s="79" t="s">
        <v>9</v>
      </c>
      <c r="K91" s="79" t="s">
        <v>881</v>
      </c>
    </row>
    <row r="92" spans="1:11" x14ac:dyDescent="0.25">
      <c r="A92" s="79">
        <v>80</v>
      </c>
      <c r="B92" s="79" t="s">
        <v>101</v>
      </c>
      <c r="C92" s="79" t="s">
        <v>102</v>
      </c>
      <c r="D92" s="79" t="s">
        <v>103</v>
      </c>
      <c r="E92" s="79" t="s">
        <v>43</v>
      </c>
      <c r="F92" s="79" t="s">
        <v>169</v>
      </c>
      <c r="G92" s="79" t="s">
        <v>1136</v>
      </c>
      <c r="H92" s="79" t="s">
        <v>8</v>
      </c>
      <c r="I92" s="79" t="s">
        <v>170</v>
      </c>
      <c r="J92" s="79" t="s">
        <v>9</v>
      </c>
      <c r="K92" s="79" t="s">
        <v>735</v>
      </c>
    </row>
    <row r="93" spans="1:11" x14ac:dyDescent="0.25">
      <c r="A93" s="79">
        <v>84</v>
      </c>
      <c r="B93" s="79" t="s">
        <v>179</v>
      </c>
      <c r="C93" s="79" t="s">
        <v>180</v>
      </c>
      <c r="D93" s="79" t="s">
        <v>181</v>
      </c>
      <c r="E93" s="79" t="s">
        <v>43</v>
      </c>
      <c r="F93" s="79" t="s">
        <v>182</v>
      </c>
      <c r="G93" s="79" t="s">
        <v>1136</v>
      </c>
      <c r="H93" s="79" t="s">
        <v>8</v>
      </c>
      <c r="I93" s="79" t="s">
        <v>183</v>
      </c>
      <c r="J93" s="79" t="s">
        <v>9</v>
      </c>
      <c r="K93" s="79" t="s">
        <v>738</v>
      </c>
    </row>
  </sheetData>
  <sortState ref="A2:K93">
    <sortCondition ref="G2:G93"/>
    <sortCondition ref="H2:H93"/>
  </sortState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5"/>
  <dimension ref="A1:L95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41</v>
      </c>
      <c r="B2" s="78" t="s">
        <v>453</v>
      </c>
      <c r="C2" s="78" t="s">
        <v>454</v>
      </c>
      <c r="D2" s="78" t="s">
        <v>455</v>
      </c>
      <c r="E2" s="78" t="s">
        <v>456</v>
      </c>
      <c r="F2" s="78" t="s">
        <v>457</v>
      </c>
      <c r="G2" s="78" t="s">
        <v>666</v>
      </c>
      <c r="H2" s="78" t="s">
        <v>30</v>
      </c>
      <c r="I2" s="78" t="s">
        <v>458</v>
      </c>
      <c r="J2" s="78" t="s">
        <v>32</v>
      </c>
      <c r="K2" s="78" t="s">
        <v>763</v>
      </c>
    </row>
    <row r="3" spans="1:11" x14ac:dyDescent="0.25">
      <c r="A3">
        <v>78</v>
      </c>
      <c r="B3" s="78" t="s">
        <v>131</v>
      </c>
      <c r="C3" s="78" t="s">
        <v>132</v>
      </c>
      <c r="D3" s="78" t="s">
        <v>133</v>
      </c>
      <c r="E3" s="78" t="s">
        <v>28</v>
      </c>
      <c r="F3" s="78" t="s">
        <v>134</v>
      </c>
      <c r="G3" s="78" t="s">
        <v>666</v>
      </c>
      <c r="H3" s="78" t="s">
        <v>30</v>
      </c>
      <c r="I3" s="78" t="s">
        <v>135</v>
      </c>
      <c r="J3" s="78" t="s">
        <v>32</v>
      </c>
      <c r="K3" s="78" t="s">
        <v>731</v>
      </c>
    </row>
    <row r="4" spans="1:11" x14ac:dyDescent="0.25">
      <c r="A4">
        <v>80</v>
      </c>
      <c r="B4" s="78" t="s">
        <v>54</v>
      </c>
      <c r="C4" s="78" t="s">
        <v>55</v>
      </c>
      <c r="D4" s="78" t="s">
        <v>0</v>
      </c>
      <c r="E4" s="78" t="s">
        <v>1</v>
      </c>
      <c r="F4" s="78" t="s">
        <v>156</v>
      </c>
      <c r="G4" s="78" t="s">
        <v>666</v>
      </c>
      <c r="H4" s="78" t="s">
        <v>157</v>
      </c>
      <c r="I4" s="78" t="s">
        <v>158</v>
      </c>
      <c r="J4" s="78" t="s">
        <v>159</v>
      </c>
      <c r="K4" s="78" t="s">
        <v>734</v>
      </c>
    </row>
    <row r="5" spans="1:11" x14ac:dyDescent="0.25">
      <c r="A5" s="78">
        <v>32</v>
      </c>
      <c r="B5" s="78" t="s">
        <v>830</v>
      </c>
      <c r="C5" s="78" t="s">
        <v>624</v>
      </c>
      <c r="D5" s="78" t="s">
        <v>625</v>
      </c>
      <c r="E5" s="78" t="s">
        <v>48</v>
      </c>
      <c r="F5" s="78" t="s">
        <v>626</v>
      </c>
      <c r="G5" s="78" t="s">
        <v>666</v>
      </c>
      <c r="H5" s="78" t="s">
        <v>294</v>
      </c>
      <c r="I5" s="78" t="s">
        <v>627</v>
      </c>
      <c r="J5" s="78" t="s">
        <v>289</v>
      </c>
      <c r="K5" s="78" t="s">
        <v>987</v>
      </c>
    </row>
    <row r="6" spans="1:11" x14ac:dyDescent="0.25">
      <c r="A6" s="78">
        <v>44</v>
      </c>
      <c r="B6" s="78" t="s">
        <v>407</v>
      </c>
      <c r="C6" s="78" t="s">
        <v>408</v>
      </c>
      <c r="D6" s="78" t="s">
        <v>618</v>
      </c>
      <c r="E6" s="78" t="s">
        <v>619</v>
      </c>
      <c r="F6" s="78" t="s">
        <v>620</v>
      </c>
      <c r="G6" s="78" t="s">
        <v>666</v>
      </c>
      <c r="H6" s="78" t="s">
        <v>294</v>
      </c>
      <c r="I6" s="78" t="s">
        <v>621</v>
      </c>
      <c r="J6" s="78" t="s">
        <v>289</v>
      </c>
      <c r="K6" s="78" t="s">
        <v>658</v>
      </c>
    </row>
    <row r="7" spans="1:11" x14ac:dyDescent="0.25">
      <c r="A7" s="78">
        <v>62</v>
      </c>
      <c r="B7" s="78" t="s">
        <v>377</v>
      </c>
      <c r="C7" s="78" t="s">
        <v>378</v>
      </c>
      <c r="D7" s="78" t="s">
        <v>256</v>
      </c>
      <c r="E7" s="78" t="s">
        <v>1</v>
      </c>
      <c r="F7" s="78" t="s">
        <v>379</v>
      </c>
      <c r="G7" s="78" t="s">
        <v>666</v>
      </c>
      <c r="H7" s="78" t="s">
        <v>294</v>
      </c>
      <c r="I7" s="78" t="s">
        <v>380</v>
      </c>
      <c r="J7" s="78" t="s">
        <v>289</v>
      </c>
      <c r="K7" s="78" t="s">
        <v>695</v>
      </c>
    </row>
    <row r="8" spans="1:11" x14ac:dyDescent="0.25">
      <c r="A8" s="78">
        <v>57</v>
      </c>
      <c r="B8" s="78" t="s">
        <v>333</v>
      </c>
      <c r="C8" s="78" t="s">
        <v>334</v>
      </c>
      <c r="D8" s="78" t="s">
        <v>335</v>
      </c>
      <c r="E8" s="78" t="s">
        <v>48</v>
      </c>
      <c r="F8" s="78" t="s">
        <v>336</v>
      </c>
      <c r="G8" s="78" t="s">
        <v>666</v>
      </c>
      <c r="H8" s="78" t="s">
        <v>287</v>
      </c>
      <c r="I8" s="78" t="s">
        <v>337</v>
      </c>
      <c r="J8" s="78" t="s">
        <v>289</v>
      </c>
      <c r="K8" s="78" t="s">
        <v>686</v>
      </c>
    </row>
    <row r="9" spans="1:11" x14ac:dyDescent="0.25">
      <c r="A9" s="78">
        <v>58</v>
      </c>
      <c r="B9" s="78" t="s">
        <v>350</v>
      </c>
      <c r="C9" s="78" t="s">
        <v>340</v>
      </c>
      <c r="D9" s="78" t="s">
        <v>351</v>
      </c>
      <c r="E9" s="78" t="s">
        <v>48</v>
      </c>
      <c r="F9" s="78" t="s">
        <v>352</v>
      </c>
      <c r="G9" s="78" t="s">
        <v>666</v>
      </c>
      <c r="H9" s="78" t="s">
        <v>287</v>
      </c>
      <c r="I9" s="78" t="s">
        <v>353</v>
      </c>
      <c r="J9" s="78" t="s">
        <v>289</v>
      </c>
      <c r="K9" s="78" t="s">
        <v>689</v>
      </c>
    </row>
    <row r="10" spans="1:11" x14ac:dyDescent="0.25">
      <c r="A10" s="78">
        <v>63</v>
      </c>
      <c r="B10" s="78" t="s">
        <v>387</v>
      </c>
      <c r="C10" s="78" t="s">
        <v>279</v>
      </c>
      <c r="D10" s="78" t="s">
        <v>351</v>
      </c>
      <c r="E10" s="78" t="s">
        <v>48</v>
      </c>
      <c r="F10" s="78" t="s">
        <v>388</v>
      </c>
      <c r="G10" s="78" t="s">
        <v>666</v>
      </c>
      <c r="H10" s="78" t="s">
        <v>287</v>
      </c>
      <c r="I10" s="78" t="s">
        <v>389</v>
      </c>
      <c r="J10" s="78" t="s">
        <v>289</v>
      </c>
      <c r="K10" s="78" t="s">
        <v>696</v>
      </c>
    </row>
    <row r="11" spans="1:11" x14ac:dyDescent="0.25">
      <c r="A11" s="78">
        <v>37</v>
      </c>
      <c r="B11" s="78" t="s">
        <v>567</v>
      </c>
      <c r="C11" s="78" t="s">
        <v>561</v>
      </c>
      <c r="D11" s="78" t="s">
        <v>0</v>
      </c>
      <c r="E11" s="78" t="s">
        <v>1</v>
      </c>
      <c r="F11" s="78" t="s">
        <v>61</v>
      </c>
      <c r="G11" s="78" t="s">
        <v>666</v>
      </c>
      <c r="H11" s="78" t="s">
        <v>3</v>
      </c>
      <c r="I11" s="78" t="s">
        <v>62</v>
      </c>
      <c r="J11" s="78" t="s">
        <v>53</v>
      </c>
      <c r="K11" s="78" t="s">
        <v>919</v>
      </c>
    </row>
    <row r="12" spans="1:11" x14ac:dyDescent="0.25">
      <c r="A12" s="78">
        <v>92</v>
      </c>
      <c r="B12" s="78" t="s">
        <v>232</v>
      </c>
      <c r="C12" s="78" t="s">
        <v>233</v>
      </c>
      <c r="D12" s="78" t="s">
        <v>234</v>
      </c>
      <c r="E12" s="78" t="s">
        <v>1</v>
      </c>
      <c r="F12" s="78" t="s">
        <v>235</v>
      </c>
      <c r="G12" s="78" t="s">
        <v>666</v>
      </c>
      <c r="H12" s="78" t="s">
        <v>3</v>
      </c>
      <c r="I12" s="78" t="s">
        <v>236</v>
      </c>
      <c r="J12" s="78" t="s">
        <v>53</v>
      </c>
      <c r="K12" s="78" t="s">
        <v>750</v>
      </c>
    </row>
    <row r="13" spans="1:11" x14ac:dyDescent="0.25">
      <c r="A13" s="78">
        <v>23</v>
      </c>
      <c r="B13" s="78" t="s">
        <v>190</v>
      </c>
      <c r="C13" s="78" t="s">
        <v>191</v>
      </c>
      <c r="D13" s="78" t="s">
        <v>192</v>
      </c>
      <c r="E13" s="78" t="s">
        <v>28</v>
      </c>
      <c r="F13" s="78" t="s">
        <v>193</v>
      </c>
      <c r="G13" s="78" t="s">
        <v>1019</v>
      </c>
      <c r="H13" s="78" t="s">
        <v>30</v>
      </c>
      <c r="I13" s="78" t="s">
        <v>194</v>
      </c>
      <c r="J13" s="78" t="s">
        <v>32</v>
      </c>
      <c r="K13" s="78" t="s">
        <v>1081</v>
      </c>
    </row>
    <row r="14" spans="1:11" x14ac:dyDescent="0.25">
      <c r="A14" s="78">
        <v>26</v>
      </c>
      <c r="B14" s="78" t="s">
        <v>71</v>
      </c>
      <c r="C14" s="78" t="s">
        <v>72</v>
      </c>
      <c r="D14" s="78" t="s">
        <v>73</v>
      </c>
      <c r="E14" s="78" t="s">
        <v>28</v>
      </c>
      <c r="F14" s="78" t="s">
        <v>74</v>
      </c>
      <c r="G14" s="78" t="s">
        <v>1019</v>
      </c>
      <c r="H14" s="78" t="s">
        <v>30</v>
      </c>
      <c r="I14" s="78" t="s">
        <v>75</v>
      </c>
      <c r="J14" s="78" t="s">
        <v>32</v>
      </c>
      <c r="K14" s="78" t="s">
        <v>1058</v>
      </c>
    </row>
    <row r="15" spans="1:11" x14ac:dyDescent="0.25">
      <c r="A15" s="78">
        <v>34</v>
      </c>
      <c r="B15" s="78" t="s">
        <v>64</v>
      </c>
      <c r="C15" s="78" t="s">
        <v>65</v>
      </c>
      <c r="D15" s="78" t="s">
        <v>66</v>
      </c>
      <c r="E15" s="78" t="s">
        <v>1</v>
      </c>
      <c r="F15" s="78" t="s">
        <v>67</v>
      </c>
      <c r="G15" s="78" t="s">
        <v>1019</v>
      </c>
      <c r="H15" s="78" t="s">
        <v>30</v>
      </c>
      <c r="I15" s="78" t="s">
        <v>68</v>
      </c>
      <c r="J15" s="78" t="s">
        <v>32</v>
      </c>
      <c r="K15" s="78" t="s">
        <v>959</v>
      </c>
    </row>
    <row r="16" spans="1:11" x14ac:dyDescent="0.25">
      <c r="A16" s="78">
        <v>68</v>
      </c>
      <c r="B16" s="78" t="s">
        <v>15</v>
      </c>
      <c r="C16" s="78" t="s">
        <v>16</v>
      </c>
      <c r="D16" s="78" t="s">
        <v>17</v>
      </c>
      <c r="E16" s="78" t="s">
        <v>7</v>
      </c>
      <c r="F16" s="78" t="s">
        <v>77</v>
      </c>
      <c r="G16" s="78" t="s">
        <v>1019</v>
      </c>
      <c r="H16" s="78" t="s">
        <v>30</v>
      </c>
      <c r="I16" s="78" t="s">
        <v>78</v>
      </c>
      <c r="J16" s="78" t="s">
        <v>32</v>
      </c>
      <c r="K16" s="78" t="s">
        <v>705</v>
      </c>
    </row>
    <row r="17" spans="1:11" x14ac:dyDescent="0.25">
      <c r="A17" s="78">
        <v>70</v>
      </c>
      <c r="B17" s="78" t="s">
        <v>460</v>
      </c>
      <c r="C17" s="78" t="s">
        <v>461</v>
      </c>
      <c r="D17" s="78" t="s">
        <v>462</v>
      </c>
      <c r="E17" s="78" t="s">
        <v>1</v>
      </c>
      <c r="F17" s="78" t="s">
        <v>463</v>
      </c>
      <c r="G17" s="78" t="s">
        <v>1019</v>
      </c>
      <c r="H17" s="78" t="s">
        <v>30</v>
      </c>
      <c r="I17" s="78" t="s">
        <v>464</v>
      </c>
      <c r="J17" s="78" t="s">
        <v>32</v>
      </c>
      <c r="K17" s="78" t="s">
        <v>711</v>
      </c>
    </row>
    <row r="18" spans="1:11" x14ac:dyDescent="0.25">
      <c r="A18" s="78">
        <v>71</v>
      </c>
      <c r="B18" s="78" t="s">
        <v>165</v>
      </c>
      <c r="C18" s="78" t="s">
        <v>166</v>
      </c>
      <c r="D18" s="78" t="s">
        <v>27</v>
      </c>
      <c r="E18" s="78" t="s">
        <v>28</v>
      </c>
      <c r="F18" s="78" t="s">
        <v>167</v>
      </c>
      <c r="G18" s="78" t="s">
        <v>1019</v>
      </c>
      <c r="H18" s="78" t="s">
        <v>30</v>
      </c>
      <c r="I18" s="78" t="s">
        <v>168</v>
      </c>
      <c r="J18" s="78" t="s">
        <v>32</v>
      </c>
      <c r="K18" s="78" t="s">
        <v>712</v>
      </c>
    </row>
    <row r="19" spans="1:11" x14ac:dyDescent="0.25">
      <c r="A19" s="78">
        <v>72</v>
      </c>
      <c r="B19" s="78" t="s">
        <v>25</v>
      </c>
      <c r="C19" s="78" t="s">
        <v>26</v>
      </c>
      <c r="D19" s="78" t="s">
        <v>27</v>
      </c>
      <c r="E19" s="78" t="s">
        <v>28</v>
      </c>
      <c r="F19" s="78" t="s">
        <v>29</v>
      </c>
      <c r="G19" s="78" t="s">
        <v>1019</v>
      </c>
      <c r="H19" s="78" t="s">
        <v>30</v>
      </c>
      <c r="I19" s="78" t="s">
        <v>31</v>
      </c>
      <c r="J19" s="78" t="s">
        <v>32</v>
      </c>
      <c r="K19" s="78" t="s">
        <v>714</v>
      </c>
    </row>
    <row r="20" spans="1:11" x14ac:dyDescent="0.25">
      <c r="A20" s="78">
        <v>87</v>
      </c>
      <c r="B20" s="78" t="s">
        <v>467</v>
      </c>
      <c r="C20" s="78" t="s">
        <v>468</v>
      </c>
      <c r="D20" s="78" t="s">
        <v>0</v>
      </c>
      <c r="E20" s="78" t="s">
        <v>1</v>
      </c>
      <c r="F20" s="78" t="s">
        <v>477</v>
      </c>
      <c r="G20" s="78" t="s">
        <v>1019</v>
      </c>
      <c r="H20" s="78" t="s">
        <v>30</v>
      </c>
      <c r="I20" s="78" t="s">
        <v>478</v>
      </c>
      <c r="J20" s="78" t="s">
        <v>32</v>
      </c>
      <c r="K20" s="78" t="s">
        <v>740</v>
      </c>
    </row>
    <row r="21" spans="1:11" x14ac:dyDescent="0.25">
      <c r="A21" s="78">
        <v>38</v>
      </c>
      <c r="B21" s="78" t="s">
        <v>49</v>
      </c>
      <c r="C21" s="78" t="s">
        <v>97</v>
      </c>
      <c r="D21" s="78" t="s">
        <v>66</v>
      </c>
      <c r="E21" s="78" t="s">
        <v>1</v>
      </c>
      <c r="F21" s="78" t="s">
        <v>391</v>
      </c>
      <c r="G21" s="78" t="s">
        <v>1019</v>
      </c>
      <c r="H21" s="78" t="s">
        <v>294</v>
      </c>
      <c r="I21" s="78" t="s">
        <v>392</v>
      </c>
      <c r="J21" s="78" t="s">
        <v>289</v>
      </c>
      <c r="K21" s="78" t="s">
        <v>921</v>
      </c>
    </row>
    <row r="22" spans="1:11" x14ac:dyDescent="0.25">
      <c r="A22" s="78">
        <v>40</v>
      </c>
      <c r="B22" s="78" t="s">
        <v>845</v>
      </c>
      <c r="C22" s="78" t="s">
        <v>846</v>
      </c>
      <c r="D22" s="78" t="s">
        <v>27</v>
      </c>
      <c r="E22" s="78" t="s">
        <v>28</v>
      </c>
      <c r="F22" s="78" t="s">
        <v>847</v>
      </c>
      <c r="G22" s="78" t="s">
        <v>1019</v>
      </c>
      <c r="H22" s="78" t="s">
        <v>294</v>
      </c>
      <c r="I22" s="78" t="s">
        <v>848</v>
      </c>
      <c r="J22" s="78" t="s">
        <v>289</v>
      </c>
      <c r="K22" s="78" t="s">
        <v>849</v>
      </c>
    </row>
    <row r="23" spans="1:11" x14ac:dyDescent="0.25">
      <c r="A23" s="78">
        <v>42</v>
      </c>
      <c r="B23" s="78" t="s">
        <v>530</v>
      </c>
      <c r="C23" s="78" t="s">
        <v>531</v>
      </c>
      <c r="D23" s="78" t="s">
        <v>36</v>
      </c>
      <c r="E23" s="78" t="s">
        <v>1</v>
      </c>
      <c r="F23" s="78" t="s">
        <v>532</v>
      </c>
      <c r="G23" s="78" t="s">
        <v>1019</v>
      </c>
      <c r="H23" s="78" t="s">
        <v>294</v>
      </c>
      <c r="I23" s="78" t="s">
        <v>533</v>
      </c>
      <c r="J23" s="78" t="s">
        <v>516</v>
      </c>
      <c r="K23" s="78" t="s">
        <v>764</v>
      </c>
    </row>
    <row r="24" spans="1:11" x14ac:dyDescent="0.25">
      <c r="A24" s="78">
        <v>43</v>
      </c>
      <c r="B24" s="78" t="s">
        <v>651</v>
      </c>
      <c r="C24" s="78" t="s">
        <v>652</v>
      </c>
      <c r="D24" s="78" t="s">
        <v>653</v>
      </c>
      <c r="E24" s="78" t="s">
        <v>1</v>
      </c>
      <c r="F24" s="78" t="s">
        <v>654</v>
      </c>
      <c r="G24" s="78" t="s">
        <v>1019</v>
      </c>
      <c r="H24" s="78" t="s">
        <v>294</v>
      </c>
      <c r="I24" s="78" t="s">
        <v>655</v>
      </c>
      <c r="J24" s="78" t="s">
        <v>289</v>
      </c>
      <c r="K24" s="78" t="s">
        <v>656</v>
      </c>
    </row>
    <row r="25" spans="1:11" x14ac:dyDescent="0.25">
      <c r="A25" s="78">
        <v>46</v>
      </c>
      <c r="B25" s="78" t="s">
        <v>608</v>
      </c>
      <c r="C25" s="78" t="s">
        <v>378</v>
      </c>
      <c r="D25" s="78" t="s">
        <v>27</v>
      </c>
      <c r="E25" s="78" t="s">
        <v>28</v>
      </c>
      <c r="F25" s="78" t="s">
        <v>609</v>
      </c>
      <c r="G25" s="78" t="s">
        <v>1019</v>
      </c>
      <c r="H25" s="78" t="s">
        <v>294</v>
      </c>
      <c r="I25" s="78" t="s">
        <v>610</v>
      </c>
      <c r="J25" s="78" t="s">
        <v>289</v>
      </c>
      <c r="K25" s="78" t="s">
        <v>663</v>
      </c>
    </row>
    <row r="26" spans="1:11" x14ac:dyDescent="0.25">
      <c r="A26" s="78">
        <v>51</v>
      </c>
      <c r="B26" s="78"/>
      <c r="C26" s="78"/>
      <c r="D26" s="78"/>
      <c r="E26" s="78"/>
      <c r="F26" s="78" t="s">
        <v>540</v>
      </c>
      <c r="G26" s="78" t="s">
        <v>1019</v>
      </c>
      <c r="H26" s="78" t="s">
        <v>294</v>
      </c>
      <c r="I26" s="78" t="s">
        <v>541</v>
      </c>
      <c r="J26" s="78" t="s">
        <v>289</v>
      </c>
      <c r="K26" s="78" t="s">
        <v>677</v>
      </c>
    </row>
    <row r="27" spans="1:11" x14ac:dyDescent="0.25">
      <c r="A27" s="78">
        <v>52</v>
      </c>
      <c r="B27" s="78" t="s">
        <v>291</v>
      </c>
      <c r="C27" s="78" t="s">
        <v>292</v>
      </c>
      <c r="D27" s="78" t="s">
        <v>0</v>
      </c>
      <c r="E27" s="78" t="s">
        <v>1</v>
      </c>
      <c r="F27" s="78" t="s">
        <v>293</v>
      </c>
      <c r="G27" s="78" t="s">
        <v>1019</v>
      </c>
      <c r="H27" s="78" t="s">
        <v>294</v>
      </c>
      <c r="I27" s="78" t="s">
        <v>295</v>
      </c>
      <c r="J27" s="78" t="s">
        <v>289</v>
      </c>
      <c r="K27" s="78" t="s">
        <v>679</v>
      </c>
    </row>
    <row r="28" spans="1:11" x14ac:dyDescent="0.25">
      <c r="A28" s="78">
        <v>53</v>
      </c>
      <c r="B28" s="78" t="s">
        <v>297</v>
      </c>
      <c r="C28" s="78" t="s">
        <v>255</v>
      </c>
      <c r="D28" s="78" t="s">
        <v>0</v>
      </c>
      <c r="E28" s="78" t="s">
        <v>1</v>
      </c>
      <c r="F28" s="78" t="s">
        <v>298</v>
      </c>
      <c r="G28" s="78" t="s">
        <v>1019</v>
      </c>
      <c r="H28" s="78" t="s">
        <v>294</v>
      </c>
      <c r="I28" s="78" t="s">
        <v>299</v>
      </c>
      <c r="J28" s="78" t="s">
        <v>289</v>
      </c>
      <c r="K28" s="78" t="s">
        <v>680</v>
      </c>
    </row>
    <row r="29" spans="1:11" x14ac:dyDescent="0.25">
      <c r="A29" s="78">
        <v>54</v>
      </c>
      <c r="B29" s="78" t="s">
        <v>311</v>
      </c>
      <c r="C29" s="78" t="s">
        <v>312</v>
      </c>
      <c r="D29" s="78" t="s">
        <v>313</v>
      </c>
      <c r="E29" s="78" t="s">
        <v>43</v>
      </c>
      <c r="F29" s="78" t="s">
        <v>314</v>
      </c>
      <c r="G29" s="78" t="s">
        <v>1019</v>
      </c>
      <c r="H29" s="78" t="s">
        <v>294</v>
      </c>
      <c r="I29" s="78" t="s">
        <v>315</v>
      </c>
      <c r="J29" s="78" t="s">
        <v>289</v>
      </c>
      <c r="K29" s="78" t="s">
        <v>683</v>
      </c>
    </row>
    <row r="30" spans="1:11" x14ac:dyDescent="0.25">
      <c r="A30" s="78">
        <v>59</v>
      </c>
      <c r="B30" s="78" t="s">
        <v>355</v>
      </c>
      <c r="C30" s="78" t="s">
        <v>356</v>
      </c>
      <c r="D30" s="78" t="s">
        <v>0</v>
      </c>
      <c r="E30" s="78" t="s">
        <v>1</v>
      </c>
      <c r="F30" s="78" t="s">
        <v>357</v>
      </c>
      <c r="G30" s="78" t="s">
        <v>1019</v>
      </c>
      <c r="H30" s="78" t="s">
        <v>294</v>
      </c>
      <c r="I30" s="78" t="s">
        <v>358</v>
      </c>
      <c r="J30" s="78" t="s">
        <v>289</v>
      </c>
      <c r="K30" s="78" t="s">
        <v>690</v>
      </c>
    </row>
    <row r="31" spans="1:11" x14ac:dyDescent="0.25">
      <c r="A31" s="78">
        <v>61</v>
      </c>
      <c r="B31" s="78" t="s">
        <v>366</v>
      </c>
      <c r="C31" s="78" t="s">
        <v>367</v>
      </c>
      <c r="D31" s="78" t="s">
        <v>368</v>
      </c>
      <c r="E31" s="78" t="s">
        <v>43</v>
      </c>
      <c r="F31" s="78" t="s">
        <v>369</v>
      </c>
      <c r="G31" s="78" t="s">
        <v>1019</v>
      </c>
      <c r="H31" s="78" t="s">
        <v>294</v>
      </c>
      <c r="I31" s="78" t="s">
        <v>370</v>
      </c>
      <c r="J31" s="78" t="s">
        <v>289</v>
      </c>
      <c r="K31" s="78" t="s">
        <v>693</v>
      </c>
    </row>
    <row r="32" spans="1:11" x14ac:dyDescent="0.25">
      <c r="A32" s="78">
        <v>65</v>
      </c>
      <c r="B32" s="78" t="s">
        <v>262</v>
      </c>
      <c r="C32" s="78" t="s">
        <v>399</v>
      </c>
      <c r="D32" s="78" t="s">
        <v>0</v>
      </c>
      <c r="E32" s="78" t="s">
        <v>1</v>
      </c>
      <c r="F32" s="78" t="s">
        <v>400</v>
      </c>
      <c r="G32" s="78" t="s">
        <v>1019</v>
      </c>
      <c r="H32" s="78" t="s">
        <v>294</v>
      </c>
      <c r="I32" s="78" t="s">
        <v>401</v>
      </c>
      <c r="J32" s="78" t="s">
        <v>289</v>
      </c>
      <c r="K32" s="78" t="s">
        <v>700</v>
      </c>
    </row>
    <row r="33" spans="1:11" x14ac:dyDescent="0.25">
      <c r="A33" s="78">
        <v>67</v>
      </c>
      <c r="B33" s="78" t="s">
        <v>431</v>
      </c>
      <c r="C33" s="78" t="s">
        <v>172</v>
      </c>
      <c r="D33" s="78" t="s">
        <v>432</v>
      </c>
      <c r="E33" s="78" t="s">
        <v>28</v>
      </c>
      <c r="F33" s="78" t="s">
        <v>433</v>
      </c>
      <c r="G33" s="78" t="s">
        <v>1019</v>
      </c>
      <c r="H33" s="78" t="s">
        <v>294</v>
      </c>
      <c r="I33" s="78" t="s">
        <v>434</v>
      </c>
      <c r="J33" s="78" t="s">
        <v>289</v>
      </c>
      <c r="K33" s="78" t="s">
        <v>704</v>
      </c>
    </row>
    <row r="34" spans="1:11" x14ac:dyDescent="0.25">
      <c r="A34" s="78">
        <v>3</v>
      </c>
      <c r="B34" s="78" t="s">
        <v>345</v>
      </c>
      <c r="C34" s="78" t="s">
        <v>346</v>
      </c>
      <c r="D34" s="78" t="s">
        <v>17</v>
      </c>
      <c r="E34" s="78" t="s">
        <v>7</v>
      </c>
      <c r="F34" s="78" t="s">
        <v>347</v>
      </c>
      <c r="G34" s="78" t="s">
        <v>1019</v>
      </c>
      <c r="H34" s="78" t="s">
        <v>287</v>
      </c>
      <c r="I34" s="78" t="s">
        <v>348</v>
      </c>
      <c r="J34" s="78" t="s">
        <v>289</v>
      </c>
      <c r="K34" s="78" t="s">
        <v>1193</v>
      </c>
    </row>
    <row r="35" spans="1:11" x14ac:dyDescent="0.25">
      <c r="A35" s="78">
        <v>36</v>
      </c>
      <c r="B35" s="78" t="s">
        <v>322</v>
      </c>
      <c r="C35" s="78" t="s">
        <v>323</v>
      </c>
      <c r="D35" s="78" t="s">
        <v>66</v>
      </c>
      <c r="E35" s="78" t="s">
        <v>1</v>
      </c>
      <c r="F35" s="78" t="s">
        <v>324</v>
      </c>
      <c r="G35" s="78" t="s">
        <v>1019</v>
      </c>
      <c r="H35" s="78" t="s">
        <v>287</v>
      </c>
      <c r="I35" s="78" t="s">
        <v>325</v>
      </c>
      <c r="J35" s="78" t="s">
        <v>289</v>
      </c>
      <c r="K35" s="78" t="s">
        <v>956</v>
      </c>
    </row>
    <row r="36" spans="1:11" x14ac:dyDescent="0.25">
      <c r="A36" s="78">
        <v>45</v>
      </c>
      <c r="B36" s="78" t="s">
        <v>425</v>
      </c>
      <c r="C36" s="78" t="s">
        <v>426</v>
      </c>
      <c r="D36" s="78" t="s">
        <v>427</v>
      </c>
      <c r="E36" s="78" t="s">
        <v>28</v>
      </c>
      <c r="F36" s="78" t="s">
        <v>428</v>
      </c>
      <c r="G36" s="78" t="s">
        <v>1019</v>
      </c>
      <c r="H36" s="78" t="s">
        <v>287</v>
      </c>
      <c r="I36" s="78" t="s">
        <v>429</v>
      </c>
      <c r="J36" s="78" t="s">
        <v>289</v>
      </c>
      <c r="K36" s="78" t="s">
        <v>659</v>
      </c>
    </row>
    <row r="37" spans="1:11" x14ac:dyDescent="0.25">
      <c r="A37" s="78">
        <v>47</v>
      </c>
      <c r="B37" s="78"/>
      <c r="C37" s="78"/>
      <c r="D37" s="78"/>
      <c r="E37" s="78"/>
      <c r="F37" s="78" t="s">
        <v>572</v>
      </c>
      <c r="G37" s="78" t="s">
        <v>1019</v>
      </c>
      <c r="H37" s="78" t="s">
        <v>287</v>
      </c>
      <c r="I37" s="78" t="s">
        <v>573</v>
      </c>
      <c r="J37" s="78" t="s">
        <v>289</v>
      </c>
      <c r="K37" s="78" t="s">
        <v>665</v>
      </c>
    </row>
    <row r="38" spans="1:11" x14ac:dyDescent="0.25">
      <c r="A38" s="78">
        <v>50</v>
      </c>
      <c r="B38" s="78" t="s">
        <v>566</v>
      </c>
      <c r="C38" s="78" t="s">
        <v>556</v>
      </c>
      <c r="D38" s="78" t="s">
        <v>0</v>
      </c>
      <c r="E38" s="78" t="s">
        <v>1</v>
      </c>
      <c r="F38" s="78" t="s">
        <v>557</v>
      </c>
      <c r="G38" s="78" t="s">
        <v>1019</v>
      </c>
      <c r="H38" s="78" t="s">
        <v>287</v>
      </c>
      <c r="I38" s="78" t="s">
        <v>558</v>
      </c>
      <c r="J38" s="78" t="s">
        <v>289</v>
      </c>
      <c r="K38" s="78" t="s">
        <v>673</v>
      </c>
    </row>
    <row r="39" spans="1:11" x14ac:dyDescent="0.25">
      <c r="A39" s="78">
        <v>55</v>
      </c>
      <c r="B39" s="78" t="s">
        <v>317</v>
      </c>
      <c r="C39" s="78" t="s">
        <v>279</v>
      </c>
      <c r="D39" s="78" t="s">
        <v>318</v>
      </c>
      <c r="E39" s="78" t="s">
        <v>28</v>
      </c>
      <c r="F39" s="78" t="s">
        <v>319</v>
      </c>
      <c r="G39" s="78" t="s">
        <v>1019</v>
      </c>
      <c r="H39" s="78" t="s">
        <v>287</v>
      </c>
      <c r="I39" s="78" t="s">
        <v>320</v>
      </c>
      <c r="J39" s="78" t="s">
        <v>289</v>
      </c>
      <c r="K39" s="78" t="s">
        <v>758</v>
      </c>
    </row>
    <row r="40" spans="1:11" x14ac:dyDescent="0.25">
      <c r="A40" s="78">
        <v>66</v>
      </c>
      <c r="B40" s="78" t="s">
        <v>403</v>
      </c>
      <c r="C40" s="78" t="s">
        <v>60</v>
      </c>
      <c r="D40" s="78" t="s">
        <v>27</v>
      </c>
      <c r="E40" s="78" t="s">
        <v>28</v>
      </c>
      <c r="F40" s="78" t="s">
        <v>404</v>
      </c>
      <c r="G40" s="78" t="s">
        <v>1019</v>
      </c>
      <c r="H40" s="78" t="s">
        <v>287</v>
      </c>
      <c r="I40" s="78" t="s">
        <v>405</v>
      </c>
      <c r="J40" s="78" t="s">
        <v>289</v>
      </c>
      <c r="K40" s="78" t="s">
        <v>701</v>
      </c>
    </row>
    <row r="41" spans="1:11" x14ac:dyDescent="0.25">
      <c r="A41" s="78">
        <v>5</v>
      </c>
      <c r="B41" s="78" t="s">
        <v>116</v>
      </c>
      <c r="C41" s="78" t="s">
        <v>117</v>
      </c>
      <c r="D41" s="78" t="s">
        <v>648</v>
      </c>
      <c r="E41" s="78" t="s">
        <v>1</v>
      </c>
      <c r="F41" s="78" t="s">
        <v>118</v>
      </c>
      <c r="G41" s="78" t="s">
        <v>1019</v>
      </c>
      <c r="H41" s="78" t="s">
        <v>3</v>
      </c>
      <c r="I41" s="78" t="s">
        <v>119</v>
      </c>
      <c r="J41" s="78" t="s">
        <v>53</v>
      </c>
      <c r="K41" s="78" t="s">
        <v>1167</v>
      </c>
    </row>
    <row r="42" spans="1:11" x14ac:dyDescent="0.25">
      <c r="A42" s="78">
        <v>21</v>
      </c>
      <c r="B42" s="78" t="s">
        <v>50</v>
      </c>
      <c r="C42" s="78" t="s">
        <v>51</v>
      </c>
      <c r="D42" s="78" t="s">
        <v>52</v>
      </c>
      <c r="E42" s="78" t="s">
        <v>43</v>
      </c>
      <c r="F42" s="78" t="s">
        <v>246</v>
      </c>
      <c r="G42" s="78" t="s">
        <v>1019</v>
      </c>
      <c r="H42" s="78" t="s">
        <v>3</v>
      </c>
      <c r="I42" s="78" t="s">
        <v>247</v>
      </c>
      <c r="J42" s="78" t="s">
        <v>125</v>
      </c>
      <c r="K42" s="78" t="s">
        <v>1127</v>
      </c>
    </row>
    <row r="43" spans="1:11" x14ac:dyDescent="0.25">
      <c r="A43" s="78">
        <v>25</v>
      </c>
      <c r="B43" s="78" t="s">
        <v>262</v>
      </c>
      <c r="C43" s="78" t="s">
        <v>263</v>
      </c>
      <c r="D43" s="78" t="s">
        <v>264</v>
      </c>
      <c r="E43" s="78" t="s">
        <v>1</v>
      </c>
      <c r="F43" s="78" t="s">
        <v>265</v>
      </c>
      <c r="G43" s="78" t="s">
        <v>1019</v>
      </c>
      <c r="H43" s="78" t="s">
        <v>3</v>
      </c>
      <c r="I43" s="78" t="s">
        <v>266</v>
      </c>
      <c r="J43" s="78" t="s">
        <v>53</v>
      </c>
      <c r="K43" s="78" t="s">
        <v>1057</v>
      </c>
    </row>
    <row r="44" spans="1:11" x14ac:dyDescent="0.25">
      <c r="A44" s="78">
        <v>27</v>
      </c>
      <c r="B44" s="78" t="s">
        <v>273</v>
      </c>
      <c r="C44" s="78" t="s">
        <v>274</v>
      </c>
      <c r="D44" s="78" t="s">
        <v>0</v>
      </c>
      <c r="E44" s="78" t="s">
        <v>1</v>
      </c>
      <c r="F44" s="78" t="s">
        <v>275</v>
      </c>
      <c r="G44" s="78" t="s">
        <v>1019</v>
      </c>
      <c r="H44" s="78" t="s">
        <v>3</v>
      </c>
      <c r="I44" s="78" t="s">
        <v>276</v>
      </c>
      <c r="J44" s="78" t="s">
        <v>53</v>
      </c>
      <c r="K44" s="78" t="s">
        <v>1069</v>
      </c>
    </row>
    <row r="45" spans="1:11" x14ac:dyDescent="0.25">
      <c r="A45" s="78">
        <v>28</v>
      </c>
      <c r="B45" s="78" t="s">
        <v>102</v>
      </c>
      <c r="C45" s="78" t="s">
        <v>141</v>
      </c>
      <c r="D45" s="78" t="s">
        <v>42</v>
      </c>
      <c r="E45" s="78" t="s">
        <v>43</v>
      </c>
      <c r="F45" s="78" t="s">
        <v>142</v>
      </c>
      <c r="G45" s="78" t="s">
        <v>1019</v>
      </c>
      <c r="H45" s="78" t="s">
        <v>3</v>
      </c>
      <c r="I45" s="78" t="s">
        <v>143</v>
      </c>
      <c r="J45" s="78" t="s">
        <v>53</v>
      </c>
      <c r="K45" s="78" t="s">
        <v>1070</v>
      </c>
    </row>
    <row r="46" spans="1:11" x14ac:dyDescent="0.25">
      <c r="A46" s="78">
        <v>30</v>
      </c>
      <c r="B46" s="78" t="s">
        <v>145</v>
      </c>
      <c r="C46" s="78" t="s">
        <v>97</v>
      </c>
      <c r="D46" s="78" t="s">
        <v>1046</v>
      </c>
      <c r="E46" s="78" t="s">
        <v>1</v>
      </c>
      <c r="F46" s="78" t="s">
        <v>147</v>
      </c>
      <c r="G46" s="78" t="s">
        <v>1019</v>
      </c>
      <c r="H46" s="78" t="s">
        <v>3</v>
      </c>
      <c r="I46" s="78" t="s">
        <v>148</v>
      </c>
      <c r="J46" s="78" t="s">
        <v>53</v>
      </c>
      <c r="K46" s="78" t="s">
        <v>1047</v>
      </c>
    </row>
    <row r="47" spans="1:11" x14ac:dyDescent="0.25">
      <c r="A47" s="78">
        <v>33</v>
      </c>
      <c r="B47" s="78" t="s">
        <v>982</v>
      </c>
      <c r="C47" s="78" t="s">
        <v>292</v>
      </c>
      <c r="D47" s="78" t="s">
        <v>462</v>
      </c>
      <c r="E47" s="78" t="s">
        <v>1</v>
      </c>
      <c r="F47" s="78" t="s">
        <v>422</v>
      </c>
      <c r="G47" s="78" t="s">
        <v>1019</v>
      </c>
      <c r="H47" s="78" t="s">
        <v>3</v>
      </c>
      <c r="I47" s="78" t="s">
        <v>423</v>
      </c>
      <c r="J47" s="78" t="s">
        <v>2</v>
      </c>
      <c r="K47" s="78" t="s">
        <v>983</v>
      </c>
    </row>
    <row r="48" spans="1:11" x14ac:dyDescent="0.25">
      <c r="A48" s="78">
        <v>35</v>
      </c>
      <c r="B48" s="78" t="s">
        <v>242</v>
      </c>
      <c r="C48" s="78" t="s">
        <v>243</v>
      </c>
      <c r="D48" s="78" t="s">
        <v>957</v>
      </c>
      <c r="E48" s="78" t="s">
        <v>43</v>
      </c>
      <c r="F48" s="78" t="s">
        <v>244</v>
      </c>
      <c r="G48" s="78" t="s">
        <v>1019</v>
      </c>
      <c r="H48" s="78" t="s">
        <v>3</v>
      </c>
      <c r="I48" s="78" t="s">
        <v>245</v>
      </c>
      <c r="J48" s="78" t="s">
        <v>125</v>
      </c>
      <c r="K48" s="78" t="s">
        <v>958</v>
      </c>
    </row>
    <row r="49" spans="1:11" x14ac:dyDescent="0.25">
      <c r="A49" s="78">
        <v>39</v>
      </c>
      <c r="B49" s="78" t="s">
        <v>361</v>
      </c>
      <c r="C49" s="78" t="s">
        <v>362</v>
      </c>
      <c r="D49" s="78" t="s">
        <v>0</v>
      </c>
      <c r="E49" s="78" t="s">
        <v>1</v>
      </c>
      <c r="F49" s="78" t="s">
        <v>886</v>
      </c>
      <c r="G49" s="78" t="s">
        <v>1019</v>
      </c>
      <c r="H49" s="78" t="s">
        <v>3</v>
      </c>
      <c r="I49" s="78" t="s">
        <v>861</v>
      </c>
      <c r="J49" s="78" t="s">
        <v>516</v>
      </c>
      <c r="K49" s="78" t="s">
        <v>896</v>
      </c>
    </row>
    <row r="50" spans="1:11" x14ac:dyDescent="0.25">
      <c r="A50" s="78">
        <v>49</v>
      </c>
      <c r="B50" s="78" t="s">
        <v>257</v>
      </c>
      <c r="C50" s="78" t="s">
        <v>258</v>
      </c>
      <c r="D50" s="78" t="s">
        <v>36</v>
      </c>
      <c r="E50" s="78" t="s">
        <v>1</v>
      </c>
      <c r="F50" s="78" t="s">
        <v>259</v>
      </c>
      <c r="G50" s="78" t="s">
        <v>1019</v>
      </c>
      <c r="H50" s="78" t="s">
        <v>3</v>
      </c>
      <c r="I50" s="78" t="s">
        <v>260</v>
      </c>
      <c r="J50" s="78" t="s">
        <v>53</v>
      </c>
      <c r="K50" s="78" t="s">
        <v>670</v>
      </c>
    </row>
    <row r="51" spans="1:11" x14ac:dyDescent="0.25">
      <c r="A51" s="78">
        <v>60</v>
      </c>
      <c r="B51" s="78" t="s">
        <v>238</v>
      </c>
      <c r="C51" s="78" t="s">
        <v>239</v>
      </c>
      <c r="D51" s="78" t="s">
        <v>0</v>
      </c>
      <c r="E51" s="78" t="s">
        <v>1</v>
      </c>
      <c r="F51" s="78" t="s">
        <v>240</v>
      </c>
      <c r="G51" s="78" t="s">
        <v>1019</v>
      </c>
      <c r="H51" s="78" t="s">
        <v>3</v>
      </c>
      <c r="I51" s="78" t="s">
        <v>241</v>
      </c>
      <c r="J51" s="78" t="s">
        <v>53</v>
      </c>
      <c r="K51" s="78" t="s">
        <v>691</v>
      </c>
    </row>
    <row r="52" spans="1:11" x14ac:dyDescent="0.25">
      <c r="A52" s="78">
        <v>64</v>
      </c>
      <c r="B52" s="78" t="s">
        <v>137</v>
      </c>
      <c r="C52" s="78" t="s">
        <v>138</v>
      </c>
      <c r="D52" s="78" t="s">
        <v>0</v>
      </c>
      <c r="E52" s="78" t="s">
        <v>1</v>
      </c>
      <c r="F52" s="78" t="s">
        <v>139</v>
      </c>
      <c r="G52" s="78" t="s">
        <v>1019</v>
      </c>
      <c r="H52" s="78" t="s">
        <v>3</v>
      </c>
      <c r="I52" s="78" t="s">
        <v>140</v>
      </c>
      <c r="J52" s="78" t="s">
        <v>53</v>
      </c>
      <c r="K52" s="78" t="s">
        <v>699</v>
      </c>
    </row>
    <row r="53" spans="1:11" x14ac:dyDescent="0.25">
      <c r="A53" s="78">
        <v>75</v>
      </c>
      <c r="B53" s="78" t="s">
        <v>110</v>
      </c>
      <c r="C53" s="78" t="s">
        <v>111</v>
      </c>
      <c r="D53" s="78" t="s">
        <v>112</v>
      </c>
      <c r="E53" s="78" t="s">
        <v>43</v>
      </c>
      <c r="F53" s="78" t="s">
        <v>113</v>
      </c>
      <c r="G53" s="78" t="s">
        <v>1019</v>
      </c>
      <c r="H53" s="78" t="s">
        <v>3</v>
      </c>
      <c r="I53" s="78" t="s">
        <v>114</v>
      </c>
      <c r="J53" s="78" t="s">
        <v>53</v>
      </c>
      <c r="K53" s="78" t="s">
        <v>727</v>
      </c>
    </row>
    <row r="54" spans="1:11" x14ac:dyDescent="0.25">
      <c r="A54" s="78">
        <v>76</v>
      </c>
      <c r="B54" s="78" t="s">
        <v>120</v>
      </c>
      <c r="C54" s="78" t="s">
        <v>121</v>
      </c>
      <c r="D54" s="78" t="s">
        <v>122</v>
      </c>
      <c r="E54" s="78" t="s">
        <v>43</v>
      </c>
      <c r="F54" s="78" t="s">
        <v>123</v>
      </c>
      <c r="G54" s="78" t="s">
        <v>1019</v>
      </c>
      <c r="H54" s="78" t="s">
        <v>3</v>
      </c>
      <c r="I54" s="78" t="s">
        <v>124</v>
      </c>
      <c r="J54" s="78" t="s">
        <v>125</v>
      </c>
      <c r="K54" s="78" t="s">
        <v>728</v>
      </c>
    </row>
    <row r="55" spans="1:11" x14ac:dyDescent="0.25">
      <c r="A55" s="78">
        <v>89</v>
      </c>
      <c r="B55" s="78" t="s">
        <v>206</v>
      </c>
      <c r="C55" s="78" t="s">
        <v>207</v>
      </c>
      <c r="D55" s="78" t="s">
        <v>173</v>
      </c>
      <c r="E55" s="78" t="s">
        <v>43</v>
      </c>
      <c r="F55" s="78" t="s">
        <v>208</v>
      </c>
      <c r="G55" s="78" t="s">
        <v>1019</v>
      </c>
      <c r="H55" s="78" t="s">
        <v>3</v>
      </c>
      <c r="I55" s="78" t="s">
        <v>209</v>
      </c>
      <c r="J55" s="78" t="s">
        <v>53</v>
      </c>
      <c r="K55" s="78" t="s">
        <v>745</v>
      </c>
    </row>
    <row r="56" spans="1:11" x14ac:dyDescent="0.25">
      <c r="A56" s="78">
        <v>90</v>
      </c>
      <c r="B56" s="78" t="s">
        <v>224</v>
      </c>
      <c r="C56" s="78" t="s">
        <v>225</v>
      </c>
      <c r="D56" s="78" t="s">
        <v>0</v>
      </c>
      <c r="E56" s="78" t="s">
        <v>1</v>
      </c>
      <c r="F56" s="78" t="s">
        <v>226</v>
      </c>
      <c r="G56" s="78" t="s">
        <v>1019</v>
      </c>
      <c r="H56" s="78" t="s">
        <v>3</v>
      </c>
      <c r="I56" s="78" t="s">
        <v>227</v>
      </c>
      <c r="J56" s="78" t="s">
        <v>53</v>
      </c>
      <c r="K56" s="78" t="s">
        <v>748</v>
      </c>
    </row>
    <row r="57" spans="1:11" x14ac:dyDescent="0.25">
      <c r="A57" s="78">
        <v>91</v>
      </c>
      <c r="B57" s="78" t="s">
        <v>54</v>
      </c>
      <c r="C57" s="78" t="s">
        <v>55</v>
      </c>
      <c r="D57" s="78" t="s">
        <v>0</v>
      </c>
      <c r="E57" s="78" t="s">
        <v>1</v>
      </c>
      <c r="F57" s="78" t="s">
        <v>229</v>
      </c>
      <c r="G57" s="78" t="s">
        <v>1019</v>
      </c>
      <c r="H57" s="78" t="s">
        <v>3</v>
      </c>
      <c r="I57" s="78" t="s">
        <v>230</v>
      </c>
      <c r="J57" s="78" t="s">
        <v>53</v>
      </c>
      <c r="K57" s="78" t="s">
        <v>749</v>
      </c>
    </row>
    <row r="58" spans="1:11" x14ac:dyDescent="0.25">
      <c r="A58" s="78">
        <v>93</v>
      </c>
      <c r="B58" s="78" t="s">
        <v>268</v>
      </c>
      <c r="C58" s="78" t="s">
        <v>269</v>
      </c>
      <c r="D58" s="78" t="s">
        <v>66</v>
      </c>
      <c r="E58" s="78" t="s">
        <v>1</v>
      </c>
      <c r="F58" s="78" t="s">
        <v>270</v>
      </c>
      <c r="G58" s="78" t="s">
        <v>1019</v>
      </c>
      <c r="H58" s="78" t="s">
        <v>3</v>
      </c>
      <c r="I58" s="78" t="s">
        <v>271</v>
      </c>
      <c r="J58" s="78" t="s">
        <v>53</v>
      </c>
      <c r="K58" s="78" t="s">
        <v>754</v>
      </c>
    </row>
    <row r="59" spans="1:11" x14ac:dyDescent="0.25">
      <c r="A59" s="78">
        <v>94</v>
      </c>
      <c r="B59" s="78" t="s">
        <v>278</v>
      </c>
      <c r="C59" s="78" t="s">
        <v>279</v>
      </c>
      <c r="D59" s="78" t="s">
        <v>66</v>
      </c>
      <c r="E59" s="78" t="s">
        <v>1</v>
      </c>
      <c r="F59" s="78" t="s">
        <v>280</v>
      </c>
      <c r="G59" s="78" t="s">
        <v>1019</v>
      </c>
      <c r="H59" s="78" t="s">
        <v>3</v>
      </c>
      <c r="I59" s="78" t="s">
        <v>281</v>
      </c>
      <c r="J59" s="78" t="s">
        <v>53</v>
      </c>
      <c r="K59" s="78" t="s">
        <v>756</v>
      </c>
    </row>
    <row r="60" spans="1:11" x14ac:dyDescent="0.25">
      <c r="A60" s="78">
        <v>48</v>
      </c>
      <c r="B60" s="78" t="s">
        <v>590</v>
      </c>
      <c r="C60" s="78" t="s">
        <v>591</v>
      </c>
      <c r="D60" s="78" t="s">
        <v>592</v>
      </c>
      <c r="E60" s="78" t="s">
        <v>43</v>
      </c>
      <c r="F60" s="78" t="s">
        <v>593</v>
      </c>
      <c r="G60" s="78" t="s">
        <v>1131</v>
      </c>
      <c r="H60" s="78" t="s">
        <v>30</v>
      </c>
      <c r="I60" s="78" t="s">
        <v>594</v>
      </c>
      <c r="J60" s="78" t="s">
        <v>32</v>
      </c>
      <c r="K60" s="78" t="s">
        <v>669</v>
      </c>
    </row>
    <row r="61" spans="1:11" x14ac:dyDescent="0.25">
      <c r="A61" s="78">
        <v>22</v>
      </c>
      <c r="B61" s="78" t="s">
        <v>1072</v>
      </c>
      <c r="C61" s="78" t="s">
        <v>1073</v>
      </c>
      <c r="D61" s="78" t="s">
        <v>122</v>
      </c>
      <c r="E61" s="78" t="s">
        <v>43</v>
      </c>
      <c r="F61" s="78" t="s">
        <v>221</v>
      </c>
      <c r="G61" s="78" t="s">
        <v>1131</v>
      </c>
      <c r="H61" s="78" t="s">
        <v>3</v>
      </c>
      <c r="I61" s="78" t="s">
        <v>222</v>
      </c>
      <c r="J61" s="78" t="s">
        <v>53</v>
      </c>
      <c r="K61" s="78" t="s">
        <v>1074</v>
      </c>
    </row>
    <row r="62" spans="1:11" x14ac:dyDescent="0.25">
      <c r="A62" s="56">
        <v>2</v>
      </c>
      <c r="B62" s="56" t="s">
        <v>467</v>
      </c>
      <c r="C62" s="56" t="s">
        <v>468</v>
      </c>
      <c r="D62" s="56" t="s">
        <v>0</v>
      </c>
      <c r="E62" s="56" t="s">
        <v>1</v>
      </c>
      <c r="F62" s="56" t="s">
        <v>773</v>
      </c>
      <c r="G62" s="56" t="s">
        <v>543</v>
      </c>
      <c r="H62" s="56" t="s">
        <v>473</v>
      </c>
      <c r="I62" s="56" t="s">
        <v>774</v>
      </c>
      <c r="J62" s="56" t="s">
        <v>475</v>
      </c>
      <c r="K62" s="56" t="s">
        <v>1202</v>
      </c>
    </row>
    <row r="63" spans="1:11" x14ac:dyDescent="0.25">
      <c r="A63" s="78">
        <v>29</v>
      </c>
      <c r="B63" s="78" t="s">
        <v>766</v>
      </c>
      <c r="C63" s="78" t="s">
        <v>767</v>
      </c>
      <c r="D63" s="78" t="s">
        <v>577</v>
      </c>
      <c r="E63" s="78" t="s">
        <v>7</v>
      </c>
      <c r="F63" s="78" t="s">
        <v>1040</v>
      </c>
      <c r="G63" s="78" t="s">
        <v>1050</v>
      </c>
      <c r="H63" s="78" t="s">
        <v>781</v>
      </c>
      <c r="I63" s="78" t="s">
        <v>1042</v>
      </c>
      <c r="J63" s="78" t="s">
        <v>1043</v>
      </c>
      <c r="K63" s="78" t="s">
        <v>1044</v>
      </c>
    </row>
    <row r="64" spans="1:11" x14ac:dyDescent="0.25">
      <c r="A64" s="78">
        <v>85</v>
      </c>
      <c r="B64" s="78" t="s">
        <v>174</v>
      </c>
      <c r="C64" s="78" t="s">
        <v>175</v>
      </c>
      <c r="D64" s="78" t="s">
        <v>0</v>
      </c>
      <c r="E64" s="78" t="s">
        <v>1</v>
      </c>
      <c r="F64" s="78" t="s">
        <v>472</v>
      </c>
      <c r="G64" s="78" t="s">
        <v>1050</v>
      </c>
      <c r="H64" s="78" t="s">
        <v>473</v>
      </c>
      <c r="I64" s="78" t="s">
        <v>474</v>
      </c>
      <c r="J64" s="78" t="s">
        <v>475</v>
      </c>
      <c r="K64" s="78" t="s">
        <v>737</v>
      </c>
    </row>
    <row r="65" spans="1:11" x14ac:dyDescent="0.25">
      <c r="A65" s="78">
        <v>88</v>
      </c>
      <c r="B65" s="78" t="s">
        <v>54</v>
      </c>
      <c r="C65" s="78" t="s">
        <v>55</v>
      </c>
      <c r="D65" s="78" t="s">
        <v>0</v>
      </c>
      <c r="E65" s="78" t="s">
        <v>1</v>
      </c>
      <c r="F65" s="78" t="s">
        <v>480</v>
      </c>
      <c r="G65" s="78" t="s">
        <v>1050</v>
      </c>
      <c r="H65" s="78" t="s">
        <v>473</v>
      </c>
      <c r="I65" s="78" t="s">
        <v>481</v>
      </c>
      <c r="J65" s="78" t="s">
        <v>475</v>
      </c>
      <c r="K65" s="78" t="s">
        <v>744</v>
      </c>
    </row>
    <row r="66" spans="1:11" x14ac:dyDescent="0.25">
      <c r="A66" s="56">
        <v>4</v>
      </c>
      <c r="B66" s="56" t="s">
        <v>1194</v>
      </c>
      <c r="C66" s="56" t="s">
        <v>1195</v>
      </c>
      <c r="D66" s="56" t="s">
        <v>1196</v>
      </c>
      <c r="E66" s="56" t="s">
        <v>28</v>
      </c>
      <c r="F66" s="56" t="s">
        <v>1197</v>
      </c>
      <c r="G66" s="56" t="s">
        <v>960</v>
      </c>
      <c r="H66" s="56" t="s">
        <v>1013</v>
      </c>
      <c r="I66" s="56" t="s">
        <v>1198</v>
      </c>
      <c r="J66" s="56" t="s">
        <v>960</v>
      </c>
      <c r="K66" s="56" t="s">
        <v>1199</v>
      </c>
    </row>
    <row r="67" spans="1:11" x14ac:dyDescent="0.25">
      <c r="A67" s="56">
        <v>24</v>
      </c>
      <c r="B67" s="56"/>
      <c r="C67" s="56"/>
      <c r="D67" s="56"/>
      <c r="E67" s="56"/>
      <c r="F67" s="56" t="s">
        <v>1030</v>
      </c>
      <c r="G67" s="56" t="s">
        <v>960</v>
      </c>
      <c r="H67" s="56" t="s">
        <v>1013</v>
      </c>
      <c r="I67" s="56" t="s">
        <v>1031</v>
      </c>
      <c r="J67" s="56" t="s">
        <v>960</v>
      </c>
      <c r="K67" s="56" t="s">
        <v>1132</v>
      </c>
    </row>
    <row r="68" spans="1:11" x14ac:dyDescent="0.25">
      <c r="A68" s="56">
        <v>82</v>
      </c>
      <c r="B68" s="56" t="s">
        <v>797</v>
      </c>
      <c r="C68" s="56" t="s">
        <v>798</v>
      </c>
      <c r="D68" s="56" t="s">
        <v>799</v>
      </c>
      <c r="E68" s="56" t="s">
        <v>1</v>
      </c>
      <c r="F68" s="56" t="s">
        <v>800</v>
      </c>
      <c r="G68" s="56" t="s">
        <v>960</v>
      </c>
      <c r="H68" s="56" t="s">
        <v>8</v>
      </c>
      <c r="I68" s="56" t="s">
        <v>801</v>
      </c>
      <c r="J68" s="56" t="s">
        <v>9</v>
      </c>
      <c r="K68" s="56" t="s">
        <v>802</v>
      </c>
    </row>
    <row r="69" spans="1:11" x14ac:dyDescent="0.25">
      <c r="A69" s="56">
        <v>83</v>
      </c>
      <c r="B69" s="56" t="s">
        <v>882</v>
      </c>
      <c r="C69" s="56" t="s">
        <v>97</v>
      </c>
      <c r="D69" s="56" t="s">
        <v>173</v>
      </c>
      <c r="E69" s="56" t="s">
        <v>43</v>
      </c>
      <c r="F69" s="56" t="s">
        <v>883</v>
      </c>
      <c r="G69" s="56" t="s">
        <v>960</v>
      </c>
      <c r="H69" s="56" t="s">
        <v>8</v>
      </c>
      <c r="I69" s="56" t="s">
        <v>884</v>
      </c>
      <c r="J69" s="56" t="s">
        <v>9</v>
      </c>
      <c r="K69" s="56" t="s">
        <v>885</v>
      </c>
    </row>
    <row r="70" spans="1:11" x14ac:dyDescent="0.25">
      <c r="A70" s="56">
        <v>84</v>
      </c>
      <c r="B70" s="56" t="s">
        <v>174</v>
      </c>
      <c r="C70" s="56" t="s">
        <v>175</v>
      </c>
      <c r="D70" s="56" t="s">
        <v>0</v>
      </c>
      <c r="E70" s="56" t="s">
        <v>1</v>
      </c>
      <c r="F70" s="56" t="s">
        <v>176</v>
      </c>
      <c r="G70" s="56" t="s">
        <v>960</v>
      </c>
      <c r="H70" s="56" t="s">
        <v>8</v>
      </c>
      <c r="I70" s="56" t="s">
        <v>177</v>
      </c>
      <c r="J70" s="56" t="s">
        <v>9</v>
      </c>
      <c r="K70" s="56" t="s">
        <v>736</v>
      </c>
    </row>
    <row r="71" spans="1:11" x14ac:dyDescent="0.25">
      <c r="A71" s="78">
        <v>1</v>
      </c>
      <c r="B71" s="78" t="s">
        <v>530</v>
      </c>
      <c r="C71" s="78" t="s">
        <v>531</v>
      </c>
      <c r="D71" s="78" t="s">
        <v>36</v>
      </c>
      <c r="E71" s="78" t="s">
        <v>1</v>
      </c>
      <c r="F71" s="78" t="s">
        <v>1082</v>
      </c>
      <c r="G71" s="78" t="s">
        <v>1136</v>
      </c>
      <c r="H71" s="78" t="s">
        <v>1013</v>
      </c>
      <c r="I71" s="78" t="s">
        <v>1083</v>
      </c>
      <c r="J71" s="78" t="s">
        <v>960</v>
      </c>
      <c r="K71" s="78" t="s">
        <v>1201</v>
      </c>
    </row>
    <row r="72" spans="1:11" x14ac:dyDescent="0.25">
      <c r="A72" s="78">
        <v>6</v>
      </c>
      <c r="B72" s="78" t="s">
        <v>1176</v>
      </c>
      <c r="C72" s="78" t="s">
        <v>1177</v>
      </c>
      <c r="D72" s="78" t="s">
        <v>173</v>
      </c>
      <c r="E72" s="78" t="s">
        <v>43</v>
      </c>
      <c r="F72" s="78" t="s">
        <v>1178</v>
      </c>
      <c r="G72" s="78" t="s">
        <v>1136</v>
      </c>
      <c r="H72" s="78" t="s">
        <v>1013</v>
      </c>
      <c r="I72" s="78" t="s">
        <v>1179</v>
      </c>
      <c r="J72" s="78" t="s">
        <v>960</v>
      </c>
      <c r="K72" s="78" t="s">
        <v>1180</v>
      </c>
    </row>
    <row r="73" spans="1:11" x14ac:dyDescent="0.25">
      <c r="A73" s="78">
        <v>7</v>
      </c>
      <c r="B73" s="78" t="s">
        <v>1181</v>
      </c>
      <c r="C73" s="78" t="s">
        <v>1182</v>
      </c>
      <c r="D73" s="78" t="s">
        <v>1183</v>
      </c>
      <c r="E73" s="78" t="s">
        <v>48</v>
      </c>
      <c r="F73" s="78" t="s">
        <v>1184</v>
      </c>
      <c r="G73" s="78" t="s">
        <v>1136</v>
      </c>
      <c r="H73" s="78" t="s">
        <v>1013</v>
      </c>
      <c r="I73" s="78" t="s">
        <v>1185</v>
      </c>
      <c r="J73" s="78" t="s">
        <v>960</v>
      </c>
      <c r="K73" s="78" t="s">
        <v>1186</v>
      </c>
    </row>
    <row r="74" spans="1:11" x14ac:dyDescent="0.25">
      <c r="A74" s="78">
        <v>8</v>
      </c>
      <c r="B74" s="78" t="s">
        <v>1187</v>
      </c>
      <c r="C74" s="78" t="s">
        <v>1188</v>
      </c>
      <c r="D74" s="78" t="s">
        <v>1189</v>
      </c>
      <c r="E74" s="78" t="s">
        <v>43</v>
      </c>
      <c r="F74" s="78" t="s">
        <v>1190</v>
      </c>
      <c r="G74" s="78" t="s">
        <v>1136</v>
      </c>
      <c r="H74" s="78" t="s">
        <v>1013</v>
      </c>
      <c r="I74" s="78" t="s">
        <v>1191</v>
      </c>
      <c r="J74" s="78" t="s">
        <v>960</v>
      </c>
      <c r="K74" s="78" t="s">
        <v>1192</v>
      </c>
    </row>
    <row r="75" spans="1:11" x14ac:dyDescent="0.25">
      <c r="A75" s="78">
        <v>9</v>
      </c>
      <c r="B75" s="78" t="s">
        <v>64</v>
      </c>
      <c r="C75" s="78" t="s">
        <v>65</v>
      </c>
      <c r="D75" s="78" t="s">
        <v>66</v>
      </c>
      <c r="E75" s="78" t="s">
        <v>1</v>
      </c>
      <c r="F75" s="78" t="s">
        <v>1133</v>
      </c>
      <c r="G75" s="78" t="s">
        <v>1136</v>
      </c>
      <c r="H75" s="78" t="s">
        <v>1013</v>
      </c>
      <c r="I75" s="78" t="s">
        <v>1134</v>
      </c>
      <c r="J75" s="78" t="s">
        <v>960</v>
      </c>
      <c r="K75" s="78" t="s">
        <v>1135</v>
      </c>
    </row>
    <row r="76" spans="1:11" x14ac:dyDescent="0.25">
      <c r="A76" s="78">
        <v>10</v>
      </c>
      <c r="B76" s="78" t="s">
        <v>262</v>
      </c>
      <c r="C76" s="78" t="s">
        <v>1141</v>
      </c>
      <c r="D76" s="78" t="s">
        <v>1142</v>
      </c>
      <c r="E76" s="78" t="s">
        <v>1</v>
      </c>
      <c r="F76" s="78" t="s">
        <v>1143</v>
      </c>
      <c r="G76" s="78" t="s">
        <v>1136</v>
      </c>
      <c r="H76" s="78" t="s">
        <v>1013</v>
      </c>
      <c r="I76" s="78" t="s">
        <v>1144</v>
      </c>
      <c r="J76" s="78" t="s">
        <v>960</v>
      </c>
      <c r="K76" s="78" t="s">
        <v>1145</v>
      </c>
    </row>
    <row r="77" spans="1:11" x14ac:dyDescent="0.25">
      <c r="A77" s="78">
        <v>11</v>
      </c>
      <c r="B77" s="78" t="s">
        <v>1146</v>
      </c>
      <c r="C77" s="78" t="s">
        <v>1147</v>
      </c>
      <c r="D77" s="78" t="s">
        <v>1142</v>
      </c>
      <c r="E77" s="78" t="s">
        <v>1</v>
      </c>
      <c r="F77" s="78" t="s">
        <v>1148</v>
      </c>
      <c r="G77" s="78" t="s">
        <v>1136</v>
      </c>
      <c r="H77" s="78" t="s">
        <v>1013</v>
      </c>
      <c r="I77" s="78" t="s">
        <v>1149</v>
      </c>
      <c r="J77" s="78" t="s">
        <v>960</v>
      </c>
      <c r="K77" s="78" t="s">
        <v>1150</v>
      </c>
    </row>
    <row r="78" spans="1:11" x14ac:dyDescent="0.25">
      <c r="A78" s="78">
        <v>12</v>
      </c>
      <c r="B78" s="78" t="s">
        <v>1151</v>
      </c>
      <c r="C78" s="78" t="s">
        <v>1152</v>
      </c>
      <c r="D78" s="78" t="s">
        <v>1153</v>
      </c>
      <c r="E78" s="78" t="s">
        <v>48</v>
      </c>
      <c r="F78" s="78" t="s">
        <v>1154</v>
      </c>
      <c r="G78" s="78" t="s">
        <v>1136</v>
      </c>
      <c r="H78" s="78" t="s">
        <v>1013</v>
      </c>
      <c r="I78" s="78" t="s">
        <v>1155</v>
      </c>
      <c r="J78" s="78" t="s">
        <v>960</v>
      </c>
      <c r="K78" s="78" t="s">
        <v>1156</v>
      </c>
    </row>
    <row r="79" spans="1:11" x14ac:dyDescent="0.25">
      <c r="A79" s="78">
        <v>13</v>
      </c>
      <c r="B79" s="78" t="s">
        <v>530</v>
      </c>
      <c r="C79" s="78" t="s">
        <v>531</v>
      </c>
      <c r="D79" s="78" t="s">
        <v>36</v>
      </c>
      <c r="E79" s="78" t="s">
        <v>1</v>
      </c>
      <c r="F79" s="78" t="s">
        <v>1158</v>
      </c>
      <c r="G79" s="78" t="s">
        <v>1136</v>
      </c>
      <c r="H79" s="78" t="s">
        <v>1013</v>
      </c>
      <c r="I79" s="78" t="s">
        <v>1159</v>
      </c>
      <c r="J79" s="78" t="s">
        <v>960</v>
      </c>
      <c r="K79" s="78" t="s">
        <v>1160</v>
      </c>
    </row>
    <row r="80" spans="1:11" x14ac:dyDescent="0.25">
      <c r="A80" s="78">
        <v>14</v>
      </c>
      <c r="B80" s="78" t="s">
        <v>50</v>
      </c>
      <c r="C80" s="78" t="s">
        <v>51</v>
      </c>
      <c r="D80" s="78" t="s">
        <v>52</v>
      </c>
      <c r="E80" s="78" t="s">
        <v>43</v>
      </c>
      <c r="F80" s="78" t="s">
        <v>1085</v>
      </c>
      <c r="G80" s="78" t="s">
        <v>1136</v>
      </c>
      <c r="H80" s="78" t="s">
        <v>1013</v>
      </c>
      <c r="I80" s="78" t="s">
        <v>1086</v>
      </c>
      <c r="J80" s="78" t="s">
        <v>960</v>
      </c>
      <c r="K80" s="78" t="s">
        <v>1087</v>
      </c>
    </row>
    <row r="81" spans="1:11" x14ac:dyDescent="0.25">
      <c r="A81" s="78">
        <v>15</v>
      </c>
      <c r="B81" s="78" t="s">
        <v>1094</v>
      </c>
      <c r="C81" s="78" t="s">
        <v>1095</v>
      </c>
      <c r="D81" s="78" t="s">
        <v>173</v>
      </c>
      <c r="E81" s="78" t="s">
        <v>43</v>
      </c>
      <c r="F81" s="78" t="s">
        <v>1096</v>
      </c>
      <c r="G81" s="78" t="s">
        <v>1136</v>
      </c>
      <c r="H81" s="78" t="s">
        <v>1013</v>
      </c>
      <c r="I81" s="78" t="s">
        <v>1097</v>
      </c>
      <c r="J81" s="78" t="s">
        <v>960</v>
      </c>
      <c r="K81" s="78" t="s">
        <v>1098</v>
      </c>
    </row>
    <row r="82" spans="1:11" x14ac:dyDescent="0.25">
      <c r="A82" s="78">
        <v>16</v>
      </c>
      <c r="B82" s="78" t="s">
        <v>262</v>
      </c>
      <c r="C82" s="78" t="s">
        <v>399</v>
      </c>
      <c r="D82" s="78" t="s">
        <v>0</v>
      </c>
      <c r="E82" s="78" t="s">
        <v>1</v>
      </c>
      <c r="F82" s="78" t="s">
        <v>1103</v>
      </c>
      <c r="G82" s="78" t="s">
        <v>1136</v>
      </c>
      <c r="H82" s="78" t="s">
        <v>1013</v>
      </c>
      <c r="I82" s="78" t="s">
        <v>1104</v>
      </c>
      <c r="J82" s="78" t="s">
        <v>960</v>
      </c>
      <c r="K82" s="78" t="s">
        <v>1105</v>
      </c>
    </row>
    <row r="83" spans="1:11" x14ac:dyDescent="0.25">
      <c r="A83" s="78">
        <v>17</v>
      </c>
      <c r="B83" s="78" t="s">
        <v>196</v>
      </c>
      <c r="C83" s="78" t="s">
        <v>104</v>
      </c>
      <c r="D83" s="78" t="s">
        <v>197</v>
      </c>
      <c r="E83" s="78" t="s">
        <v>198</v>
      </c>
      <c r="F83" s="78" t="s">
        <v>1107</v>
      </c>
      <c r="G83" s="78" t="s">
        <v>1136</v>
      </c>
      <c r="H83" s="78" t="s">
        <v>1013</v>
      </c>
      <c r="I83" s="78" t="s">
        <v>1108</v>
      </c>
      <c r="J83" s="78" t="s">
        <v>960</v>
      </c>
      <c r="K83" s="78" t="s">
        <v>1109</v>
      </c>
    </row>
    <row r="84" spans="1:11" x14ac:dyDescent="0.25">
      <c r="A84" s="78">
        <v>18</v>
      </c>
      <c r="B84" s="78" t="s">
        <v>1110</v>
      </c>
      <c r="C84" s="78" t="s">
        <v>408</v>
      </c>
      <c r="D84" s="78" t="s">
        <v>1111</v>
      </c>
      <c r="E84" s="78" t="s">
        <v>912</v>
      </c>
      <c r="F84" s="78" t="s">
        <v>1112</v>
      </c>
      <c r="G84" s="78" t="s">
        <v>1136</v>
      </c>
      <c r="H84" s="78" t="s">
        <v>1013</v>
      </c>
      <c r="I84" s="78" t="s">
        <v>1113</v>
      </c>
      <c r="J84" s="78" t="s">
        <v>960</v>
      </c>
      <c r="K84" s="78" t="s">
        <v>1114</v>
      </c>
    </row>
    <row r="85" spans="1:11" x14ac:dyDescent="0.25">
      <c r="A85" s="78">
        <v>19</v>
      </c>
      <c r="B85" s="78" t="s">
        <v>1115</v>
      </c>
      <c r="C85" s="78" t="s">
        <v>1116</v>
      </c>
      <c r="D85" s="78" t="s">
        <v>1117</v>
      </c>
      <c r="E85" s="78" t="s">
        <v>1</v>
      </c>
      <c r="F85" s="78" t="s">
        <v>1118</v>
      </c>
      <c r="G85" s="78" t="s">
        <v>1136</v>
      </c>
      <c r="H85" s="78" t="s">
        <v>1013</v>
      </c>
      <c r="I85" s="78" t="s">
        <v>1119</v>
      </c>
      <c r="J85" s="78" t="s">
        <v>960</v>
      </c>
      <c r="K85" s="78" t="s">
        <v>1120</v>
      </c>
    </row>
    <row r="86" spans="1:11" x14ac:dyDescent="0.25">
      <c r="A86" s="78">
        <v>20</v>
      </c>
      <c r="B86" s="78" t="s">
        <v>174</v>
      </c>
      <c r="C86" s="78" t="s">
        <v>175</v>
      </c>
      <c r="D86" s="78" t="s">
        <v>0</v>
      </c>
      <c r="E86" s="78" t="s">
        <v>1</v>
      </c>
      <c r="F86" s="78" t="s">
        <v>1124</v>
      </c>
      <c r="G86" s="78" t="s">
        <v>1136</v>
      </c>
      <c r="H86" s="78" t="s">
        <v>1013</v>
      </c>
      <c r="I86" s="78" t="s">
        <v>1125</v>
      </c>
      <c r="J86" s="78" t="s">
        <v>960</v>
      </c>
      <c r="K86" s="78" t="s">
        <v>1126</v>
      </c>
    </row>
    <row r="87" spans="1:11" x14ac:dyDescent="0.25">
      <c r="A87" s="78">
        <v>31</v>
      </c>
      <c r="B87" s="78" t="s">
        <v>803</v>
      </c>
      <c r="C87" s="78" t="s">
        <v>804</v>
      </c>
      <c r="D87" s="78" t="s">
        <v>17</v>
      </c>
      <c r="E87" s="78" t="s">
        <v>7</v>
      </c>
      <c r="F87" s="78" t="s">
        <v>805</v>
      </c>
      <c r="G87" s="78" t="s">
        <v>1136</v>
      </c>
      <c r="H87" s="78" t="s">
        <v>5</v>
      </c>
      <c r="I87" s="78" t="s">
        <v>806</v>
      </c>
      <c r="J87" s="78" t="s">
        <v>6</v>
      </c>
      <c r="K87" s="78" t="s">
        <v>996</v>
      </c>
    </row>
    <row r="88" spans="1:11" x14ac:dyDescent="0.25">
      <c r="A88" s="78">
        <v>56</v>
      </c>
      <c r="B88" s="78" t="s">
        <v>15</v>
      </c>
      <c r="C88" s="78" t="s">
        <v>16</v>
      </c>
      <c r="D88" s="78" t="s">
        <v>17</v>
      </c>
      <c r="E88" s="78" t="s">
        <v>7</v>
      </c>
      <c r="F88" s="78" t="s">
        <v>18</v>
      </c>
      <c r="G88" s="78" t="s">
        <v>1136</v>
      </c>
      <c r="H88" s="78" t="s">
        <v>5</v>
      </c>
      <c r="I88" s="78" t="s">
        <v>19</v>
      </c>
      <c r="J88" s="78" t="s">
        <v>6</v>
      </c>
      <c r="K88" s="78" t="s">
        <v>685</v>
      </c>
    </row>
    <row r="89" spans="1:11" x14ac:dyDescent="0.25">
      <c r="A89" s="78">
        <v>69</v>
      </c>
      <c r="B89" s="78" t="s">
        <v>443</v>
      </c>
      <c r="C89" s="78" t="s">
        <v>444</v>
      </c>
      <c r="D89" s="78" t="s">
        <v>0</v>
      </c>
      <c r="E89" s="78" t="s">
        <v>1</v>
      </c>
      <c r="F89" s="78" t="s">
        <v>445</v>
      </c>
      <c r="G89" s="78" t="s">
        <v>1136</v>
      </c>
      <c r="H89" s="78" t="s">
        <v>5</v>
      </c>
      <c r="I89" s="78" t="s">
        <v>446</v>
      </c>
      <c r="J89" s="78" t="s">
        <v>6</v>
      </c>
      <c r="K89" s="78" t="s">
        <v>708</v>
      </c>
    </row>
    <row r="90" spans="1:11" x14ac:dyDescent="0.25">
      <c r="A90" s="78">
        <v>73</v>
      </c>
      <c r="B90" s="78" t="s">
        <v>54</v>
      </c>
      <c r="C90" s="78" t="s">
        <v>55</v>
      </c>
      <c r="D90" s="78" t="s">
        <v>0</v>
      </c>
      <c r="E90" s="78" t="s">
        <v>1</v>
      </c>
      <c r="F90" s="78" t="s">
        <v>56</v>
      </c>
      <c r="G90" s="78" t="s">
        <v>1136</v>
      </c>
      <c r="H90" s="78" t="s">
        <v>5</v>
      </c>
      <c r="I90" s="78" t="s">
        <v>57</v>
      </c>
      <c r="J90" s="78" t="s">
        <v>6</v>
      </c>
      <c r="K90" s="78" t="s">
        <v>717</v>
      </c>
    </row>
    <row r="91" spans="1:11" x14ac:dyDescent="0.25">
      <c r="A91" s="78">
        <v>74</v>
      </c>
      <c r="B91" s="78" t="s">
        <v>50</v>
      </c>
      <c r="C91" s="78" t="s">
        <v>51</v>
      </c>
      <c r="D91" s="78" t="s">
        <v>52</v>
      </c>
      <c r="E91" s="78" t="s">
        <v>43</v>
      </c>
      <c r="F91" s="78" t="s">
        <v>94</v>
      </c>
      <c r="G91" s="78" t="s">
        <v>1136</v>
      </c>
      <c r="H91" s="78" t="s">
        <v>5</v>
      </c>
      <c r="I91" s="78" t="s">
        <v>95</v>
      </c>
      <c r="J91" s="78" t="s">
        <v>6</v>
      </c>
      <c r="K91" s="78" t="s">
        <v>724</v>
      </c>
    </row>
    <row r="92" spans="1:11" x14ac:dyDescent="0.25">
      <c r="A92" s="78">
        <v>77</v>
      </c>
      <c r="B92" s="78" t="s">
        <v>127</v>
      </c>
      <c r="C92" s="78" t="s">
        <v>47</v>
      </c>
      <c r="D92" s="78" t="s">
        <v>0</v>
      </c>
      <c r="E92" s="78" t="s">
        <v>1</v>
      </c>
      <c r="F92" s="78" t="s">
        <v>128</v>
      </c>
      <c r="G92" s="78" t="s">
        <v>1136</v>
      </c>
      <c r="H92" s="78" t="s">
        <v>8</v>
      </c>
      <c r="I92" s="78" t="s">
        <v>129</v>
      </c>
      <c r="J92" s="78" t="s">
        <v>9</v>
      </c>
      <c r="K92" s="78" t="s">
        <v>729</v>
      </c>
    </row>
    <row r="93" spans="1:11" x14ac:dyDescent="0.25">
      <c r="A93" s="78">
        <v>79</v>
      </c>
      <c r="B93" s="78" t="s">
        <v>925</v>
      </c>
      <c r="C93" s="78" t="s">
        <v>926</v>
      </c>
      <c r="D93" s="78" t="s">
        <v>821</v>
      </c>
      <c r="E93" s="78" t="s">
        <v>822</v>
      </c>
      <c r="F93" s="78" t="s">
        <v>927</v>
      </c>
      <c r="G93" s="78" t="s">
        <v>1136</v>
      </c>
      <c r="H93" s="78" t="s">
        <v>8</v>
      </c>
      <c r="I93" s="78" t="s">
        <v>928</v>
      </c>
      <c r="J93" s="78" t="s">
        <v>9</v>
      </c>
      <c r="K93" s="78" t="s">
        <v>929</v>
      </c>
    </row>
    <row r="94" spans="1:11" x14ac:dyDescent="0.25">
      <c r="A94" s="78">
        <v>81</v>
      </c>
      <c r="B94" s="78" t="s">
        <v>875</v>
      </c>
      <c r="C94" s="78" t="s">
        <v>876</v>
      </c>
      <c r="D94" s="78" t="s">
        <v>877</v>
      </c>
      <c r="E94" s="78" t="s">
        <v>878</v>
      </c>
      <c r="F94" s="78" t="s">
        <v>879</v>
      </c>
      <c r="G94" s="78" t="s">
        <v>1136</v>
      </c>
      <c r="H94" s="78" t="s">
        <v>8</v>
      </c>
      <c r="I94" s="78" t="s">
        <v>880</v>
      </c>
      <c r="J94" s="78" t="s">
        <v>9</v>
      </c>
      <c r="K94" s="78" t="s">
        <v>881</v>
      </c>
    </row>
    <row r="95" spans="1:11" x14ac:dyDescent="0.25">
      <c r="A95" s="78">
        <v>86</v>
      </c>
      <c r="B95" s="78" t="s">
        <v>179</v>
      </c>
      <c r="C95" s="78" t="s">
        <v>180</v>
      </c>
      <c r="D95" s="78" t="s">
        <v>181</v>
      </c>
      <c r="E95" s="78" t="s">
        <v>43</v>
      </c>
      <c r="F95" s="78" t="s">
        <v>182</v>
      </c>
      <c r="G95" s="78" t="s">
        <v>1136</v>
      </c>
      <c r="H95" s="78" t="s">
        <v>8</v>
      </c>
      <c r="I95" s="78" t="s">
        <v>183</v>
      </c>
      <c r="J95" s="78" t="s">
        <v>9</v>
      </c>
      <c r="K95" s="78" t="s">
        <v>738</v>
      </c>
    </row>
  </sheetData>
  <sortState ref="A2:K95">
    <sortCondition ref="G2:G95"/>
    <sortCondition ref="H2:H95"/>
  </sortState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6"/>
  <dimension ref="A1:L95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39</v>
      </c>
      <c r="B2" s="77" t="s">
        <v>453</v>
      </c>
      <c r="C2" s="77" t="s">
        <v>454</v>
      </c>
      <c r="D2" s="77" t="s">
        <v>455</v>
      </c>
      <c r="E2" s="77" t="s">
        <v>456</v>
      </c>
      <c r="F2" s="77" t="s">
        <v>457</v>
      </c>
      <c r="G2" s="77" t="s">
        <v>666</v>
      </c>
      <c r="H2" s="77" t="s">
        <v>30</v>
      </c>
      <c r="I2" s="77" t="s">
        <v>458</v>
      </c>
      <c r="J2" s="77" t="s">
        <v>32</v>
      </c>
      <c r="K2" s="77" t="s">
        <v>763</v>
      </c>
    </row>
    <row r="3" spans="1:11" x14ac:dyDescent="0.25">
      <c r="A3">
        <v>77</v>
      </c>
      <c r="B3" s="77" t="s">
        <v>131</v>
      </c>
      <c r="C3" s="77" t="s">
        <v>132</v>
      </c>
      <c r="D3" s="77" t="s">
        <v>133</v>
      </c>
      <c r="E3" s="77" t="s">
        <v>28</v>
      </c>
      <c r="F3" s="77" t="s">
        <v>134</v>
      </c>
      <c r="G3" s="77" t="s">
        <v>666</v>
      </c>
      <c r="H3" s="77" t="s">
        <v>30</v>
      </c>
      <c r="I3" s="77" t="s">
        <v>135</v>
      </c>
      <c r="J3" s="77" t="s">
        <v>32</v>
      </c>
      <c r="K3" s="77" t="s">
        <v>731</v>
      </c>
    </row>
    <row r="4" spans="1:11" x14ac:dyDescent="0.25">
      <c r="A4">
        <v>80</v>
      </c>
      <c r="B4" s="77" t="s">
        <v>54</v>
      </c>
      <c r="C4" s="77" t="s">
        <v>55</v>
      </c>
      <c r="D4" s="77" t="s">
        <v>0</v>
      </c>
      <c r="E4" s="77" t="s">
        <v>1</v>
      </c>
      <c r="F4" s="77" t="s">
        <v>156</v>
      </c>
      <c r="G4" s="77" t="s">
        <v>666</v>
      </c>
      <c r="H4" s="77" t="s">
        <v>157</v>
      </c>
      <c r="I4" s="77" t="s">
        <v>158</v>
      </c>
      <c r="J4" s="77" t="s">
        <v>159</v>
      </c>
      <c r="K4" s="77" t="s">
        <v>734</v>
      </c>
    </row>
    <row r="5" spans="1:11" x14ac:dyDescent="0.25">
      <c r="A5" s="77">
        <v>29</v>
      </c>
      <c r="B5" s="77" t="s">
        <v>830</v>
      </c>
      <c r="C5" s="77" t="s">
        <v>624</v>
      </c>
      <c r="D5" s="77" t="s">
        <v>625</v>
      </c>
      <c r="E5" s="77" t="s">
        <v>48</v>
      </c>
      <c r="F5" s="77" t="s">
        <v>626</v>
      </c>
      <c r="G5" s="77" t="s">
        <v>666</v>
      </c>
      <c r="H5" s="77" t="s">
        <v>294</v>
      </c>
      <c r="I5" s="77" t="s">
        <v>627</v>
      </c>
      <c r="J5" s="77" t="s">
        <v>289</v>
      </c>
      <c r="K5" s="77" t="s">
        <v>987</v>
      </c>
    </row>
    <row r="6" spans="1:11" x14ac:dyDescent="0.25">
      <c r="A6" s="77">
        <v>42</v>
      </c>
      <c r="B6" s="77" t="s">
        <v>407</v>
      </c>
      <c r="C6" s="77" t="s">
        <v>408</v>
      </c>
      <c r="D6" s="77" t="s">
        <v>618</v>
      </c>
      <c r="E6" s="77" t="s">
        <v>619</v>
      </c>
      <c r="F6" s="77" t="s">
        <v>620</v>
      </c>
      <c r="G6" s="77" t="s">
        <v>666</v>
      </c>
      <c r="H6" s="77" t="s">
        <v>294</v>
      </c>
      <c r="I6" s="77" t="s">
        <v>621</v>
      </c>
      <c r="J6" s="77" t="s">
        <v>289</v>
      </c>
      <c r="K6" s="77" t="s">
        <v>658</v>
      </c>
    </row>
    <row r="7" spans="1:11" x14ac:dyDescent="0.25">
      <c r="A7" s="77">
        <v>60</v>
      </c>
      <c r="B7" s="77" t="s">
        <v>377</v>
      </c>
      <c r="C7" s="77" t="s">
        <v>378</v>
      </c>
      <c r="D7" s="77" t="s">
        <v>256</v>
      </c>
      <c r="E7" s="77" t="s">
        <v>1</v>
      </c>
      <c r="F7" s="77" t="s">
        <v>379</v>
      </c>
      <c r="G7" s="77" t="s">
        <v>666</v>
      </c>
      <c r="H7" s="77" t="s">
        <v>294</v>
      </c>
      <c r="I7" s="77" t="s">
        <v>380</v>
      </c>
      <c r="J7" s="77" t="s">
        <v>289</v>
      </c>
      <c r="K7" s="77" t="s">
        <v>695</v>
      </c>
    </row>
    <row r="8" spans="1:11" x14ac:dyDescent="0.25">
      <c r="A8" s="77">
        <v>55</v>
      </c>
      <c r="B8" s="77" t="s">
        <v>333</v>
      </c>
      <c r="C8" s="77" t="s">
        <v>334</v>
      </c>
      <c r="D8" s="77" t="s">
        <v>335</v>
      </c>
      <c r="E8" s="77" t="s">
        <v>48</v>
      </c>
      <c r="F8" s="77" t="s">
        <v>336</v>
      </c>
      <c r="G8" s="77" t="s">
        <v>666</v>
      </c>
      <c r="H8" s="77" t="s">
        <v>287</v>
      </c>
      <c r="I8" s="77" t="s">
        <v>337</v>
      </c>
      <c r="J8" s="77" t="s">
        <v>289</v>
      </c>
      <c r="K8" s="77" t="s">
        <v>686</v>
      </c>
    </row>
    <row r="9" spans="1:11" x14ac:dyDescent="0.25">
      <c r="A9" s="77">
        <v>56</v>
      </c>
      <c r="B9" s="77" t="s">
        <v>350</v>
      </c>
      <c r="C9" s="77" t="s">
        <v>340</v>
      </c>
      <c r="D9" s="77" t="s">
        <v>351</v>
      </c>
      <c r="E9" s="77" t="s">
        <v>48</v>
      </c>
      <c r="F9" s="77" t="s">
        <v>352</v>
      </c>
      <c r="G9" s="77" t="s">
        <v>666</v>
      </c>
      <c r="H9" s="77" t="s">
        <v>287</v>
      </c>
      <c r="I9" s="77" t="s">
        <v>353</v>
      </c>
      <c r="J9" s="77" t="s">
        <v>289</v>
      </c>
      <c r="K9" s="77" t="s">
        <v>689</v>
      </c>
    </row>
    <row r="10" spans="1:11" x14ac:dyDescent="0.25">
      <c r="A10" s="77">
        <v>61</v>
      </c>
      <c r="B10" s="77" t="s">
        <v>387</v>
      </c>
      <c r="C10" s="77" t="s">
        <v>279</v>
      </c>
      <c r="D10" s="77" t="s">
        <v>351</v>
      </c>
      <c r="E10" s="77" t="s">
        <v>48</v>
      </c>
      <c r="F10" s="77" t="s">
        <v>388</v>
      </c>
      <c r="G10" s="77" t="s">
        <v>666</v>
      </c>
      <c r="H10" s="77" t="s">
        <v>287</v>
      </c>
      <c r="I10" s="77" t="s">
        <v>389</v>
      </c>
      <c r="J10" s="77" t="s">
        <v>289</v>
      </c>
      <c r="K10" s="77" t="s">
        <v>696</v>
      </c>
    </row>
    <row r="11" spans="1:11" x14ac:dyDescent="0.25">
      <c r="A11" s="77">
        <v>34</v>
      </c>
      <c r="B11" s="77" t="s">
        <v>567</v>
      </c>
      <c r="C11" s="77" t="s">
        <v>561</v>
      </c>
      <c r="D11" s="77" t="s">
        <v>0</v>
      </c>
      <c r="E11" s="77" t="s">
        <v>1</v>
      </c>
      <c r="F11" s="77" t="s">
        <v>61</v>
      </c>
      <c r="G11" s="77" t="s">
        <v>666</v>
      </c>
      <c r="H11" s="77" t="s">
        <v>3</v>
      </c>
      <c r="I11" s="77" t="s">
        <v>62</v>
      </c>
      <c r="J11" s="77" t="s">
        <v>53</v>
      </c>
      <c r="K11" s="77" t="s">
        <v>919</v>
      </c>
    </row>
    <row r="12" spans="1:11" x14ac:dyDescent="0.25">
      <c r="A12" s="77">
        <v>92</v>
      </c>
      <c r="B12" s="77" t="s">
        <v>232</v>
      </c>
      <c r="C12" s="77" t="s">
        <v>233</v>
      </c>
      <c r="D12" s="77" t="s">
        <v>234</v>
      </c>
      <c r="E12" s="77" t="s">
        <v>1</v>
      </c>
      <c r="F12" s="77" t="s">
        <v>235</v>
      </c>
      <c r="G12" s="77" t="s">
        <v>666</v>
      </c>
      <c r="H12" s="77" t="s">
        <v>3</v>
      </c>
      <c r="I12" s="77" t="s">
        <v>236</v>
      </c>
      <c r="J12" s="77" t="s">
        <v>53</v>
      </c>
      <c r="K12" s="77" t="s">
        <v>750</v>
      </c>
    </row>
    <row r="13" spans="1:11" x14ac:dyDescent="0.25">
      <c r="A13" s="77">
        <v>20</v>
      </c>
      <c r="B13" s="77" t="s">
        <v>190</v>
      </c>
      <c r="C13" s="77" t="s">
        <v>191</v>
      </c>
      <c r="D13" s="77" t="s">
        <v>192</v>
      </c>
      <c r="E13" s="77" t="s">
        <v>28</v>
      </c>
      <c r="F13" s="77" t="s">
        <v>193</v>
      </c>
      <c r="G13" s="77" t="s">
        <v>1019</v>
      </c>
      <c r="H13" s="77" t="s">
        <v>30</v>
      </c>
      <c r="I13" s="77" t="s">
        <v>194</v>
      </c>
      <c r="J13" s="77" t="s">
        <v>32</v>
      </c>
      <c r="K13" s="77" t="s">
        <v>1081</v>
      </c>
    </row>
    <row r="14" spans="1:11" x14ac:dyDescent="0.25">
      <c r="A14" s="77">
        <v>23</v>
      </c>
      <c r="B14" s="77" t="s">
        <v>71</v>
      </c>
      <c r="C14" s="77" t="s">
        <v>72</v>
      </c>
      <c r="D14" s="77" t="s">
        <v>73</v>
      </c>
      <c r="E14" s="77" t="s">
        <v>28</v>
      </c>
      <c r="F14" s="77" t="s">
        <v>74</v>
      </c>
      <c r="G14" s="77" t="s">
        <v>1019</v>
      </c>
      <c r="H14" s="77" t="s">
        <v>30</v>
      </c>
      <c r="I14" s="77" t="s">
        <v>75</v>
      </c>
      <c r="J14" s="77" t="s">
        <v>32</v>
      </c>
      <c r="K14" s="77" t="s">
        <v>1058</v>
      </c>
    </row>
    <row r="15" spans="1:11" x14ac:dyDescent="0.25">
      <c r="A15" s="77">
        <v>31</v>
      </c>
      <c r="B15" s="77" t="s">
        <v>64</v>
      </c>
      <c r="C15" s="77" t="s">
        <v>65</v>
      </c>
      <c r="D15" s="77" t="s">
        <v>66</v>
      </c>
      <c r="E15" s="77" t="s">
        <v>1</v>
      </c>
      <c r="F15" s="77" t="s">
        <v>67</v>
      </c>
      <c r="G15" s="77" t="s">
        <v>1019</v>
      </c>
      <c r="H15" s="77" t="s">
        <v>30</v>
      </c>
      <c r="I15" s="77" t="s">
        <v>68</v>
      </c>
      <c r="J15" s="77" t="s">
        <v>32</v>
      </c>
      <c r="K15" s="77" t="s">
        <v>959</v>
      </c>
    </row>
    <row r="16" spans="1:11" x14ac:dyDescent="0.25">
      <c r="A16" s="77">
        <v>66</v>
      </c>
      <c r="B16" s="77" t="s">
        <v>15</v>
      </c>
      <c r="C16" s="77" t="s">
        <v>16</v>
      </c>
      <c r="D16" s="77" t="s">
        <v>17</v>
      </c>
      <c r="E16" s="77" t="s">
        <v>7</v>
      </c>
      <c r="F16" s="77" t="s">
        <v>77</v>
      </c>
      <c r="G16" s="77" t="s">
        <v>1019</v>
      </c>
      <c r="H16" s="77" t="s">
        <v>30</v>
      </c>
      <c r="I16" s="77" t="s">
        <v>78</v>
      </c>
      <c r="J16" s="77" t="s">
        <v>32</v>
      </c>
      <c r="K16" s="77" t="s">
        <v>705</v>
      </c>
    </row>
    <row r="17" spans="1:11" x14ac:dyDescent="0.25">
      <c r="A17" s="77">
        <v>68</v>
      </c>
      <c r="B17" s="77" t="s">
        <v>460</v>
      </c>
      <c r="C17" s="77" t="s">
        <v>461</v>
      </c>
      <c r="D17" s="77" t="s">
        <v>462</v>
      </c>
      <c r="E17" s="77" t="s">
        <v>1</v>
      </c>
      <c r="F17" s="77" t="s">
        <v>463</v>
      </c>
      <c r="G17" s="77" t="s">
        <v>1019</v>
      </c>
      <c r="H17" s="77" t="s">
        <v>30</v>
      </c>
      <c r="I17" s="77" t="s">
        <v>464</v>
      </c>
      <c r="J17" s="77" t="s">
        <v>32</v>
      </c>
      <c r="K17" s="77" t="s">
        <v>711</v>
      </c>
    </row>
    <row r="18" spans="1:11" x14ac:dyDescent="0.25">
      <c r="A18" s="77">
        <v>69</v>
      </c>
      <c r="B18" s="77" t="s">
        <v>165</v>
      </c>
      <c r="C18" s="77" t="s">
        <v>166</v>
      </c>
      <c r="D18" s="77" t="s">
        <v>27</v>
      </c>
      <c r="E18" s="77" t="s">
        <v>28</v>
      </c>
      <c r="F18" s="77" t="s">
        <v>167</v>
      </c>
      <c r="G18" s="77" t="s">
        <v>1019</v>
      </c>
      <c r="H18" s="77" t="s">
        <v>30</v>
      </c>
      <c r="I18" s="77" t="s">
        <v>168</v>
      </c>
      <c r="J18" s="77" t="s">
        <v>32</v>
      </c>
      <c r="K18" s="77" t="s">
        <v>712</v>
      </c>
    </row>
    <row r="19" spans="1:11" x14ac:dyDescent="0.25">
      <c r="A19" s="77">
        <v>70</v>
      </c>
      <c r="B19" s="77" t="s">
        <v>25</v>
      </c>
      <c r="C19" s="77" t="s">
        <v>26</v>
      </c>
      <c r="D19" s="77" t="s">
        <v>27</v>
      </c>
      <c r="E19" s="77" t="s">
        <v>28</v>
      </c>
      <c r="F19" s="77" t="s">
        <v>29</v>
      </c>
      <c r="G19" s="77" t="s">
        <v>1019</v>
      </c>
      <c r="H19" s="77" t="s">
        <v>30</v>
      </c>
      <c r="I19" s="77" t="s">
        <v>31</v>
      </c>
      <c r="J19" s="77" t="s">
        <v>32</v>
      </c>
      <c r="K19" s="77" t="s">
        <v>714</v>
      </c>
    </row>
    <row r="20" spans="1:11" x14ac:dyDescent="0.25">
      <c r="A20" s="77">
        <v>87</v>
      </c>
      <c r="B20" s="77" t="s">
        <v>467</v>
      </c>
      <c r="C20" s="77" t="s">
        <v>468</v>
      </c>
      <c r="D20" s="77" t="s">
        <v>0</v>
      </c>
      <c r="E20" s="77" t="s">
        <v>1</v>
      </c>
      <c r="F20" s="77" t="s">
        <v>477</v>
      </c>
      <c r="G20" s="77" t="s">
        <v>1019</v>
      </c>
      <c r="H20" s="77" t="s">
        <v>30</v>
      </c>
      <c r="I20" s="77" t="s">
        <v>478</v>
      </c>
      <c r="J20" s="77" t="s">
        <v>32</v>
      </c>
      <c r="K20" s="77" t="s">
        <v>740</v>
      </c>
    </row>
    <row r="21" spans="1:11" x14ac:dyDescent="0.25">
      <c r="A21" s="77">
        <v>35</v>
      </c>
      <c r="B21" s="77" t="s">
        <v>49</v>
      </c>
      <c r="C21" s="77" t="s">
        <v>97</v>
      </c>
      <c r="D21" s="77" t="s">
        <v>66</v>
      </c>
      <c r="E21" s="77" t="s">
        <v>1</v>
      </c>
      <c r="F21" s="77" t="s">
        <v>391</v>
      </c>
      <c r="G21" s="77" t="s">
        <v>1019</v>
      </c>
      <c r="H21" s="77" t="s">
        <v>294</v>
      </c>
      <c r="I21" s="77" t="s">
        <v>392</v>
      </c>
      <c r="J21" s="77" t="s">
        <v>289</v>
      </c>
      <c r="K21" s="77" t="s">
        <v>921</v>
      </c>
    </row>
    <row r="22" spans="1:11" x14ac:dyDescent="0.25">
      <c r="A22" s="77">
        <v>37</v>
      </c>
      <c r="B22" s="77" t="s">
        <v>845</v>
      </c>
      <c r="C22" s="77" t="s">
        <v>846</v>
      </c>
      <c r="D22" s="77" t="s">
        <v>27</v>
      </c>
      <c r="E22" s="77" t="s">
        <v>28</v>
      </c>
      <c r="F22" s="77" t="s">
        <v>847</v>
      </c>
      <c r="G22" s="77" t="s">
        <v>1019</v>
      </c>
      <c r="H22" s="77" t="s">
        <v>294</v>
      </c>
      <c r="I22" s="77" t="s">
        <v>848</v>
      </c>
      <c r="J22" s="77" t="s">
        <v>289</v>
      </c>
      <c r="K22" s="77" t="s">
        <v>849</v>
      </c>
    </row>
    <row r="23" spans="1:11" x14ac:dyDescent="0.25">
      <c r="A23" s="77">
        <v>40</v>
      </c>
      <c r="B23" s="77" t="s">
        <v>530</v>
      </c>
      <c r="C23" s="77" t="s">
        <v>531</v>
      </c>
      <c r="D23" s="77" t="s">
        <v>36</v>
      </c>
      <c r="E23" s="77" t="s">
        <v>1</v>
      </c>
      <c r="F23" s="77" t="s">
        <v>532</v>
      </c>
      <c r="G23" s="77" t="s">
        <v>1019</v>
      </c>
      <c r="H23" s="77" t="s">
        <v>294</v>
      </c>
      <c r="I23" s="77" t="s">
        <v>533</v>
      </c>
      <c r="J23" s="77" t="s">
        <v>516</v>
      </c>
      <c r="K23" s="77" t="s">
        <v>764</v>
      </c>
    </row>
    <row r="24" spans="1:11" x14ac:dyDescent="0.25">
      <c r="A24" s="77">
        <v>41</v>
      </c>
      <c r="B24" s="77" t="s">
        <v>651</v>
      </c>
      <c r="C24" s="77" t="s">
        <v>652</v>
      </c>
      <c r="D24" s="77" t="s">
        <v>653</v>
      </c>
      <c r="E24" s="77" t="s">
        <v>1</v>
      </c>
      <c r="F24" s="77" t="s">
        <v>654</v>
      </c>
      <c r="G24" s="77" t="s">
        <v>1019</v>
      </c>
      <c r="H24" s="77" t="s">
        <v>294</v>
      </c>
      <c r="I24" s="77" t="s">
        <v>655</v>
      </c>
      <c r="J24" s="77" t="s">
        <v>289</v>
      </c>
      <c r="K24" s="77" t="s">
        <v>656</v>
      </c>
    </row>
    <row r="25" spans="1:11" x14ac:dyDescent="0.25">
      <c r="A25" s="77">
        <v>44</v>
      </c>
      <c r="B25" s="77" t="s">
        <v>608</v>
      </c>
      <c r="C25" s="77" t="s">
        <v>378</v>
      </c>
      <c r="D25" s="77" t="s">
        <v>27</v>
      </c>
      <c r="E25" s="77" t="s">
        <v>28</v>
      </c>
      <c r="F25" s="77" t="s">
        <v>609</v>
      </c>
      <c r="G25" s="77" t="s">
        <v>1019</v>
      </c>
      <c r="H25" s="77" t="s">
        <v>294</v>
      </c>
      <c r="I25" s="77" t="s">
        <v>610</v>
      </c>
      <c r="J25" s="77" t="s">
        <v>289</v>
      </c>
      <c r="K25" s="77" t="s">
        <v>663</v>
      </c>
    </row>
    <row r="26" spans="1:11" x14ac:dyDescent="0.25">
      <c r="A26" s="77">
        <v>49</v>
      </c>
      <c r="B26" s="77"/>
      <c r="C26" s="77"/>
      <c r="D26" s="77"/>
      <c r="E26" s="77"/>
      <c r="F26" s="77" t="s">
        <v>540</v>
      </c>
      <c r="G26" s="77" t="s">
        <v>1019</v>
      </c>
      <c r="H26" s="77" t="s">
        <v>294</v>
      </c>
      <c r="I26" s="77" t="s">
        <v>541</v>
      </c>
      <c r="J26" s="77" t="s">
        <v>289</v>
      </c>
      <c r="K26" s="77" t="s">
        <v>677</v>
      </c>
    </row>
    <row r="27" spans="1:11" x14ac:dyDescent="0.25">
      <c r="A27" s="77">
        <v>50</v>
      </c>
      <c r="B27" s="77" t="s">
        <v>291</v>
      </c>
      <c r="C27" s="77" t="s">
        <v>292</v>
      </c>
      <c r="D27" s="77" t="s">
        <v>0</v>
      </c>
      <c r="E27" s="77" t="s">
        <v>1</v>
      </c>
      <c r="F27" s="77" t="s">
        <v>293</v>
      </c>
      <c r="G27" s="77" t="s">
        <v>1019</v>
      </c>
      <c r="H27" s="77" t="s">
        <v>294</v>
      </c>
      <c r="I27" s="77" t="s">
        <v>295</v>
      </c>
      <c r="J27" s="77" t="s">
        <v>289</v>
      </c>
      <c r="K27" s="77" t="s">
        <v>679</v>
      </c>
    </row>
    <row r="28" spans="1:11" x14ac:dyDescent="0.25">
      <c r="A28" s="77">
        <v>51</v>
      </c>
      <c r="B28" s="77" t="s">
        <v>297</v>
      </c>
      <c r="C28" s="77" t="s">
        <v>255</v>
      </c>
      <c r="D28" s="77" t="s">
        <v>0</v>
      </c>
      <c r="E28" s="77" t="s">
        <v>1</v>
      </c>
      <c r="F28" s="77" t="s">
        <v>298</v>
      </c>
      <c r="G28" s="77" t="s">
        <v>1019</v>
      </c>
      <c r="H28" s="77" t="s">
        <v>294</v>
      </c>
      <c r="I28" s="77" t="s">
        <v>299</v>
      </c>
      <c r="J28" s="77" t="s">
        <v>289</v>
      </c>
      <c r="K28" s="77" t="s">
        <v>680</v>
      </c>
    </row>
    <row r="29" spans="1:11" x14ac:dyDescent="0.25">
      <c r="A29" s="77">
        <v>52</v>
      </c>
      <c r="B29" s="77" t="s">
        <v>311</v>
      </c>
      <c r="C29" s="77" t="s">
        <v>312</v>
      </c>
      <c r="D29" s="77" t="s">
        <v>313</v>
      </c>
      <c r="E29" s="77" t="s">
        <v>43</v>
      </c>
      <c r="F29" s="77" t="s">
        <v>314</v>
      </c>
      <c r="G29" s="77" t="s">
        <v>1019</v>
      </c>
      <c r="H29" s="77" t="s">
        <v>294</v>
      </c>
      <c r="I29" s="77" t="s">
        <v>315</v>
      </c>
      <c r="J29" s="77" t="s">
        <v>289</v>
      </c>
      <c r="K29" s="77" t="s">
        <v>683</v>
      </c>
    </row>
    <row r="30" spans="1:11" x14ac:dyDescent="0.25">
      <c r="A30" s="77">
        <v>57</v>
      </c>
      <c r="B30" s="77" t="s">
        <v>355</v>
      </c>
      <c r="C30" s="77" t="s">
        <v>356</v>
      </c>
      <c r="D30" s="77" t="s">
        <v>0</v>
      </c>
      <c r="E30" s="77" t="s">
        <v>1</v>
      </c>
      <c r="F30" s="77" t="s">
        <v>357</v>
      </c>
      <c r="G30" s="77" t="s">
        <v>1019</v>
      </c>
      <c r="H30" s="77" t="s">
        <v>294</v>
      </c>
      <c r="I30" s="77" t="s">
        <v>358</v>
      </c>
      <c r="J30" s="77" t="s">
        <v>289</v>
      </c>
      <c r="K30" s="77" t="s">
        <v>690</v>
      </c>
    </row>
    <row r="31" spans="1:11" x14ac:dyDescent="0.25">
      <c r="A31" s="77">
        <v>59</v>
      </c>
      <c r="B31" s="77" t="s">
        <v>366</v>
      </c>
      <c r="C31" s="77" t="s">
        <v>367</v>
      </c>
      <c r="D31" s="77" t="s">
        <v>368</v>
      </c>
      <c r="E31" s="77" t="s">
        <v>43</v>
      </c>
      <c r="F31" s="77" t="s">
        <v>369</v>
      </c>
      <c r="G31" s="77" t="s">
        <v>1019</v>
      </c>
      <c r="H31" s="77" t="s">
        <v>294</v>
      </c>
      <c r="I31" s="77" t="s">
        <v>370</v>
      </c>
      <c r="J31" s="77" t="s">
        <v>289</v>
      </c>
      <c r="K31" s="77" t="s">
        <v>693</v>
      </c>
    </row>
    <row r="32" spans="1:11" x14ac:dyDescent="0.25">
      <c r="A32" s="77">
        <v>63</v>
      </c>
      <c r="B32" s="77" t="s">
        <v>262</v>
      </c>
      <c r="C32" s="77" t="s">
        <v>399</v>
      </c>
      <c r="D32" s="77" t="s">
        <v>0</v>
      </c>
      <c r="E32" s="77" t="s">
        <v>1</v>
      </c>
      <c r="F32" s="77" t="s">
        <v>400</v>
      </c>
      <c r="G32" s="77" t="s">
        <v>1019</v>
      </c>
      <c r="H32" s="77" t="s">
        <v>294</v>
      </c>
      <c r="I32" s="77" t="s">
        <v>401</v>
      </c>
      <c r="J32" s="77" t="s">
        <v>289</v>
      </c>
      <c r="K32" s="77" t="s">
        <v>700</v>
      </c>
    </row>
    <row r="33" spans="1:11" x14ac:dyDescent="0.25">
      <c r="A33" s="77">
        <v>65</v>
      </c>
      <c r="B33" s="77" t="s">
        <v>431</v>
      </c>
      <c r="C33" s="77" t="s">
        <v>172</v>
      </c>
      <c r="D33" s="77" t="s">
        <v>432</v>
      </c>
      <c r="E33" s="77" t="s">
        <v>28</v>
      </c>
      <c r="F33" s="77" t="s">
        <v>433</v>
      </c>
      <c r="G33" s="77" t="s">
        <v>1019</v>
      </c>
      <c r="H33" s="77" t="s">
        <v>294</v>
      </c>
      <c r="I33" s="77" t="s">
        <v>434</v>
      </c>
      <c r="J33" s="77" t="s">
        <v>289</v>
      </c>
      <c r="K33" s="77" t="s">
        <v>704</v>
      </c>
    </row>
    <row r="34" spans="1:11" x14ac:dyDescent="0.25">
      <c r="A34" s="77">
        <v>1</v>
      </c>
      <c r="B34" s="77" t="s">
        <v>345</v>
      </c>
      <c r="C34" s="77" t="s">
        <v>346</v>
      </c>
      <c r="D34" s="77" t="s">
        <v>17</v>
      </c>
      <c r="E34" s="77" t="s">
        <v>7</v>
      </c>
      <c r="F34" s="77" t="s">
        <v>347</v>
      </c>
      <c r="G34" s="77" t="s">
        <v>1019</v>
      </c>
      <c r="H34" s="77" t="s">
        <v>287</v>
      </c>
      <c r="I34" s="77" t="s">
        <v>348</v>
      </c>
      <c r="J34" s="77" t="s">
        <v>289</v>
      </c>
      <c r="K34" s="77" t="s">
        <v>1193</v>
      </c>
    </row>
    <row r="35" spans="1:11" x14ac:dyDescent="0.25">
      <c r="A35" s="77">
        <v>33</v>
      </c>
      <c r="B35" s="77" t="s">
        <v>322</v>
      </c>
      <c r="C35" s="77" t="s">
        <v>323</v>
      </c>
      <c r="D35" s="77" t="s">
        <v>66</v>
      </c>
      <c r="E35" s="77" t="s">
        <v>1</v>
      </c>
      <c r="F35" s="77" t="s">
        <v>324</v>
      </c>
      <c r="G35" s="77" t="s">
        <v>1019</v>
      </c>
      <c r="H35" s="77" t="s">
        <v>287</v>
      </c>
      <c r="I35" s="77" t="s">
        <v>325</v>
      </c>
      <c r="J35" s="77" t="s">
        <v>289</v>
      </c>
      <c r="K35" s="77" t="s">
        <v>956</v>
      </c>
    </row>
    <row r="36" spans="1:11" x14ac:dyDescent="0.25">
      <c r="A36" s="77">
        <v>43</v>
      </c>
      <c r="B36" s="77" t="s">
        <v>425</v>
      </c>
      <c r="C36" s="77" t="s">
        <v>426</v>
      </c>
      <c r="D36" s="77" t="s">
        <v>427</v>
      </c>
      <c r="E36" s="77" t="s">
        <v>28</v>
      </c>
      <c r="F36" s="77" t="s">
        <v>428</v>
      </c>
      <c r="G36" s="77" t="s">
        <v>1019</v>
      </c>
      <c r="H36" s="77" t="s">
        <v>287</v>
      </c>
      <c r="I36" s="77" t="s">
        <v>429</v>
      </c>
      <c r="J36" s="77" t="s">
        <v>289</v>
      </c>
      <c r="K36" s="77" t="s">
        <v>659</v>
      </c>
    </row>
    <row r="37" spans="1:11" x14ac:dyDescent="0.25">
      <c r="A37" s="77">
        <v>45</v>
      </c>
      <c r="B37" s="77"/>
      <c r="C37" s="77"/>
      <c r="D37" s="77"/>
      <c r="E37" s="77"/>
      <c r="F37" s="77" t="s">
        <v>572</v>
      </c>
      <c r="G37" s="77" t="s">
        <v>1019</v>
      </c>
      <c r="H37" s="77" t="s">
        <v>287</v>
      </c>
      <c r="I37" s="77" t="s">
        <v>573</v>
      </c>
      <c r="J37" s="77" t="s">
        <v>289</v>
      </c>
      <c r="K37" s="77" t="s">
        <v>665</v>
      </c>
    </row>
    <row r="38" spans="1:11" x14ac:dyDescent="0.25">
      <c r="A38" s="77">
        <v>48</v>
      </c>
      <c r="B38" s="77" t="s">
        <v>566</v>
      </c>
      <c r="C38" s="77" t="s">
        <v>556</v>
      </c>
      <c r="D38" s="77" t="s">
        <v>0</v>
      </c>
      <c r="E38" s="77" t="s">
        <v>1</v>
      </c>
      <c r="F38" s="77" t="s">
        <v>557</v>
      </c>
      <c r="G38" s="77" t="s">
        <v>1019</v>
      </c>
      <c r="H38" s="77" t="s">
        <v>287</v>
      </c>
      <c r="I38" s="77" t="s">
        <v>558</v>
      </c>
      <c r="J38" s="77" t="s">
        <v>289</v>
      </c>
      <c r="K38" s="77" t="s">
        <v>673</v>
      </c>
    </row>
    <row r="39" spans="1:11" x14ac:dyDescent="0.25">
      <c r="A39" s="77">
        <v>53</v>
      </c>
      <c r="B39" s="77" t="s">
        <v>317</v>
      </c>
      <c r="C39" s="77" t="s">
        <v>279</v>
      </c>
      <c r="D39" s="77" t="s">
        <v>318</v>
      </c>
      <c r="E39" s="77" t="s">
        <v>28</v>
      </c>
      <c r="F39" s="77" t="s">
        <v>319</v>
      </c>
      <c r="G39" s="77" t="s">
        <v>1019</v>
      </c>
      <c r="H39" s="77" t="s">
        <v>287</v>
      </c>
      <c r="I39" s="77" t="s">
        <v>320</v>
      </c>
      <c r="J39" s="77" t="s">
        <v>289</v>
      </c>
      <c r="K39" s="77" t="s">
        <v>758</v>
      </c>
    </row>
    <row r="40" spans="1:11" x14ac:dyDescent="0.25">
      <c r="A40" s="77">
        <v>64</v>
      </c>
      <c r="B40" s="77" t="s">
        <v>403</v>
      </c>
      <c r="C40" s="77" t="s">
        <v>60</v>
      </c>
      <c r="D40" s="77" t="s">
        <v>27</v>
      </c>
      <c r="E40" s="77" t="s">
        <v>28</v>
      </c>
      <c r="F40" s="77" t="s">
        <v>404</v>
      </c>
      <c r="G40" s="77" t="s">
        <v>1019</v>
      </c>
      <c r="H40" s="77" t="s">
        <v>287</v>
      </c>
      <c r="I40" s="77" t="s">
        <v>405</v>
      </c>
      <c r="J40" s="77" t="s">
        <v>289</v>
      </c>
      <c r="K40" s="77" t="s">
        <v>701</v>
      </c>
    </row>
    <row r="41" spans="1:11" x14ac:dyDescent="0.25">
      <c r="A41" s="77">
        <v>3</v>
      </c>
      <c r="B41" s="77" t="s">
        <v>116</v>
      </c>
      <c r="C41" s="77" t="s">
        <v>117</v>
      </c>
      <c r="D41" s="77" t="s">
        <v>648</v>
      </c>
      <c r="E41" s="77" t="s">
        <v>1</v>
      </c>
      <c r="F41" s="77" t="s">
        <v>118</v>
      </c>
      <c r="G41" s="77" t="s">
        <v>1019</v>
      </c>
      <c r="H41" s="77" t="s">
        <v>3</v>
      </c>
      <c r="I41" s="77" t="s">
        <v>119</v>
      </c>
      <c r="J41" s="77" t="s">
        <v>53</v>
      </c>
      <c r="K41" s="77" t="s">
        <v>1167</v>
      </c>
    </row>
    <row r="42" spans="1:11" x14ac:dyDescent="0.25">
      <c r="A42" s="77">
        <v>18</v>
      </c>
      <c r="B42" s="77" t="s">
        <v>50</v>
      </c>
      <c r="C42" s="77" t="s">
        <v>51</v>
      </c>
      <c r="D42" s="77" t="s">
        <v>52</v>
      </c>
      <c r="E42" s="77" t="s">
        <v>43</v>
      </c>
      <c r="F42" s="77" t="s">
        <v>246</v>
      </c>
      <c r="G42" s="77" t="s">
        <v>1019</v>
      </c>
      <c r="H42" s="77" t="s">
        <v>3</v>
      </c>
      <c r="I42" s="77" t="s">
        <v>247</v>
      </c>
      <c r="J42" s="77" t="s">
        <v>125</v>
      </c>
      <c r="K42" s="77" t="s">
        <v>1127</v>
      </c>
    </row>
    <row r="43" spans="1:11" x14ac:dyDescent="0.25">
      <c r="A43" s="77">
        <v>22</v>
      </c>
      <c r="B43" s="77" t="s">
        <v>262</v>
      </c>
      <c r="C43" s="77" t="s">
        <v>263</v>
      </c>
      <c r="D43" s="77" t="s">
        <v>264</v>
      </c>
      <c r="E43" s="77" t="s">
        <v>1</v>
      </c>
      <c r="F43" s="77" t="s">
        <v>265</v>
      </c>
      <c r="G43" s="77" t="s">
        <v>1019</v>
      </c>
      <c r="H43" s="77" t="s">
        <v>3</v>
      </c>
      <c r="I43" s="77" t="s">
        <v>266</v>
      </c>
      <c r="J43" s="77" t="s">
        <v>53</v>
      </c>
      <c r="K43" s="77" t="s">
        <v>1057</v>
      </c>
    </row>
    <row r="44" spans="1:11" x14ac:dyDescent="0.25">
      <c r="A44" s="77">
        <v>24</v>
      </c>
      <c r="B44" s="77" t="s">
        <v>273</v>
      </c>
      <c r="C44" s="77" t="s">
        <v>274</v>
      </c>
      <c r="D44" s="77" t="s">
        <v>0</v>
      </c>
      <c r="E44" s="77" t="s">
        <v>1</v>
      </c>
      <c r="F44" s="77" t="s">
        <v>275</v>
      </c>
      <c r="G44" s="77" t="s">
        <v>1019</v>
      </c>
      <c r="H44" s="77" t="s">
        <v>3</v>
      </c>
      <c r="I44" s="77" t="s">
        <v>276</v>
      </c>
      <c r="J44" s="77" t="s">
        <v>53</v>
      </c>
      <c r="K44" s="77" t="s">
        <v>1069</v>
      </c>
    </row>
    <row r="45" spans="1:11" x14ac:dyDescent="0.25">
      <c r="A45" s="77">
        <v>25</v>
      </c>
      <c r="B45" s="77" t="s">
        <v>102</v>
      </c>
      <c r="C45" s="77" t="s">
        <v>141</v>
      </c>
      <c r="D45" s="77" t="s">
        <v>42</v>
      </c>
      <c r="E45" s="77" t="s">
        <v>43</v>
      </c>
      <c r="F45" s="77" t="s">
        <v>142</v>
      </c>
      <c r="G45" s="77" t="s">
        <v>1019</v>
      </c>
      <c r="H45" s="77" t="s">
        <v>3</v>
      </c>
      <c r="I45" s="77" t="s">
        <v>143</v>
      </c>
      <c r="J45" s="77" t="s">
        <v>53</v>
      </c>
      <c r="K45" s="77" t="s">
        <v>1070</v>
      </c>
    </row>
    <row r="46" spans="1:11" x14ac:dyDescent="0.25">
      <c r="A46" s="77">
        <v>27</v>
      </c>
      <c r="B46" s="77" t="s">
        <v>145</v>
      </c>
      <c r="C46" s="77" t="s">
        <v>97</v>
      </c>
      <c r="D46" s="77" t="s">
        <v>1046</v>
      </c>
      <c r="E46" s="77" t="s">
        <v>1</v>
      </c>
      <c r="F46" s="77" t="s">
        <v>147</v>
      </c>
      <c r="G46" s="77" t="s">
        <v>1019</v>
      </c>
      <c r="H46" s="77" t="s">
        <v>3</v>
      </c>
      <c r="I46" s="77" t="s">
        <v>148</v>
      </c>
      <c r="J46" s="77" t="s">
        <v>53</v>
      </c>
      <c r="K46" s="77" t="s">
        <v>1047</v>
      </c>
    </row>
    <row r="47" spans="1:11" x14ac:dyDescent="0.25">
      <c r="A47" s="77">
        <v>30</v>
      </c>
      <c r="B47" s="77" t="s">
        <v>982</v>
      </c>
      <c r="C47" s="77" t="s">
        <v>292</v>
      </c>
      <c r="D47" s="77" t="s">
        <v>462</v>
      </c>
      <c r="E47" s="77" t="s">
        <v>1</v>
      </c>
      <c r="F47" s="77" t="s">
        <v>422</v>
      </c>
      <c r="G47" s="77" t="s">
        <v>1019</v>
      </c>
      <c r="H47" s="77" t="s">
        <v>3</v>
      </c>
      <c r="I47" s="77" t="s">
        <v>423</v>
      </c>
      <c r="J47" s="77" t="s">
        <v>2</v>
      </c>
      <c r="K47" s="77" t="s">
        <v>983</v>
      </c>
    </row>
    <row r="48" spans="1:11" x14ac:dyDescent="0.25">
      <c r="A48" s="77">
        <v>32</v>
      </c>
      <c r="B48" s="77" t="s">
        <v>242</v>
      </c>
      <c r="C48" s="77" t="s">
        <v>243</v>
      </c>
      <c r="D48" s="77" t="s">
        <v>957</v>
      </c>
      <c r="E48" s="77" t="s">
        <v>43</v>
      </c>
      <c r="F48" s="77" t="s">
        <v>244</v>
      </c>
      <c r="G48" s="77" t="s">
        <v>1019</v>
      </c>
      <c r="H48" s="77" t="s">
        <v>3</v>
      </c>
      <c r="I48" s="77" t="s">
        <v>245</v>
      </c>
      <c r="J48" s="77" t="s">
        <v>125</v>
      </c>
      <c r="K48" s="77" t="s">
        <v>958</v>
      </c>
    </row>
    <row r="49" spans="1:11" x14ac:dyDescent="0.25">
      <c r="A49" s="77">
        <v>36</v>
      </c>
      <c r="B49" s="77" t="s">
        <v>361</v>
      </c>
      <c r="C49" s="77" t="s">
        <v>362</v>
      </c>
      <c r="D49" s="77" t="s">
        <v>0</v>
      </c>
      <c r="E49" s="77" t="s">
        <v>1</v>
      </c>
      <c r="F49" s="77" t="s">
        <v>886</v>
      </c>
      <c r="G49" s="77" t="s">
        <v>1019</v>
      </c>
      <c r="H49" s="77" t="s">
        <v>3</v>
      </c>
      <c r="I49" s="77" t="s">
        <v>861</v>
      </c>
      <c r="J49" s="77" t="s">
        <v>516</v>
      </c>
      <c r="K49" s="77" t="s">
        <v>896</v>
      </c>
    </row>
    <row r="50" spans="1:11" x14ac:dyDescent="0.25">
      <c r="A50" s="77">
        <v>47</v>
      </c>
      <c r="B50" s="77" t="s">
        <v>257</v>
      </c>
      <c r="C50" s="77" t="s">
        <v>258</v>
      </c>
      <c r="D50" s="77" t="s">
        <v>36</v>
      </c>
      <c r="E50" s="77" t="s">
        <v>1</v>
      </c>
      <c r="F50" s="77" t="s">
        <v>259</v>
      </c>
      <c r="G50" s="77" t="s">
        <v>1019</v>
      </c>
      <c r="H50" s="77" t="s">
        <v>3</v>
      </c>
      <c r="I50" s="77" t="s">
        <v>260</v>
      </c>
      <c r="J50" s="77" t="s">
        <v>53</v>
      </c>
      <c r="K50" s="77" t="s">
        <v>670</v>
      </c>
    </row>
    <row r="51" spans="1:11" x14ac:dyDescent="0.25">
      <c r="A51" s="77">
        <v>58</v>
      </c>
      <c r="B51" s="77" t="s">
        <v>238</v>
      </c>
      <c r="C51" s="77" t="s">
        <v>239</v>
      </c>
      <c r="D51" s="77" t="s">
        <v>0</v>
      </c>
      <c r="E51" s="77" t="s">
        <v>1</v>
      </c>
      <c r="F51" s="77" t="s">
        <v>240</v>
      </c>
      <c r="G51" s="77" t="s">
        <v>1019</v>
      </c>
      <c r="H51" s="77" t="s">
        <v>3</v>
      </c>
      <c r="I51" s="77" t="s">
        <v>241</v>
      </c>
      <c r="J51" s="77" t="s">
        <v>53</v>
      </c>
      <c r="K51" s="77" t="s">
        <v>691</v>
      </c>
    </row>
    <row r="52" spans="1:11" x14ac:dyDescent="0.25">
      <c r="A52" s="77">
        <v>62</v>
      </c>
      <c r="B52" s="77" t="s">
        <v>137</v>
      </c>
      <c r="C52" s="77" t="s">
        <v>138</v>
      </c>
      <c r="D52" s="77" t="s">
        <v>0</v>
      </c>
      <c r="E52" s="77" t="s">
        <v>1</v>
      </c>
      <c r="F52" s="77" t="s">
        <v>139</v>
      </c>
      <c r="G52" s="77" t="s">
        <v>1019</v>
      </c>
      <c r="H52" s="77" t="s">
        <v>3</v>
      </c>
      <c r="I52" s="77" t="s">
        <v>140</v>
      </c>
      <c r="J52" s="77" t="s">
        <v>53</v>
      </c>
      <c r="K52" s="77" t="s">
        <v>699</v>
      </c>
    </row>
    <row r="53" spans="1:11" x14ac:dyDescent="0.25">
      <c r="A53" s="77">
        <v>74</v>
      </c>
      <c r="B53" s="77" t="s">
        <v>110</v>
      </c>
      <c r="C53" s="77" t="s">
        <v>111</v>
      </c>
      <c r="D53" s="77" t="s">
        <v>112</v>
      </c>
      <c r="E53" s="77" t="s">
        <v>43</v>
      </c>
      <c r="F53" s="77" t="s">
        <v>113</v>
      </c>
      <c r="G53" s="77" t="s">
        <v>1019</v>
      </c>
      <c r="H53" s="77" t="s">
        <v>3</v>
      </c>
      <c r="I53" s="77" t="s">
        <v>114</v>
      </c>
      <c r="J53" s="77" t="s">
        <v>53</v>
      </c>
      <c r="K53" s="77" t="s">
        <v>727</v>
      </c>
    </row>
    <row r="54" spans="1:11" x14ac:dyDescent="0.25">
      <c r="A54" s="77">
        <v>75</v>
      </c>
      <c r="B54" s="77" t="s">
        <v>120</v>
      </c>
      <c r="C54" s="77" t="s">
        <v>121</v>
      </c>
      <c r="D54" s="77" t="s">
        <v>122</v>
      </c>
      <c r="E54" s="77" t="s">
        <v>43</v>
      </c>
      <c r="F54" s="77" t="s">
        <v>123</v>
      </c>
      <c r="G54" s="77" t="s">
        <v>1019</v>
      </c>
      <c r="H54" s="77" t="s">
        <v>3</v>
      </c>
      <c r="I54" s="77" t="s">
        <v>124</v>
      </c>
      <c r="J54" s="77" t="s">
        <v>125</v>
      </c>
      <c r="K54" s="77" t="s">
        <v>728</v>
      </c>
    </row>
    <row r="55" spans="1:11" x14ac:dyDescent="0.25">
      <c r="A55" s="77">
        <v>89</v>
      </c>
      <c r="B55" s="77" t="s">
        <v>206</v>
      </c>
      <c r="C55" s="77" t="s">
        <v>207</v>
      </c>
      <c r="D55" s="77" t="s">
        <v>173</v>
      </c>
      <c r="E55" s="77" t="s">
        <v>43</v>
      </c>
      <c r="F55" s="77" t="s">
        <v>208</v>
      </c>
      <c r="G55" s="77" t="s">
        <v>1019</v>
      </c>
      <c r="H55" s="77" t="s">
        <v>3</v>
      </c>
      <c r="I55" s="77" t="s">
        <v>209</v>
      </c>
      <c r="J55" s="77" t="s">
        <v>53</v>
      </c>
      <c r="K55" s="77" t="s">
        <v>745</v>
      </c>
    </row>
    <row r="56" spans="1:11" x14ac:dyDescent="0.25">
      <c r="A56" s="77">
        <v>90</v>
      </c>
      <c r="B56" s="77" t="s">
        <v>224</v>
      </c>
      <c r="C56" s="77" t="s">
        <v>225</v>
      </c>
      <c r="D56" s="77" t="s">
        <v>0</v>
      </c>
      <c r="E56" s="77" t="s">
        <v>1</v>
      </c>
      <c r="F56" s="77" t="s">
        <v>226</v>
      </c>
      <c r="G56" s="77" t="s">
        <v>1019</v>
      </c>
      <c r="H56" s="77" t="s">
        <v>3</v>
      </c>
      <c r="I56" s="77" t="s">
        <v>227</v>
      </c>
      <c r="J56" s="77" t="s">
        <v>53</v>
      </c>
      <c r="K56" s="77" t="s">
        <v>748</v>
      </c>
    </row>
    <row r="57" spans="1:11" x14ac:dyDescent="0.25">
      <c r="A57" s="77">
        <v>91</v>
      </c>
      <c r="B57" s="77" t="s">
        <v>54</v>
      </c>
      <c r="C57" s="77" t="s">
        <v>55</v>
      </c>
      <c r="D57" s="77" t="s">
        <v>0</v>
      </c>
      <c r="E57" s="77" t="s">
        <v>1</v>
      </c>
      <c r="F57" s="77" t="s">
        <v>229</v>
      </c>
      <c r="G57" s="77" t="s">
        <v>1019</v>
      </c>
      <c r="H57" s="77" t="s">
        <v>3</v>
      </c>
      <c r="I57" s="77" t="s">
        <v>230</v>
      </c>
      <c r="J57" s="77" t="s">
        <v>53</v>
      </c>
      <c r="K57" s="77" t="s">
        <v>749</v>
      </c>
    </row>
    <row r="58" spans="1:11" x14ac:dyDescent="0.25">
      <c r="A58" s="77">
        <v>93</v>
      </c>
      <c r="B58" s="77" t="s">
        <v>268</v>
      </c>
      <c r="C58" s="77" t="s">
        <v>269</v>
      </c>
      <c r="D58" s="77" t="s">
        <v>66</v>
      </c>
      <c r="E58" s="77" t="s">
        <v>1</v>
      </c>
      <c r="F58" s="77" t="s">
        <v>270</v>
      </c>
      <c r="G58" s="77" t="s">
        <v>1019</v>
      </c>
      <c r="H58" s="77" t="s">
        <v>3</v>
      </c>
      <c r="I58" s="77" t="s">
        <v>271</v>
      </c>
      <c r="J58" s="77" t="s">
        <v>53</v>
      </c>
      <c r="K58" s="77" t="s">
        <v>754</v>
      </c>
    </row>
    <row r="59" spans="1:11" x14ac:dyDescent="0.25">
      <c r="A59" s="77">
        <v>94</v>
      </c>
      <c r="B59" s="77" t="s">
        <v>278</v>
      </c>
      <c r="C59" s="77" t="s">
        <v>279</v>
      </c>
      <c r="D59" s="77" t="s">
        <v>66</v>
      </c>
      <c r="E59" s="77" t="s">
        <v>1</v>
      </c>
      <c r="F59" s="77" t="s">
        <v>280</v>
      </c>
      <c r="G59" s="77" t="s">
        <v>1019</v>
      </c>
      <c r="H59" s="77" t="s">
        <v>3</v>
      </c>
      <c r="I59" s="77" t="s">
        <v>281</v>
      </c>
      <c r="J59" s="77" t="s">
        <v>53</v>
      </c>
      <c r="K59" s="77" t="s">
        <v>756</v>
      </c>
    </row>
    <row r="60" spans="1:11" x14ac:dyDescent="0.25">
      <c r="A60" s="77">
        <v>46</v>
      </c>
      <c r="B60" s="77" t="s">
        <v>590</v>
      </c>
      <c r="C60" s="77" t="s">
        <v>591</v>
      </c>
      <c r="D60" s="77" t="s">
        <v>592</v>
      </c>
      <c r="E60" s="77" t="s">
        <v>43</v>
      </c>
      <c r="F60" s="77" t="s">
        <v>593</v>
      </c>
      <c r="G60" s="77" t="s">
        <v>1131</v>
      </c>
      <c r="H60" s="77" t="s">
        <v>30</v>
      </c>
      <c r="I60" s="77" t="s">
        <v>594</v>
      </c>
      <c r="J60" s="77" t="s">
        <v>32</v>
      </c>
      <c r="K60" s="77" t="s">
        <v>669</v>
      </c>
    </row>
    <row r="61" spans="1:11" x14ac:dyDescent="0.25">
      <c r="A61" s="77">
        <v>19</v>
      </c>
      <c r="B61" s="77" t="s">
        <v>1072</v>
      </c>
      <c r="C61" s="77" t="s">
        <v>1073</v>
      </c>
      <c r="D61" s="77" t="s">
        <v>122</v>
      </c>
      <c r="E61" s="77" t="s">
        <v>43</v>
      </c>
      <c r="F61" s="77" t="s">
        <v>221</v>
      </c>
      <c r="G61" s="77" t="s">
        <v>1131</v>
      </c>
      <c r="H61" s="77" t="s">
        <v>3</v>
      </c>
      <c r="I61" s="77" t="s">
        <v>222</v>
      </c>
      <c r="J61" s="77" t="s">
        <v>53</v>
      </c>
      <c r="K61" s="77" t="s">
        <v>1074</v>
      </c>
    </row>
    <row r="62" spans="1:11" x14ac:dyDescent="0.25">
      <c r="A62" s="77">
        <v>26</v>
      </c>
      <c r="B62" s="77" t="s">
        <v>766</v>
      </c>
      <c r="C62" s="77" t="s">
        <v>767</v>
      </c>
      <c r="D62" s="77" t="s">
        <v>577</v>
      </c>
      <c r="E62" s="77" t="s">
        <v>7</v>
      </c>
      <c r="F62" s="77" t="s">
        <v>1040</v>
      </c>
      <c r="G62" s="77" t="s">
        <v>1050</v>
      </c>
      <c r="H62" s="77" t="s">
        <v>781</v>
      </c>
      <c r="I62" s="77" t="s">
        <v>1042</v>
      </c>
      <c r="J62" s="77" t="s">
        <v>1043</v>
      </c>
      <c r="K62" s="77" t="s">
        <v>1044</v>
      </c>
    </row>
    <row r="63" spans="1:11" x14ac:dyDescent="0.25">
      <c r="A63" s="77">
        <v>85</v>
      </c>
      <c r="B63" s="77" t="s">
        <v>174</v>
      </c>
      <c r="C63" s="77" t="s">
        <v>175</v>
      </c>
      <c r="D63" s="77" t="s">
        <v>0</v>
      </c>
      <c r="E63" s="77" t="s">
        <v>1</v>
      </c>
      <c r="F63" s="77" t="s">
        <v>472</v>
      </c>
      <c r="G63" s="77" t="s">
        <v>1050</v>
      </c>
      <c r="H63" s="77" t="s">
        <v>473</v>
      </c>
      <c r="I63" s="77" t="s">
        <v>474</v>
      </c>
      <c r="J63" s="77" t="s">
        <v>475</v>
      </c>
      <c r="K63" s="77" t="s">
        <v>737</v>
      </c>
    </row>
    <row r="64" spans="1:11" x14ac:dyDescent="0.25">
      <c r="A64" s="77">
        <v>88</v>
      </c>
      <c r="B64" s="77" t="s">
        <v>54</v>
      </c>
      <c r="C64" s="77" t="s">
        <v>55</v>
      </c>
      <c r="D64" s="77" t="s">
        <v>0</v>
      </c>
      <c r="E64" s="77" t="s">
        <v>1</v>
      </c>
      <c r="F64" s="77" t="s">
        <v>480</v>
      </c>
      <c r="G64" s="77" t="s">
        <v>1050</v>
      </c>
      <c r="H64" s="77" t="s">
        <v>473</v>
      </c>
      <c r="I64" s="77" t="s">
        <v>481</v>
      </c>
      <c r="J64" s="77" t="s">
        <v>475</v>
      </c>
      <c r="K64" s="77" t="s">
        <v>744</v>
      </c>
    </row>
    <row r="65" spans="1:11" x14ac:dyDescent="0.25">
      <c r="A65" s="56">
        <v>2</v>
      </c>
      <c r="B65" s="56" t="s">
        <v>1194</v>
      </c>
      <c r="C65" s="56" t="s">
        <v>1195</v>
      </c>
      <c r="D65" s="56" t="s">
        <v>1196</v>
      </c>
      <c r="E65" s="56" t="s">
        <v>28</v>
      </c>
      <c r="F65" s="56" t="s">
        <v>1197</v>
      </c>
      <c r="G65" s="56" t="s">
        <v>960</v>
      </c>
      <c r="H65" s="56" t="s">
        <v>1013</v>
      </c>
      <c r="I65" s="56" t="s">
        <v>1198</v>
      </c>
      <c r="J65" s="77" t="s">
        <v>960</v>
      </c>
      <c r="K65" s="77" t="s">
        <v>1199</v>
      </c>
    </row>
    <row r="66" spans="1:11" x14ac:dyDescent="0.25">
      <c r="A66" s="56">
        <v>21</v>
      </c>
      <c r="B66" s="56"/>
      <c r="C66" s="56"/>
      <c r="D66" s="56"/>
      <c r="E66" s="56"/>
      <c r="F66" s="56" t="s">
        <v>1030</v>
      </c>
      <c r="G66" s="56" t="s">
        <v>960</v>
      </c>
      <c r="H66" s="56" t="s">
        <v>1013</v>
      </c>
      <c r="I66" s="56" t="s">
        <v>1031</v>
      </c>
      <c r="J66" s="77" t="s">
        <v>960</v>
      </c>
      <c r="K66" s="77" t="s">
        <v>1132</v>
      </c>
    </row>
    <row r="67" spans="1:11" x14ac:dyDescent="0.25">
      <c r="A67" s="56">
        <v>83</v>
      </c>
      <c r="B67" s="56" t="s">
        <v>797</v>
      </c>
      <c r="C67" s="56" t="s">
        <v>798</v>
      </c>
      <c r="D67" s="56" t="s">
        <v>799</v>
      </c>
      <c r="E67" s="56" t="s">
        <v>1</v>
      </c>
      <c r="F67" s="56" t="s">
        <v>800</v>
      </c>
      <c r="G67" s="56" t="s">
        <v>960</v>
      </c>
      <c r="H67" s="56" t="s">
        <v>8</v>
      </c>
      <c r="I67" s="56" t="s">
        <v>801</v>
      </c>
      <c r="J67" s="77" t="s">
        <v>9</v>
      </c>
      <c r="K67" s="77" t="s">
        <v>802</v>
      </c>
    </row>
    <row r="68" spans="1:11" x14ac:dyDescent="0.25">
      <c r="A68" s="56">
        <v>84</v>
      </c>
      <c r="B68" s="56" t="s">
        <v>174</v>
      </c>
      <c r="C68" s="56" t="s">
        <v>175</v>
      </c>
      <c r="D68" s="56" t="s">
        <v>0</v>
      </c>
      <c r="E68" s="56" t="s">
        <v>1</v>
      </c>
      <c r="F68" s="56" t="s">
        <v>176</v>
      </c>
      <c r="G68" s="56" t="s">
        <v>960</v>
      </c>
      <c r="H68" s="56" t="s">
        <v>8</v>
      </c>
      <c r="I68" s="56" t="s">
        <v>177</v>
      </c>
      <c r="J68" s="77" t="s">
        <v>9</v>
      </c>
      <c r="K68" s="77" t="s">
        <v>736</v>
      </c>
    </row>
    <row r="69" spans="1:11" x14ac:dyDescent="0.25">
      <c r="A69" s="77">
        <v>4</v>
      </c>
      <c r="B69" s="77" t="s">
        <v>1176</v>
      </c>
      <c r="C69" s="77" t="s">
        <v>1177</v>
      </c>
      <c r="D69" s="77" t="s">
        <v>173</v>
      </c>
      <c r="E69" s="77" t="s">
        <v>43</v>
      </c>
      <c r="F69" s="77" t="s">
        <v>1178</v>
      </c>
      <c r="G69" s="77" t="s">
        <v>1136</v>
      </c>
      <c r="H69" s="77" t="s">
        <v>1013</v>
      </c>
      <c r="I69" s="77" t="s">
        <v>1179</v>
      </c>
      <c r="J69" s="77" t="s">
        <v>960</v>
      </c>
      <c r="K69" s="77" t="s">
        <v>1180</v>
      </c>
    </row>
    <row r="70" spans="1:11" x14ac:dyDescent="0.25">
      <c r="A70" s="77">
        <v>5</v>
      </c>
      <c r="B70" s="77" t="s">
        <v>1187</v>
      </c>
      <c r="C70" s="77" t="s">
        <v>1188</v>
      </c>
      <c r="D70" s="77" t="s">
        <v>1189</v>
      </c>
      <c r="E70" s="77" t="s">
        <v>43</v>
      </c>
      <c r="F70" s="77" t="s">
        <v>1190</v>
      </c>
      <c r="G70" s="77" t="s">
        <v>1136</v>
      </c>
      <c r="H70" s="77" t="s">
        <v>1013</v>
      </c>
      <c r="I70" s="77" t="s">
        <v>1191</v>
      </c>
      <c r="J70" s="77" t="s">
        <v>960</v>
      </c>
      <c r="K70" s="77" t="s">
        <v>1192</v>
      </c>
    </row>
    <row r="71" spans="1:11" x14ac:dyDescent="0.25">
      <c r="A71" s="77">
        <v>6</v>
      </c>
      <c r="B71" s="77" t="s">
        <v>64</v>
      </c>
      <c r="C71" s="77" t="s">
        <v>65</v>
      </c>
      <c r="D71" s="77" t="s">
        <v>66</v>
      </c>
      <c r="E71" s="77" t="s">
        <v>1</v>
      </c>
      <c r="F71" s="77" t="s">
        <v>1133</v>
      </c>
      <c r="G71" s="77" t="s">
        <v>1136</v>
      </c>
      <c r="H71" s="77" t="s">
        <v>1013</v>
      </c>
      <c r="I71" s="77" t="s">
        <v>1134</v>
      </c>
      <c r="J71" s="77" t="s">
        <v>960</v>
      </c>
      <c r="K71" s="77" t="s">
        <v>1135</v>
      </c>
    </row>
    <row r="72" spans="1:11" x14ac:dyDescent="0.25">
      <c r="A72" s="77">
        <v>7</v>
      </c>
      <c r="B72" s="77" t="s">
        <v>1146</v>
      </c>
      <c r="C72" s="77" t="s">
        <v>1147</v>
      </c>
      <c r="D72" s="77" t="s">
        <v>1142</v>
      </c>
      <c r="E72" s="77" t="s">
        <v>1</v>
      </c>
      <c r="F72" s="77" t="s">
        <v>1148</v>
      </c>
      <c r="G72" s="77" t="s">
        <v>1136</v>
      </c>
      <c r="H72" s="77" t="s">
        <v>1013</v>
      </c>
      <c r="I72" s="77" t="s">
        <v>1149</v>
      </c>
      <c r="J72" s="77" t="s">
        <v>960</v>
      </c>
      <c r="K72" s="77" t="s">
        <v>1150</v>
      </c>
    </row>
    <row r="73" spans="1:11" x14ac:dyDescent="0.25">
      <c r="A73" s="77">
        <v>8</v>
      </c>
      <c r="B73" s="77" t="s">
        <v>1151</v>
      </c>
      <c r="C73" s="77" t="s">
        <v>1152</v>
      </c>
      <c r="D73" s="77" t="s">
        <v>1153</v>
      </c>
      <c r="E73" s="77" t="s">
        <v>48</v>
      </c>
      <c r="F73" s="77" t="s">
        <v>1154</v>
      </c>
      <c r="G73" s="77" t="s">
        <v>1136</v>
      </c>
      <c r="H73" s="77" t="s">
        <v>1013</v>
      </c>
      <c r="I73" s="77" t="s">
        <v>1155</v>
      </c>
      <c r="J73" s="77" t="s">
        <v>960</v>
      </c>
      <c r="K73" s="77" t="s">
        <v>1156</v>
      </c>
    </row>
    <row r="74" spans="1:11" x14ac:dyDescent="0.25">
      <c r="A74" s="77">
        <v>9</v>
      </c>
      <c r="B74" s="77" t="s">
        <v>530</v>
      </c>
      <c r="C74" s="77" t="s">
        <v>531</v>
      </c>
      <c r="D74" s="77" t="s">
        <v>36</v>
      </c>
      <c r="E74" s="77" t="s">
        <v>1</v>
      </c>
      <c r="F74" s="77" t="s">
        <v>1158</v>
      </c>
      <c r="G74" s="77" t="s">
        <v>1136</v>
      </c>
      <c r="H74" s="77" t="s">
        <v>1013</v>
      </c>
      <c r="I74" s="77" t="s">
        <v>1159</v>
      </c>
      <c r="J74" s="77" t="s">
        <v>960</v>
      </c>
      <c r="K74" s="77" t="s">
        <v>1160</v>
      </c>
    </row>
    <row r="75" spans="1:11" x14ac:dyDescent="0.25">
      <c r="A75" s="77">
        <v>10</v>
      </c>
      <c r="B75" s="77" t="s">
        <v>50</v>
      </c>
      <c r="C75" s="77" t="s">
        <v>51</v>
      </c>
      <c r="D75" s="77" t="s">
        <v>52</v>
      </c>
      <c r="E75" s="77" t="s">
        <v>43</v>
      </c>
      <c r="F75" s="77" t="s">
        <v>1085</v>
      </c>
      <c r="G75" s="77" t="s">
        <v>1136</v>
      </c>
      <c r="H75" s="77" t="s">
        <v>1013</v>
      </c>
      <c r="I75" s="77" t="s">
        <v>1086</v>
      </c>
      <c r="J75" s="77" t="s">
        <v>960</v>
      </c>
      <c r="K75" s="77" t="s">
        <v>1087</v>
      </c>
    </row>
    <row r="76" spans="1:11" x14ac:dyDescent="0.25">
      <c r="A76" s="77">
        <v>11</v>
      </c>
      <c r="B76" s="77" t="s">
        <v>1094</v>
      </c>
      <c r="C76" s="77" t="s">
        <v>1095</v>
      </c>
      <c r="D76" s="77" t="s">
        <v>173</v>
      </c>
      <c r="E76" s="77" t="s">
        <v>43</v>
      </c>
      <c r="F76" s="77" t="s">
        <v>1096</v>
      </c>
      <c r="G76" s="77" t="s">
        <v>1136</v>
      </c>
      <c r="H76" s="77" t="s">
        <v>1013</v>
      </c>
      <c r="I76" s="77" t="s">
        <v>1097</v>
      </c>
      <c r="J76" s="77" t="s">
        <v>960</v>
      </c>
      <c r="K76" s="77" t="s">
        <v>1098</v>
      </c>
    </row>
    <row r="77" spans="1:11" x14ac:dyDescent="0.25">
      <c r="A77" s="77">
        <v>12</v>
      </c>
      <c r="B77" s="77" t="s">
        <v>366</v>
      </c>
      <c r="C77" s="77" t="s">
        <v>1099</v>
      </c>
      <c r="D77" s="77" t="s">
        <v>368</v>
      </c>
      <c r="E77" s="77" t="s">
        <v>43</v>
      </c>
      <c r="F77" s="77" t="s">
        <v>1100</v>
      </c>
      <c r="G77" s="77" t="s">
        <v>1136</v>
      </c>
      <c r="H77" s="77" t="s">
        <v>1013</v>
      </c>
      <c r="I77" s="77" t="s">
        <v>1101</v>
      </c>
      <c r="J77" s="77" t="s">
        <v>960</v>
      </c>
      <c r="K77" s="77" t="s">
        <v>1102</v>
      </c>
    </row>
    <row r="78" spans="1:11" x14ac:dyDescent="0.25">
      <c r="A78" s="77">
        <v>13</v>
      </c>
      <c r="B78" s="77" t="s">
        <v>262</v>
      </c>
      <c r="C78" s="77" t="s">
        <v>399</v>
      </c>
      <c r="D78" s="77" t="s">
        <v>0</v>
      </c>
      <c r="E78" s="77" t="s">
        <v>1</v>
      </c>
      <c r="F78" s="77" t="s">
        <v>1103</v>
      </c>
      <c r="G78" s="77" t="s">
        <v>1136</v>
      </c>
      <c r="H78" s="77" t="s">
        <v>1013</v>
      </c>
      <c r="I78" s="77" t="s">
        <v>1104</v>
      </c>
      <c r="J78" s="77" t="s">
        <v>960</v>
      </c>
      <c r="K78" s="77" t="s">
        <v>1105</v>
      </c>
    </row>
    <row r="79" spans="1:11" x14ac:dyDescent="0.25">
      <c r="A79" s="77">
        <v>14</v>
      </c>
      <c r="B79" s="77" t="s">
        <v>196</v>
      </c>
      <c r="C79" s="77" t="s">
        <v>104</v>
      </c>
      <c r="D79" s="77" t="s">
        <v>197</v>
      </c>
      <c r="E79" s="77" t="s">
        <v>198</v>
      </c>
      <c r="F79" s="77" t="s">
        <v>1107</v>
      </c>
      <c r="G79" s="77" t="s">
        <v>1136</v>
      </c>
      <c r="H79" s="77" t="s">
        <v>1013</v>
      </c>
      <c r="I79" s="77" t="s">
        <v>1108</v>
      </c>
      <c r="J79" s="77" t="s">
        <v>960</v>
      </c>
      <c r="K79" s="77" t="s">
        <v>1109</v>
      </c>
    </row>
    <row r="80" spans="1:11" x14ac:dyDescent="0.25">
      <c r="A80" s="77">
        <v>15</v>
      </c>
      <c r="B80" s="77" t="s">
        <v>1110</v>
      </c>
      <c r="C80" s="77" t="s">
        <v>408</v>
      </c>
      <c r="D80" s="77" t="s">
        <v>1111</v>
      </c>
      <c r="E80" s="77" t="s">
        <v>912</v>
      </c>
      <c r="F80" s="77" t="s">
        <v>1112</v>
      </c>
      <c r="G80" s="77" t="s">
        <v>1136</v>
      </c>
      <c r="H80" s="77" t="s">
        <v>1013</v>
      </c>
      <c r="I80" s="77" t="s">
        <v>1113</v>
      </c>
      <c r="J80" s="77" t="s">
        <v>960</v>
      </c>
      <c r="K80" s="77" t="s">
        <v>1114</v>
      </c>
    </row>
    <row r="81" spans="1:11" x14ac:dyDescent="0.25">
      <c r="A81" s="77">
        <v>16</v>
      </c>
      <c r="B81" s="77" t="s">
        <v>1115</v>
      </c>
      <c r="C81" s="77" t="s">
        <v>1116</v>
      </c>
      <c r="D81" s="77" t="s">
        <v>1117</v>
      </c>
      <c r="E81" s="77" t="s">
        <v>1</v>
      </c>
      <c r="F81" s="77" t="s">
        <v>1118</v>
      </c>
      <c r="G81" s="77" t="s">
        <v>1136</v>
      </c>
      <c r="H81" s="77" t="s">
        <v>1013</v>
      </c>
      <c r="I81" s="77" t="s">
        <v>1119</v>
      </c>
      <c r="J81" s="77" t="s">
        <v>960</v>
      </c>
      <c r="K81" s="77" t="s">
        <v>1120</v>
      </c>
    </row>
    <row r="82" spans="1:11" x14ac:dyDescent="0.25">
      <c r="A82" s="77">
        <v>17</v>
      </c>
      <c r="B82" s="77" t="s">
        <v>174</v>
      </c>
      <c r="C82" s="77" t="s">
        <v>175</v>
      </c>
      <c r="D82" s="77" t="s">
        <v>0</v>
      </c>
      <c r="E82" s="77" t="s">
        <v>1</v>
      </c>
      <c r="F82" s="77" t="s">
        <v>1124</v>
      </c>
      <c r="G82" s="77" t="s">
        <v>1136</v>
      </c>
      <c r="H82" s="77" t="s">
        <v>1013</v>
      </c>
      <c r="I82" s="77" t="s">
        <v>1125</v>
      </c>
      <c r="J82" s="77" t="s">
        <v>960</v>
      </c>
      <c r="K82" s="77" t="s">
        <v>1126</v>
      </c>
    </row>
    <row r="83" spans="1:11" x14ac:dyDescent="0.25">
      <c r="A83" s="77">
        <v>28</v>
      </c>
      <c r="B83" s="77" t="s">
        <v>803</v>
      </c>
      <c r="C83" s="77" t="s">
        <v>804</v>
      </c>
      <c r="D83" s="77" t="s">
        <v>17</v>
      </c>
      <c r="E83" s="77" t="s">
        <v>7</v>
      </c>
      <c r="F83" s="77" t="s">
        <v>805</v>
      </c>
      <c r="G83" s="77" t="s">
        <v>1136</v>
      </c>
      <c r="H83" s="77" t="s">
        <v>5</v>
      </c>
      <c r="I83" s="77" t="s">
        <v>806</v>
      </c>
      <c r="J83" s="77" t="s">
        <v>6</v>
      </c>
      <c r="K83" s="77" t="s">
        <v>996</v>
      </c>
    </row>
    <row r="84" spans="1:11" x14ac:dyDescent="0.25">
      <c r="A84" s="77">
        <v>54</v>
      </c>
      <c r="B84" s="77" t="s">
        <v>15</v>
      </c>
      <c r="C84" s="77" t="s">
        <v>16</v>
      </c>
      <c r="D84" s="77" t="s">
        <v>17</v>
      </c>
      <c r="E84" s="77" t="s">
        <v>7</v>
      </c>
      <c r="F84" s="77" t="s">
        <v>18</v>
      </c>
      <c r="G84" s="77" t="s">
        <v>1136</v>
      </c>
      <c r="H84" s="77" t="s">
        <v>5</v>
      </c>
      <c r="I84" s="77" t="s">
        <v>19</v>
      </c>
      <c r="J84" s="77" t="s">
        <v>6</v>
      </c>
      <c r="K84" s="77" t="s">
        <v>685</v>
      </c>
    </row>
    <row r="85" spans="1:11" x14ac:dyDescent="0.25">
      <c r="A85" s="77">
        <v>67</v>
      </c>
      <c r="B85" s="77" t="s">
        <v>443</v>
      </c>
      <c r="C85" s="77" t="s">
        <v>444</v>
      </c>
      <c r="D85" s="77" t="s">
        <v>0</v>
      </c>
      <c r="E85" s="77" t="s">
        <v>1</v>
      </c>
      <c r="F85" s="77" t="s">
        <v>445</v>
      </c>
      <c r="G85" s="77" t="s">
        <v>1136</v>
      </c>
      <c r="H85" s="77" t="s">
        <v>5</v>
      </c>
      <c r="I85" s="77" t="s">
        <v>446</v>
      </c>
      <c r="J85" s="77" t="s">
        <v>6</v>
      </c>
      <c r="K85" s="77" t="s">
        <v>708</v>
      </c>
    </row>
    <row r="86" spans="1:11" x14ac:dyDescent="0.25">
      <c r="A86" s="77">
        <v>71</v>
      </c>
      <c r="B86" s="77" t="s">
        <v>54</v>
      </c>
      <c r="C86" s="77" t="s">
        <v>55</v>
      </c>
      <c r="D86" s="77" t="s">
        <v>0</v>
      </c>
      <c r="E86" s="77" t="s">
        <v>1</v>
      </c>
      <c r="F86" s="77" t="s">
        <v>56</v>
      </c>
      <c r="G86" s="77" t="s">
        <v>1136</v>
      </c>
      <c r="H86" s="77" t="s">
        <v>5</v>
      </c>
      <c r="I86" s="77" t="s">
        <v>57</v>
      </c>
      <c r="J86" s="77" t="s">
        <v>6</v>
      </c>
      <c r="K86" s="77" t="s">
        <v>717</v>
      </c>
    </row>
    <row r="87" spans="1:11" x14ac:dyDescent="0.25">
      <c r="A87" s="77">
        <v>72</v>
      </c>
      <c r="B87" s="77" t="s">
        <v>467</v>
      </c>
      <c r="C87" s="77" t="s">
        <v>468</v>
      </c>
      <c r="D87" s="77" t="s">
        <v>0</v>
      </c>
      <c r="E87" s="77" t="s">
        <v>1</v>
      </c>
      <c r="F87" s="77" t="s">
        <v>469</v>
      </c>
      <c r="G87" s="77" t="s">
        <v>1136</v>
      </c>
      <c r="H87" s="77" t="s">
        <v>5</v>
      </c>
      <c r="I87" s="77" t="s">
        <v>470</v>
      </c>
      <c r="J87" s="77" t="s">
        <v>6</v>
      </c>
      <c r="K87" s="77" t="s">
        <v>720</v>
      </c>
    </row>
    <row r="88" spans="1:11" x14ac:dyDescent="0.25">
      <c r="A88" s="77">
        <v>73</v>
      </c>
      <c r="B88" s="77" t="s">
        <v>50</v>
      </c>
      <c r="C88" s="77" t="s">
        <v>51</v>
      </c>
      <c r="D88" s="77" t="s">
        <v>52</v>
      </c>
      <c r="E88" s="77" t="s">
        <v>43</v>
      </c>
      <c r="F88" s="77" t="s">
        <v>94</v>
      </c>
      <c r="G88" s="77" t="s">
        <v>1136</v>
      </c>
      <c r="H88" s="77" t="s">
        <v>5</v>
      </c>
      <c r="I88" s="77" t="s">
        <v>95</v>
      </c>
      <c r="J88" s="77" t="s">
        <v>6</v>
      </c>
      <c r="K88" s="77" t="s">
        <v>724</v>
      </c>
    </row>
    <row r="89" spans="1:11" x14ac:dyDescent="0.25">
      <c r="A89" s="77">
        <v>38</v>
      </c>
      <c r="B89" s="77" t="s">
        <v>544</v>
      </c>
      <c r="C89" s="77" t="s">
        <v>545</v>
      </c>
      <c r="D89" s="77" t="s">
        <v>546</v>
      </c>
      <c r="E89" s="77" t="s">
        <v>1</v>
      </c>
      <c r="F89" s="77" t="s">
        <v>547</v>
      </c>
      <c r="G89" s="77" t="s">
        <v>1136</v>
      </c>
      <c r="H89" s="77" t="s">
        <v>8</v>
      </c>
      <c r="I89" s="77" t="s">
        <v>548</v>
      </c>
      <c r="J89" s="77" t="s">
        <v>9</v>
      </c>
      <c r="K89" s="77" t="s">
        <v>783</v>
      </c>
    </row>
    <row r="90" spans="1:11" x14ac:dyDescent="0.25">
      <c r="A90" s="77">
        <v>76</v>
      </c>
      <c r="B90" s="77" t="s">
        <v>127</v>
      </c>
      <c r="C90" s="77" t="s">
        <v>47</v>
      </c>
      <c r="D90" s="77" t="s">
        <v>0</v>
      </c>
      <c r="E90" s="77" t="s">
        <v>1</v>
      </c>
      <c r="F90" s="77" t="s">
        <v>128</v>
      </c>
      <c r="G90" s="77" t="s">
        <v>1136</v>
      </c>
      <c r="H90" s="77" t="s">
        <v>8</v>
      </c>
      <c r="I90" s="77" t="s">
        <v>129</v>
      </c>
      <c r="J90" s="77" t="s">
        <v>9</v>
      </c>
      <c r="K90" s="77" t="s">
        <v>729</v>
      </c>
    </row>
    <row r="91" spans="1:11" x14ac:dyDescent="0.25">
      <c r="A91" s="77">
        <v>78</v>
      </c>
      <c r="B91" s="77" t="s">
        <v>925</v>
      </c>
      <c r="C91" s="77" t="s">
        <v>926</v>
      </c>
      <c r="D91" s="77" t="s">
        <v>821</v>
      </c>
      <c r="E91" s="77" t="s">
        <v>822</v>
      </c>
      <c r="F91" s="77" t="s">
        <v>927</v>
      </c>
      <c r="G91" s="77" t="s">
        <v>1136</v>
      </c>
      <c r="H91" s="77" t="s">
        <v>8</v>
      </c>
      <c r="I91" s="77" t="s">
        <v>928</v>
      </c>
      <c r="J91" s="77" t="s">
        <v>9</v>
      </c>
      <c r="K91" s="77" t="s">
        <v>929</v>
      </c>
    </row>
    <row r="92" spans="1:11" x14ac:dyDescent="0.25">
      <c r="A92" s="77">
        <v>79</v>
      </c>
      <c r="B92" s="77" t="s">
        <v>869</v>
      </c>
      <c r="C92" s="77" t="s">
        <v>870</v>
      </c>
      <c r="D92" s="77" t="s">
        <v>871</v>
      </c>
      <c r="E92" s="77" t="s">
        <v>198</v>
      </c>
      <c r="F92" s="77" t="s">
        <v>872</v>
      </c>
      <c r="G92" s="77" t="s">
        <v>1136</v>
      </c>
      <c r="H92" s="77" t="s">
        <v>8</v>
      </c>
      <c r="I92" s="77" t="s">
        <v>873</v>
      </c>
      <c r="J92" s="77" t="s">
        <v>9</v>
      </c>
      <c r="K92" s="77" t="s">
        <v>874</v>
      </c>
    </row>
    <row r="93" spans="1:11" x14ac:dyDescent="0.25">
      <c r="A93" s="77">
        <v>81</v>
      </c>
      <c r="B93" s="77" t="s">
        <v>819</v>
      </c>
      <c r="C93" s="77" t="s">
        <v>820</v>
      </c>
      <c r="D93" s="77" t="s">
        <v>821</v>
      </c>
      <c r="E93" s="77" t="s">
        <v>822</v>
      </c>
      <c r="F93" s="77" t="s">
        <v>823</v>
      </c>
      <c r="G93" s="77" t="s">
        <v>1136</v>
      </c>
      <c r="H93" s="77" t="s">
        <v>8</v>
      </c>
      <c r="I93" s="77" t="s">
        <v>824</v>
      </c>
      <c r="J93" s="77" t="s">
        <v>9</v>
      </c>
      <c r="K93" s="77" t="s">
        <v>825</v>
      </c>
    </row>
    <row r="94" spans="1:11" x14ac:dyDescent="0.25">
      <c r="A94" s="77">
        <v>82</v>
      </c>
      <c r="B94" s="77" t="s">
        <v>875</v>
      </c>
      <c r="C94" s="77" t="s">
        <v>876</v>
      </c>
      <c r="D94" s="77" t="s">
        <v>877</v>
      </c>
      <c r="E94" s="77" t="s">
        <v>878</v>
      </c>
      <c r="F94" s="77" t="s">
        <v>879</v>
      </c>
      <c r="G94" s="77" t="s">
        <v>1136</v>
      </c>
      <c r="H94" s="77" t="s">
        <v>8</v>
      </c>
      <c r="I94" s="77" t="s">
        <v>880</v>
      </c>
      <c r="J94" s="77" t="s">
        <v>9</v>
      </c>
      <c r="K94" s="77" t="s">
        <v>881</v>
      </c>
    </row>
    <row r="95" spans="1:11" x14ac:dyDescent="0.25">
      <c r="A95" s="77">
        <v>86</v>
      </c>
      <c r="B95" s="77" t="s">
        <v>179</v>
      </c>
      <c r="C95" s="77" t="s">
        <v>180</v>
      </c>
      <c r="D95" s="77" t="s">
        <v>181</v>
      </c>
      <c r="E95" s="77" t="s">
        <v>43</v>
      </c>
      <c r="F95" s="77" t="s">
        <v>182</v>
      </c>
      <c r="G95" s="77" t="s">
        <v>1136</v>
      </c>
      <c r="H95" s="77" t="s">
        <v>8</v>
      </c>
      <c r="I95" s="77" t="s">
        <v>183</v>
      </c>
      <c r="J95" s="77" t="s">
        <v>9</v>
      </c>
      <c r="K95" s="77" t="s">
        <v>738</v>
      </c>
    </row>
  </sheetData>
  <sortState ref="A2:K95">
    <sortCondition ref="G2:G95"/>
    <sortCondition ref="H2:H95"/>
  </sortState>
  <pageMargins bottom="0.75" footer="0.3" header="0.3" left="0.7" right="0.7" top="0.75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7"/>
  <dimension ref="A1:L101"/>
  <sheetViews>
    <sheetView topLeftCell="A76" workbookViewId="0">
      <selection activeCell="H71" sqref="H71:H89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1.710937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45</v>
      </c>
      <c r="B2" s="76" t="s">
        <v>453</v>
      </c>
      <c r="C2" s="76" t="s">
        <v>454</v>
      </c>
      <c r="D2" s="76" t="s">
        <v>455</v>
      </c>
      <c r="E2" s="76" t="s">
        <v>456</v>
      </c>
      <c r="F2" s="76" t="s">
        <v>457</v>
      </c>
      <c r="G2" s="76" t="s">
        <v>666</v>
      </c>
      <c r="H2" s="76" t="s">
        <v>30</v>
      </c>
      <c r="I2" s="76" t="s">
        <v>458</v>
      </c>
      <c r="J2" s="76" t="s">
        <v>32</v>
      </c>
      <c r="K2" s="76" t="s">
        <v>763</v>
      </c>
    </row>
    <row r="3" spans="1:11" x14ac:dyDescent="0.25">
      <c r="A3">
        <v>83</v>
      </c>
      <c r="B3" s="76" t="s">
        <v>131</v>
      </c>
      <c r="C3" s="76" t="s">
        <v>132</v>
      </c>
      <c r="D3" s="76" t="s">
        <v>133</v>
      </c>
      <c r="E3" s="76" t="s">
        <v>28</v>
      </c>
      <c r="F3" s="76" t="s">
        <v>134</v>
      </c>
      <c r="G3" s="76" t="s">
        <v>666</v>
      </c>
      <c r="H3" s="76" t="s">
        <v>30</v>
      </c>
      <c r="I3" s="76" t="s">
        <v>135</v>
      </c>
      <c r="J3" s="76" t="s">
        <v>32</v>
      </c>
      <c r="K3" s="76" t="s">
        <v>731</v>
      </c>
    </row>
    <row r="4" spans="1:11" x14ac:dyDescent="0.25">
      <c r="A4" s="76">
        <v>86</v>
      </c>
      <c r="B4" s="76" t="s">
        <v>54</v>
      </c>
      <c r="C4" s="76" t="s">
        <v>55</v>
      </c>
      <c r="D4" s="76" t="s">
        <v>0</v>
      </c>
      <c r="E4" s="76" t="s">
        <v>1</v>
      </c>
      <c r="F4" s="76" t="s">
        <v>156</v>
      </c>
      <c r="G4" s="76" t="s">
        <v>666</v>
      </c>
      <c r="H4" s="76" t="s">
        <v>157</v>
      </c>
      <c r="I4" s="76" t="s">
        <v>158</v>
      </c>
      <c r="J4" s="76" t="s">
        <v>159</v>
      </c>
      <c r="K4" s="76" t="s">
        <v>734</v>
      </c>
    </row>
    <row r="5" spans="1:11" x14ac:dyDescent="0.25">
      <c r="A5" s="76">
        <v>35</v>
      </c>
      <c r="B5" s="76" t="s">
        <v>830</v>
      </c>
      <c r="C5" s="76" t="s">
        <v>624</v>
      </c>
      <c r="D5" s="76" t="s">
        <v>625</v>
      </c>
      <c r="E5" s="76" t="s">
        <v>48</v>
      </c>
      <c r="F5" s="76" t="s">
        <v>626</v>
      </c>
      <c r="G5" s="76" t="s">
        <v>666</v>
      </c>
      <c r="H5" s="76" t="s">
        <v>294</v>
      </c>
      <c r="I5" s="76" t="s">
        <v>627</v>
      </c>
      <c r="J5" s="76" t="s">
        <v>289</v>
      </c>
      <c r="K5" s="76" t="s">
        <v>987</v>
      </c>
    </row>
    <row r="6" spans="1:11" x14ac:dyDescent="0.25">
      <c r="A6" s="76">
        <v>48</v>
      </c>
      <c r="B6" s="76" t="s">
        <v>407</v>
      </c>
      <c r="C6" s="76" t="s">
        <v>408</v>
      </c>
      <c r="D6" s="76" t="s">
        <v>618</v>
      </c>
      <c r="E6" s="76" t="s">
        <v>619</v>
      </c>
      <c r="F6" s="76" t="s">
        <v>620</v>
      </c>
      <c r="G6" s="76" t="s">
        <v>666</v>
      </c>
      <c r="H6" s="76" t="s">
        <v>294</v>
      </c>
      <c r="I6" s="76" t="s">
        <v>621</v>
      </c>
      <c r="J6" s="76" t="s">
        <v>289</v>
      </c>
      <c r="K6" s="76" t="s">
        <v>658</v>
      </c>
    </row>
    <row r="7" spans="1:11" x14ac:dyDescent="0.25">
      <c r="A7" s="76">
        <v>66</v>
      </c>
      <c r="B7" s="76" t="s">
        <v>377</v>
      </c>
      <c r="C7" s="76" t="s">
        <v>378</v>
      </c>
      <c r="D7" s="76" t="s">
        <v>256</v>
      </c>
      <c r="E7" s="76" t="s">
        <v>1</v>
      </c>
      <c r="F7" s="76" t="s">
        <v>379</v>
      </c>
      <c r="G7" s="76" t="s">
        <v>666</v>
      </c>
      <c r="H7" s="76" t="s">
        <v>294</v>
      </c>
      <c r="I7" s="76" t="s">
        <v>380</v>
      </c>
      <c r="J7" s="76" t="s">
        <v>289</v>
      </c>
      <c r="K7" s="76" t="s">
        <v>695</v>
      </c>
    </row>
    <row r="8" spans="1:11" x14ac:dyDescent="0.25">
      <c r="A8" s="76">
        <v>61</v>
      </c>
      <c r="B8" s="76" t="s">
        <v>333</v>
      </c>
      <c r="C8" s="76" t="s">
        <v>334</v>
      </c>
      <c r="D8" s="76" t="s">
        <v>335</v>
      </c>
      <c r="E8" s="76" t="s">
        <v>48</v>
      </c>
      <c r="F8" s="76" t="s">
        <v>336</v>
      </c>
      <c r="G8" s="76" t="s">
        <v>666</v>
      </c>
      <c r="H8" s="76" t="s">
        <v>287</v>
      </c>
      <c r="I8" s="76" t="s">
        <v>337</v>
      </c>
      <c r="J8" s="76" t="s">
        <v>289</v>
      </c>
      <c r="K8" s="76" t="s">
        <v>686</v>
      </c>
    </row>
    <row r="9" spans="1:11" x14ac:dyDescent="0.25">
      <c r="A9" s="76">
        <v>62</v>
      </c>
      <c r="B9" s="76" t="s">
        <v>350</v>
      </c>
      <c r="C9" s="76" t="s">
        <v>340</v>
      </c>
      <c r="D9" s="76" t="s">
        <v>351</v>
      </c>
      <c r="E9" s="76" t="s">
        <v>48</v>
      </c>
      <c r="F9" s="76" t="s">
        <v>352</v>
      </c>
      <c r="G9" s="76" t="s">
        <v>666</v>
      </c>
      <c r="H9" s="76" t="s">
        <v>287</v>
      </c>
      <c r="I9" s="76" t="s">
        <v>353</v>
      </c>
      <c r="J9" s="76" t="s">
        <v>289</v>
      </c>
      <c r="K9" s="76" t="s">
        <v>689</v>
      </c>
    </row>
    <row r="10" spans="1:11" x14ac:dyDescent="0.25">
      <c r="A10" s="76">
        <v>67</v>
      </c>
      <c r="B10" s="76" t="s">
        <v>387</v>
      </c>
      <c r="C10" s="76" t="s">
        <v>279</v>
      </c>
      <c r="D10" s="76" t="s">
        <v>351</v>
      </c>
      <c r="E10" s="76" t="s">
        <v>48</v>
      </c>
      <c r="F10" s="76" t="s">
        <v>388</v>
      </c>
      <c r="G10" s="76" t="s">
        <v>666</v>
      </c>
      <c r="H10" s="76" t="s">
        <v>287</v>
      </c>
      <c r="I10" s="76" t="s">
        <v>389</v>
      </c>
      <c r="J10" s="76" t="s">
        <v>289</v>
      </c>
      <c r="K10" s="76" t="s">
        <v>696</v>
      </c>
    </row>
    <row r="11" spans="1:11" x14ac:dyDescent="0.25">
      <c r="A11" s="76">
        <v>40</v>
      </c>
      <c r="B11" s="76" t="s">
        <v>567</v>
      </c>
      <c r="C11" s="76" t="s">
        <v>561</v>
      </c>
      <c r="D11" s="76" t="s">
        <v>0</v>
      </c>
      <c r="E11" s="76" t="s">
        <v>1</v>
      </c>
      <c r="F11" s="76" t="s">
        <v>61</v>
      </c>
      <c r="G11" s="76" t="s">
        <v>666</v>
      </c>
      <c r="H11" s="76" t="s">
        <v>3</v>
      </c>
      <c r="I11" s="76" t="s">
        <v>62</v>
      </c>
      <c r="J11" s="76" t="s">
        <v>53</v>
      </c>
      <c r="K11" s="76" t="s">
        <v>919</v>
      </c>
    </row>
    <row r="12" spans="1:11" x14ac:dyDescent="0.25">
      <c r="A12" s="76">
        <v>98</v>
      </c>
      <c r="B12" s="76" t="s">
        <v>232</v>
      </c>
      <c r="C12" s="76" t="s">
        <v>233</v>
      </c>
      <c r="D12" s="76" t="s">
        <v>234</v>
      </c>
      <c r="E12" s="76" t="s">
        <v>1</v>
      </c>
      <c r="F12" s="76" t="s">
        <v>235</v>
      </c>
      <c r="G12" s="76" t="s">
        <v>666</v>
      </c>
      <c r="H12" s="76" t="s">
        <v>3</v>
      </c>
      <c r="I12" s="76" t="s">
        <v>236</v>
      </c>
      <c r="J12" s="76" t="s">
        <v>53</v>
      </c>
      <c r="K12" s="76" t="s">
        <v>750</v>
      </c>
    </row>
    <row r="13" spans="1:11" x14ac:dyDescent="0.25">
      <c r="A13" s="76">
        <v>26</v>
      </c>
      <c r="B13" s="76" t="s">
        <v>190</v>
      </c>
      <c r="C13" s="76" t="s">
        <v>191</v>
      </c>
      <c r="D13" s="76" t="s">
        <v>192</v>
      </c>
      <c r="E13" s="76" t="s">
        <v>28</v>
      </c>
      <c r="F13" s="76" t="s">
        <v>193</v>
      </c>
      <c r="G13" s="76" t="s">
        <v>1019</v>
      </c>
      <c r="H13" s="76" t="s">
        <v>30</v>
      </c>
      <c r="I13" s="76" t="s">
        <v>194</v>
      </c>
      <c r="J13" s="76" t="s">
        <v>32</v>
      </c>
      <c r="K13" s="76" t="s">
        <v>1081</v>
      </c>
    </row>
    <row r="14" spans="1:11" x14ac:dyDescent="0.25">
      <c r="A14" s="76">
        <v>29</v>
      </c>
      <c r="B14" s="76" t="s">
        <v>71</v>
      </c>
      <c r="C14" s="76" t="s">
        <v>72</v>
      </c>
      <c r="D14" s="76" t="s">
        <v>73</v>
      </c>
      <c r="E14" s="76" t="s">
        <v>28</v>
      </c>
      <c r="F14" s="76" t="s">
        <v>74</v>
      </c>
      <c r="G14" s="76" t="s">
        <v>1019</v>
      </c>
      <c r="H14" s="76" t="s">
        <v>30</v>
      </c>
      <c r="I14" s="76" t="s">
        <v>75</v>
      </c>
      <c r="J14" s="76" t="s">
        <v>32</v>
      </c>
      <c r="K14" s="76" t="s">
        <v>1058</v>
      </c>
    </row>
    <row r="15" spans="1:11" x14ac:dyDescent="0.25">
      <c r="A15" s="76">
        <v>37</v>
      </c>
      <c r="B15" s="76" t="s">
        <v>64</v>
      </c>
      <c r="C15" s="76" t="s">
        <v>65</v>
      </c>
      <c r="D15" s="76" t="s">
        <v>66</v>
      </c>
      <c r="E15" s="76" t="s">
        <v>1</v>
      </c>
      <c r="F15" s="76" t="s">
        <v>67</v>
      </c>
      <c r="G15" s="76" t="s">
        <v>1019</v>
      </c>
      <c r="H15" s="76" t="s">
        <v>30</v>
      </c>
      <c r="I15" s="76" t="s">
        <v>68</v>
      </c>
      <c r="J15" s="76" t="s">
        <v>32</v>
      </c>
      <c r="K15" s="76" t="s">
        <v>959</v>
      </c>
    </row>
    <row r="16" spans="1:11" x14ac:dyDescent="0.25">
      <c r="A16" s="76">
        <v>72</v>
      </c>
      <c r="B16" s="76" t="s">
        <v>15</v>
      </c>
      <c r="C16" s="76" t="s">
        <v>16</v>
      </c>
      <c r="D16" s="76" t="s">
        <v>17</v>
      </c>
      <c r="E16" s="76" t="s">
        <v>7</v>
      </c>
      <c r="F16" s="76" t="s">
        <v>77</v>
      </c>
      <c r="G16" s="76" t="s">
        <v>1019</v>
      </c>
      <c r="H16" s="76" t="s">
        <v>30</v>
      </c>
      <c r="I16" s="76" t="s">
        <v>78</v>
      </c>
      <c r="J16" s="76" t="s">
        <v>32</v>
      </c>
      <c r="K16" s="76" t="s">
        <v>705</v>
      </c>
    </row>
    <row r="17" spans="1:11" x14ac:dyDescent="0.25">
      <c r="A17" s="76">
        <v>74</v>
      </c>
      <c r="B17" s="76" t="s">
        <v>460</v>
      </c>
      <c r="C17" s="76" t="s">
        <v>461</v>
      </c>
      <c r="D17" s="76" t="s">
        <v>462</v>
      </c>
      <c r="E17" s="76" t="s">
        <v>1</v>
      </c>
      <c r="F17" s="76" t="s">
        <v>463</v>
      </c>
      <c r="G17" s="76" t="s">
        <v>1019</v>
      </c>
      <c r="H17" s="76" t="s">
        <v>30</v>
      </c>
      <c r="I17" s="76" t="s">
        <v>464</v>
      </c>
      <c r="J17" s="76" t="s">
        <v>32</v>
      </c>
      <c r="K17" s="76" t="s">
        <v>711</v>
      </c>
    </row>
    <row r="18" spans="1:11" x14ac:dyDescent="0.25">
      <c r="A18" s="76">
        <v>75</v>
      </c>
      <c r="B18" s="76" t="s">
        <v>165</v>
      </c>
      <c r="C18" s="76" t="s">
        <v>166</v>
      </c>
      <c r="D18" s="76" t="s">
        <v>27</v>
      </c>
      <c r="E18" s="76" t="s">
        <v>28</v>
      </c>
      <c r="F18" s="76" t="s">
        <v>167</v>
      </c>
      <c r="G18" s="76" t="s">
        <v>1019</v>
      </c>
      <c r="H18" s="76" t="s">
        <v>30</v>
      </c>
      <c r="I18" s="76" t="s">
        <v>168</v>
      </c>
      <c r="J18" s="76" t="s">
        <v>32</v>
      </c>
      <c r="K18" s="76" t="s">
        <v>712</v>
      </c>
    </row>
    <row r="19" spans="1:11" x14ac:dyDescent="0.25">
      <c r="A19" s="76">
        <v>76</v>
      </c>
      <c r="B19" s="76" t="s">
        <v>25</v>
      </c>
      <c r="C19" s="76" t="s">
        <v>26</v>
      </c>
      <c r="D19" s="76" t="s">
        <v>27</v>
      </c>
      <c r="E19" s="76" t="s">
        <v>28</v>
      </c>
      <c r="F19" s="76" t="s">
        <v>29</v>
      </c>
      <c r="G19" s="76" t="s">
        <v>1019</v>
      </c>
      <c r="H19" s="76" t="s">
        <v>30</v>
      </c>
      <c r="I19" s="76" t="s">
        <v>31</v>
      </c>
      <c r="J19" s="76" t="s">
        <v>32</v>
      </c>
      <c r="K19" s="76" t="s">
        <v>714</v>
      </c>
    </row>
    <row r="20" spans="1:11" x14ac:dyDescent="0.25">
      <c r="A20" s="76">
        <v>93</v>
      </c>
      <c r="B20" s="76" t="s">
        <v>467</v>
      </c>
      <c r="C20" s="76" t="s">
        <v>468</v>
      </c>
      <c r="D20" s="76" t="s">
        <v>0</v>
      </c>
      <c r="E20" s="76" t="s">
        <v>1</v>
      </c>
      <c r="F20" s="76" t="s">
        <v>477</v>
      </c>
      <c r="G20" s="76" t="s">
        <v>1019</v>
      </c>
      <c r="H20" s="76" t="s">
        <v>30</v>
      </c>
      <c r="I20" s="76" t="s">
        <v>478</v>
      </c>
      <c r="J20" s="76" t="s">
        <v>32</v>
      </c>
      <c r="K20" s="76" t="s">
        <v>740</v>
      </c>
    </row>
    <row r="21" spans="1:11" x14ac:dyDescent="0.25">
      <c r="A21" s="76">
        <v>41</v>
      </c>
      <c r="B21" s="76" t="s">
        <v>49</v>
      </c>
      <c r="C21" s="76" t="s">
        <v>97</v>
      </c>
      <c r="D21" s="76" t="s">
        <v>66</v>
      </c>
      <c r="E21" s="76" t="s">
        <v>1</v>
      </c>
      <c r="F21" s="76" t="s">
        <v>391</v>
      </c>
      <c r="G21" s="76" t="s">
        <v>1019</v>
      </c>
      <c r="H21" s="76" t="s">
        <v>294</v>
      </c>
      <c r="I21" s="76" t="s">
        <v>392</v>
      </c>
      <c r="J21" s="76" t="s">
        <v>289</v>
      </c>
      <c r="K21" s="76" t="s">
        <v>921</v>
      </c>
    </row>
    <row r="22" spans="1:11" x14ac:dyDescent="0.25">
      <c r="A22" s="76">
        <v>43</v>
      </c>
      <c r="B22" s="76" t="s">
        <v>845</v>
      </c>
      <c r="C22" s="76" t="s">
        <v>846</v>
      </c>
      <c r="D22" s="76" t="s">
        <v>27</v>
      </c>
      <c r="E22" s="76" t="s">
        <v>28</v>
      </c>
      <c r="F22" s="76" t="s">
        <v>847</v>
      </c>
      <c r="G22" s="76" t="s">
        <v>1019</v>
      </c>
      <c r="H22" s="76" t="s">
        <v>294</v>
      </c>
      <c r="I22" s="76" t="s">
        <v>848</v>
      </c>
      <c r="J22" s="76" t="s">
        <v>289</v>
      </c>
      <c r="K22" s="76" t="s">
        <v>849</v>
      </c>
    </row>
    <row r="23" spans="1:11" x14ac:dyDescent="0.25">
      <c r="A23" s="76">
        <v>46</v>
      </c>
      <c r="B23" s="76" t="s">
        <v>530</v>
      </c>
      <c r="C23" s="76" t="s">
        <v>531</v>
      </c>
      <c r="D23" s="76" t="s">
        <v>36</v>
      </c>
      <c r="E23" s="76" t="s">
        <v>1</v>
      </c>
      <c r="F23" s="76" t="s">
        <v>532</v>
      </c>
      <c r="G23" s="76" t="s">
        <v>1019</v>
      </c>
      <c r="H23" s="76" t="s">
        <v>294</v>
      </c>
      <c r="I23" s="76" t="s">
        <v>533</v>
      </c>
      <c r="J23" s="76" t="s">
        <v>516</v>
      </c>
      <c r="K23" s="76" t="s">
        <v>764</v>
      </c>
    </row>
    <row r="24" spans="1:11" x14ac:dyDescent="0.25">
      <c r="A24" s="76">
        <v>47</v>
      </c>
      <c r="B24" s="76" t="s">
        <v>651</v>
      </c>
      <c r="C24" s="76" t="s">
        <v>652</v>
      </c>
      <c r="D24" s="76" t="s">
        <v>653</v>
      </c>
      <c r="E24" s="76" t="s">
        <v>1</v>
      </c>
      <c r="F24" s="76" t="s">
        <v>654</v>
      </c>
      <c r="G24" s="76" t="s">
        <v>1019</v>
      </c>
      <c r="H24" s="76" t="s">
        <v>294</v>
      </c>
      <c r="I24" s="76" t="s">
        <v>655</v>
      </c>
      <c r="J24" s="76" t="s">
        <v>289</v>
      </c>
      <c r="K24" s="76" t="s">
        <v>656</v>
      </c>
    </row>
    <row r="25" spans="1:11" x14ac:dyDescent="0.25">
      <c r="A25" s="76">
        <v>50</v>
      </c>
      <c r="B25" s="76" t="s">
        <v>608</v>
      </c>
      <c r="C25" s="76" t="s">
        <v>378</v>
      </c>
      <c r="D25" s="76" t="s">
        <v>27</v>
      </c>
      <c r="E25" s="76" t="s">
        <v>28</v>
      </c>
      <c r="F25" s="76" t="s">
        <v>609</v>
      </c>
      <c r="G25" s="76" t="s">
        <v>1019</v>
      </c>
      <c r="H25" s="76" t="s">
        <v>294</v>
      </c>
      <c r="I25" s="76" t="s">
        <v>610</v>
      </c>
      <c r="J25" s="76" t="s">
        <v>289</v>
      </c>
      <c r="K25" s="76" t="s">
        <v>663</v>
      </c>
    </row>
    <row r="26" spans="1:11" x14ac:dyDescent="0.25">
      <c r="A26" s="76">
        <v>55</v>
      </c>
      <c r="B26" s="76"/>
      <c r="C26" s="76"/>
      <c r="D26" s="76"/>
      <c r="E26" s="76"/>
      <c r="F26" s="76" t="s">
        <v>540</v>
      </c>
      <c r="G26" s="76" t="s">
        <v>1019</v>
      </c>
      <c r="H26" s="76" t="s">
        <v>294</v>
      </c>
      <c r="I26" s="76" t="s">
        <v>541</v>
      </c>
      <c r="J26" s="76" t="s">
        <v>289</v>
      </c>
      <c r="K26" s="76" t="s">
        <v>677</v>
      </c>
    </row>
    <row r="27" spans="1:11" x14ac:dyDescent="0.25">
      <c r="A27" s="76">
        <v>56</v>
      </c>
      <c r="B27" s="76" t="s">
        <v>291</v>
      </c>
      <c r="C27" s="76" t="s">
        <v>292</v>
      </c>
      <c r="D27" s="76" t="s">
        <v>0</v>
      </c>
      <c r="E27" s="76" t="s">
        <v>1</v>
      </c>
      <c r="F27" s="76" t="s">
        <v>293</v>
      </c>
      <c r="G27" s="76" t="s">
        <v>1019</v>
      </c>
      <c r="H27" s="76" t="s">
        <v>294</v>
      </c>
      <c r="I27" s="76" t="s">
        <v>295</v>
      </c>
      <c r="J27" s="76" t="s">
        <v>289</v>
      </c>
      <c r="K27" s="76" t="s">
        <v>679</v>
      </c>
    </row>
    <row r="28" spans="1:11" x14ac:dyDescent="0.25">
      <c r="A28" s="76">
        <v>57</v>
      </c>
      <c r="B28" s="76" t="s">
        <v>297</v>
      </c>
      <c r="C28" s="76" t="s">
        <v>255</v>
      </c>
      <c r="D28" s="76" t="s">
        <v>0</v>
      </c>
      <c r="E28" s="76" t="s">
        <v>1</v>
      </c>
      <c r="F28" s="76" t="s">
        <v>298</v>
      </c>
      <c r="G28" s="76" t="s">
        <v>1019</v>
      </c>
      <c r="H28" s="76" t="s">
        <v>294</v>
      </c>
      <c r="I28" s="76" t="s">
        <v>299</v>
      </c>
      <c r="J28" s="76" t="s">
        <v>289</v>
      </c>
      <c r="K28" s="76" t="s">
        <v>680</v>
      </c>
    </row>
    <row r="29" spans="1:11" x14ac:dyDescent="0.25">
      <c r="A29" s="76">
        <v>58</v>
      </c>
      <c r="B29" s="76" t="s">
        <v>311</v>
      </c>
      <c r="C29" s="76" t="s">
        <v>312</v>
      </c>
      <c r="D29" s="76" t="s">
        <v>313</v>
      </c>
      <c r="E29" s="76" t="s">
        <v>43</v>
      </c>
      <c r="F29" s="76" t="s">
        <v>314</v>
      </c>
      <c r="G29" s="76" t="s">
        <v>1019</v>
      </c>
      <c r="H29" s="76" t="s">
        <v>294</v>
      </c>
      <c r="I29" s="76" t="s">
        <v>315</v>
      </c>
      <c r="J29" s="76" t="s">
        <v>289</v>
      </c>
      <c r="K29" s="76" t="s">
        <v>683</v>
      </c>
    </row>
    <row r="30" spans="1:11" x14ac:dyDescent="0.25">
      <c r="A30" s="76">
        <v>63</v>
      </c>
      <c r="B30" s="76" t="s">
        <v>355</v>
      </c>
      <c r="C30" s="76" t="s">
        <v>356</v>
      </c>
      <c r="D30" s="76" t="s">
        <v>0</v>
      </c>
      <c r="E30" s="76" t="s">
        <v>1</v>
      </c>
      <c r="F30" s="76" t="s">
        <v>357</v>
      </c>
      <c r="G30" s="76" t="s">
        <v>1019</v>
      </c>
      <c r="H30" s="76" t="s">
        <v>294</v>
      </c>
      <c r="I30" s="76" t="s">
        <v>358</v>
      </c>
      <c r="J30" s="76" t="s">
        <v>289</v>
      </c>
      <c r="K30" s="76" t="s">
        <v>690</v>
      </c>
    </row>
    <row r="31" spans="1:11" x14ac:dyDescent="0.25">
      <c r="A31" s="76">
        <v>65</v>
      </c>
      <c r="B31" s="76" t="s">
        <v>366</v>
      </c>
      <c r="C31" s="76" t="s">
        <v>367</v>
      </c>
      <c r="D31" s="76" t="s">
        <v>368</v>
      </c>
      <c r="E31" s="76" t="s">
        <v>43</v>
      </c>
      <c r="F31" s="76" t="s">
        <v>369</v>
      </c>
      <c r="G31" s="76" t="s">
        <v>1019</v>
      </c>
      <c r="H31" s="76" t="s">
        <v>294</v>
      </c>
      <c r="I31" s="76" t="s">
        <v>370</v>
      </c>
      <c r="J31" s="76" t="s">
        <v>289</v>
      </c>
      <c r="K31" s="76" t="s">
        <v>693</v>
      </c>
    </row>
    <row r="32" spans="1:11" x14ac:dyDescent="0.25">
      <c r="A32" s="76">
        <v>69</v>
      </c>
      <c r="B32" s="76" t="s">
        <v>262</v>
      </c>
      <c r="C32" s="76" t="s">
        <v>399</v>
      </c>
      <c r="D32" s="76" t="s">
        <v>0</v>
      </c>
      <c r="E32" s="76" t="s">
        <v>1</v>
      </c>
      <c r="F32" s="76" t="s">
        <v>400</v>
      </c>
      <c r="G32" s="76" t="s">
        <v>1019</v>
      </c>
      <c r="H32" s="76" t="s">
        <v>294</v>
      </c>
      <c r="I32" s="76" t="s">
        <v>401</v>
      </c>
      <c r="J32" s="76" t="s">
        <v>289</v>
      </c>
      <c r="K32" s="76" t="s">
        <v>700</v>
      </c>
    </row>
    <row r="33" spans="1:11" x14ac:dyDescent="0.25">
      <c r="A33" s="76">
        <v>71</v>
      </c>
      <c r="B33" s="76" t="s">
        <v>431</v>
      </c>
      <c r="C33" s="76" t="s">
        <v>172</v>
      </c>
      <c r="D33" s="76" t="s">
        <v>432</v>
      </c>
      <c r="E33" s="76" t="s">
        <v>28</v>
      </c>
      <c r="F33" s="76" t="s">
        <v>433</v>
      </c>
      <c r="G33" s="76" t="s">
        <v>1019</v>
      </c>
      <c r="H33" s="76" t="s">
        <v>294</v>
      </c>
      <c r="I33" s="76" t="s">
        <v>434</v>
      </c>
      <c r="J33" s="76" t="s">
        <v>289</v>
      </c>
      <c r="K33" s="76" t="s">
        <v>704</v>
      </c>
    </row>
    <row r="34" spans="1:11" x14ac:dyDescent="0.25">
      <c r="A34" s="76">
        <v>1</v>
      </c>
      <c r="B34" s="76" t="s">
        <v>345</v>
      </c>
      <c r="C34" s="76" t="s">
        <v>346</v>
      </c>
      <c r="D34" s="76" t="s">
        <v>17</v>
      </c>
      <c r="E34" s="76" t="s">
        <v>7</v>
      </c>
      <c r="F34" s="76" t="s">
        <v>347</v>
      </c>
      <c r="G34" s="76" t="s">
        <v>1019</v>
      </c>
      <c r="H34" s="76" t="s">
        <v>287</v>
      </c>
      <c r="I34" s="76" t="s">
        <v>348</v>
      </c>
      <c r="J34" s="76" t="s">
        <v>289</v>
      </c>
      <c r="K34" s="76" t="s">
        <v>1193</v>
      </c>
    </row>
    <row r="35" spans="1:11" x14ac:dyDescent="0.25">
      <c r="A35" s="76">
        <v>39</v>
      </c>
      <c r="B35" s="76" t="s">
        <v>322</v>
      </c>
      <c r="C35" s="76" t="s">
        <v>323</v>
      </c>
      <c r="D35" s="76" t="s">
        <v>66</v>
      </c>
      <c r="E35" s="76" t="s">
        <v>1</v>
      </c>
      <c r="F35" s="76" t="s">
        <v>324</v>
      </c>
      <c r="G35" s="76" t="s">
        <v>1019</v>
      </c>
      <c r="H35" s="76" t="s">
        <v>287</v>
      </c>
      <c r="I35" s="76" t="s">
        <v>325</v>
      </c>
      <c r="J35" s="76" t="s">
        <v>289</v>
      </c>
      <c r="K35" s="76" t="s">
        <v>956</v>
      </c>
    </row>
    <row r="36" spans="1:11" x14ac:dyDescent="0.25">
      <c r="A36" s="76">
        <v>49</v>
      </c>
      <c r="B36" s="76" t="s">
        <v>425</v>
      </c>
      <c r="C36" s="76" t="s">
        <v>426</v>
      </c>
      <c r="D36" s="76" t="s">
        <v>427</v>
      </c>
      <c r="E36" s="76" t="s">
        <v>28</v>
      </c>
      <c r="F36" s="76" t="s">
        <v>428</v>
      </c>
      <c r="G36" s="76" t="s">
        <v>1019</v>
      </c>
      <c r="H36" s="76" t="s">
        <v>287</v>
      </c>
      <c r="I36" s="76" t="s">
        <v>429</v>
      </c>
      <c r="J36" s="76" t="s">
        <v>289</v>
      </c>
      <c r="K36" s="76" t="s">
        <v>659</v>
      </c>
    </row>
    <row r="37" spans="1:11" x14ac:dyDescent="0.25">
      <c r="A37" s="76">
        <v>51</v>
      </c>
      <c r="B37" s="76"/>
      <c r="C37" s="76"/>
      <c r="D37" s="76"/>
      <c r="E37" s="76"/>
      <c r="F37" s="76" t="s">
        <v>572</v>
      </c>
      <c r="G37" s="76" t="s">
        <v>1019</v>
      </c>
      <c r="H37" s="76" t="s">
        <v>287</v>
      </c>
      <c r="I37" s="76" t="s">
        <v>573</v>
      </c>
      <c r="J37" s="76" t="s">
        <v>289</v>
      </c>
      <c r="K37" s="76" t="s">
        <v>665</v>
      </c>
    </row>
    <row r="38" spans="1:11" x14ac:dyDescent="0.25">
      <c r="A38" s="76">
        <v>54</v>
      </c>
      <c r="B38" s="76" t="s">
        <v>566</v>
      </c>
      <c r="C38" s="76" t="s">
        <v>556</v>
      </c>
      <c r="D38" s="76" t="s">
        <v>0</v>
      </c>
      <c r="E38" s="76" t="s">
        <v>1</v>
      </c>
      <c r="F38" s="76" t="s">
        <v>557</v>
      </c>
      <c r="G38" s="76" t="s">
        <v>1019</v>
      </c>
      <c r="H38" s="76" t="s">
        <v>287</v>
      </c>
      <c r="I38" s="76" t="s">
        <v>558</v>
      </c>
      <c r="J38" s="76" t="s">
        <v>289</v>
      </c>
      <c r="K38" s="76" t="s">
        <v>673</v>
      </c>
    </row>
    <row r="39" spans="1:11" x14ac:dyDescent="0.25">
      <c r="A39" s="76">
        <v>59</v>
      </c>
      <c r="B39" s="76" t="s">
        <v>317</v>
      </c>
      <c r="C39" s="76" t="s">
        <v>279</v>
      </c>
      <c r="D39" s="76" t="s">
        <v>318</v>
      </c>
      <c r="E39" s="76" t="s">
        <v>28</v>
      </c>
      <c r="F39" s="76" t="s">
        <v>319</v>
      </c>
      <c r="G39" s="76" t="s">
        <v>1019</v>
      </c>
      <c r="H39" s="76" t="s">
        <v>287</v>
      </c>
      <c r="I39" s="76" t="s">
        <v>320</v>
      </c>
      <c r="J39" s="76" t="s">
        <v>289</v>
      </c>
      <c r="K39" s="76" t="s">
        <v>758</v>
      </c>
    </row>
    <row r="40" spans="1:11" x14ac:dyDescent="0.25">
      <c r="A40" s="76">
        <v>70</v>
      </c>
      <c r="B40" s="76" t="s">
        <v>403</v>
      </c>
      <c r="C40" s="76" t="s">
        <v>60</v>
      </c>
      <c r="D40" s="76" t="s">
        <v>27</v>
      </c>
      <c r="E40" s="76" t="s">
        <v>28</v>
      </c>
      <c r="F40" s="76" t="s">
        <v>404</v>
      </c>
      <c r="G40" s="76" t="s">
        <v>1019</v>
      </c>
      <c r="H40" s="76" t="s">
        <v>287</v>
      </c>
      <c r="I40" s="76" t="s">
        <v>405</v>
      </c>
      <c r="J40" s="76" t="s">
        <v>289</v>
      </c>
      <c r="K40" s="76" t="s">
        <v>701</v>
      </c>
    </row>
    <row r="41" spans="1:11" x14ac:dyDescent="0.25">
      <c r="A41" s="76">
        <v>3</v>
      </c>
      <c r="B41" s="76" t="s">
        <v>116</v>
      </c>
      <c r="C41" s="76" t="s">
        <v>117</v>
      </c>
      <c r="D41" s="76" t="s">
        <v>648</v>
      </c>
      <c r="E41" s="76" t="s">
        <v>1</v>
      </c>
      <c r="F41" s="76" t="s">
        <v>118</v>
      </c>
      <c r="G41" s="76" t="s">
        <v>1019</v>
      </c>
      <c r="H41" s="76" t="s">
        <v>3</v>
      </c>
      <c r="I41" s="76" t="s">
        <v>119</v>
      </c>
      <c r="J41" s="76" t="s">
        <v>53</v>
      </c>
      <c r="K41" s="76" t="s">
        <v>1167</v>
      </c>
    </row>
    <row r="42" spans="1:11" x14ac:dyDescent="0.25">
      <c r="A42" s="76">
        <v>24</v>
      </c>
      <c r="B42" s="76" t="s">
        <v>50</v>
      </c>
      <c r="C42" s="76" t="s">
        <v>51</v>
      </c>
      <c r="D42" s="76" t="s">
        <v>52</v>
      </c>
      <c r="E42" s="76" t="s">
        <v>43</v>
      </c>
      <c r="F42" s="76" t="s">
        <v>246</v>
      </c>
      <c r="G42" s="76" t="s">
        <v>1019</v>
      </c>
      <c r="H42" s="76" t="s">
        <v>3</v>
      </c>
      <c r="I42" s="76" t="s">
        <v>247</v>
      </c>
      <c r="J42" s="76" t="s">
        <v>125</v>
      </c>
      <c r="K42" s="76" t="s">
        <v>1127</v>
      </c>
    </row>
    <row r="43" spans="1:11" x14ac:dyDescent="0.25">
      <c r="A43" s="76">
        <v>28</v>
      </c>
      <c r="B43" s="76" t="s">
        <v>262</v>
      </c>
      <c r="C43" s="76" t="s">
        <v>263</v>
      </c>
      <c r="D43" s="76" t="s">
        <v>264</v>
      </c>
      <c r="E43" s="76" t="s">
        <v>1</v>
      </c>
      <c r="F43" s="76" t="s">
        <v>265</v>
      </c>
      <c r="G43" s="76" t="s">
        <v>1019</v>
      </c>
      <c r="H43" s="76" t="s">
        <v>3</v>
      </c>
      <c r="I43" s="76" t="s">
        <v>266</v>
      </c>
      <c r="J43" s="76" t="s">
        <v>53</v>
      </c>
      <c r="K43" s="76" t="s">
        <v>1057</v>
      </c>
    </row>
    <row r="44" spans="1:11" x14ac:dyDescent="0.25">
      <c r="A44" s="76">
        <v>30</v>
      </c>
      <c r="B44" s="76" t="s">
        <v>273</v>
      </c>
      <c r="C44" s="76" t="s">
        <v>274</v>
      </c>
      <c r="D44" s="76" t="s">
        <v>0</v>
      </c>
      <c r="E44" s="76" t="s">
        <v>1</v>
      </c>
      <c r="F44" s="76" t="s">
        <v>275</v>
      </c>
      <c r="G44" s="76" t="s">
        <v>1019</v>
      </c>
      <c r="H44" s="76" t="s">
        <v>3</v>
      </c>
      <c r="I44" s="76" t="s">
        <v>276</v>
      </c>
      <c r="J44" s="76" t="s">
        <v>53</v>
      </c>
      <c r="K44" s="76" t="s">
        <v>1069</v>
      </c>
    </row>
    <row r="45" spans="1:11" x14ac:dyDescent="0.25">
      <c r="A45" s="76">
        <v>31</v>
      </c>
      <c r="B45" s="76" t="s">
        <v>102</v>
      </c>
      <c r="C45" s="76" t="s">
        <v>141</v>
      </c>
      <c r="D45" s="76" t="s">
        <v>42</v>
      </c>
      <c r="E45" s="76" t="s">
        <v>43</v>
      </c>
      <c r="F45" s="76" t="s">
        <v>142</v>
      </c>
      <c r="G45" s="76" t="s">
        <v>1019</v>
      </c>
      <c r="H45" s="76" t="s">
        <v>3</v>
      </c>
      <c r="I45" s="76" t="s">
        <v>143</v>
      </c>
      <c r="J45" s="76" t="s">
        <v>53</v>
      </c>
      <c r="K45" s="76" t="s">
        <v>1070</v>
      </c>
    </row>
    <row r="46" spans="1:11" x14ac:dyDescent="0.25">
      <c r="A46" s="76">
        <v>33</v>
      </c>
      <c r="B46" s="76" t="s">
        <v>145</v>
      </c>
      <c r="C46" s="76" t="s">
        <v>97</v>
      </c>
      <c r="D46" s="76" t="s">
        <v>1046</v>
      </c>
      <c r="E46" s="76" t="s">
        <v>1</v>
      </c>
      <c r="F46" s="76" t="s">
        <v>147</v>
      </c>
      <c r="G46" s="76" t="s">
        <v>1019</v>
      </c>
      <c r="H46" s="76" t="s">
        <v>3</v>
      </c>
      <c r="I46" s="76" t="s">
        <v>148</v>
      </c>
      <c r="J46" s="76" t="s">
        <v>53</v>
      </c>
      <c r="K46" s="76" t="s">
        <v>1047</v>
      </c>
    </row>
    <row r="47" spans="1:11" x14ac:dyDescent="0.25">
      <c r="A47" s="76">
        <v>36</v>
      </c>
      <c r="B47" s="76" t="s">
        <v>982</v>
      </c>
      <c r="C47" s="76" t="s">
        <v>292</v>
      </c>
      <c r="D47" s="76" t="s">
        <v>462</v>
      </c>
      <c r="E47" s="76" t="s">
        <v>1</v>
      </c>
      <c r="F47" s="76" t="s">
        <v>422</v>
      </c>
      <c r="G47" s="76" t="s">
        <v>1019</v>
      </c>
      <c r="H47" s="76" t="s">
        <v>3</v>
      </c>
      <c r="I47" s="76" t="s">
        <v>423</v>
      </c>
      <c r="J47" s="76" t="s">
        <v>2</v>
      </c>
      <c r="K47" s="76" t="s">
        <v>983</v>
      </c>
    </row>
    <row r="48" spans="1:11" x14ac:dyDescent="0.25">
      <c r="A48" s="76">
        <v>38</v>
      </c>
      <c r="B48" s="76" t="s">
        <v>242</v>
      </c>
      <c r="C48" s="76" t="s">
        <v>243</v>
      </c>
      <c r="D48" s="76" t="s">
        <v>957</v>
      </c>
      <c r="E48" s="76" t="s">
        <v>43</v>
      </c>
      <c r="F48" s="76" t="s">
        <v>244</v>
      </c>
      <c r="G48" s="76" t="s">
        <v>1019</v>
      </c>
      <c r="H48" s="76" t="s">
        <v>3</v>
      </c>
      <c r="I48" s="76" t="s">
        <v>245</v>
      </c>
      <c r="J48" s="76" t="s">
        <v>125</v>
      </c>
      <c r="K48" s="76" t="s">
        <v>958</v>
      </c>
    </row>
    <row r="49" spans="1:11" x14ac:dyDescent="0.25">
      <c r="A49" s="76">
        <v>42</v>
      </c>
      <c r="B49" s="76" t="s">
        <v>361</v>
      </c>
      <c r="C49" s="76" t="s">
        <v>362</v>
      </c>
      <c r="D49" s="76" t="s">
        <v>0</v>
      </c>
      <c r="E49" s="76" t="s">
        <v>1</v>
      </c>
      <c r="F49" s="76" t="s">
        <v>886</v>
      </c>
      <c r="G49" s="76" t="s">
        <v>1019</v>
      </c>
      <c r="H49" s="76" t="s">
        <v>3</v>
      </c>
      <c r="I49" s="76" t="s">
        <v>861</v>
      </c>
      <c r="J49" s="76" t="s">
        <v>516</v>
      </c>
      <c r="K49" s="76" t="s">
        <v>896</v>
      </c>
    </row>
    <row r="50" spans="1:11" x14ac:dyDescent="0.25">
      <c r="A50" s="76">
        <v>53</v>
      </c>
      <c r="B50" s="76" t="s">
        <v>257</v>
      </c>
      <c r="C50" s="76" t="s">
        <v>258</v>
      </c>
      <c r="D50" s="76" t="s">
        <v>36</v>
      </c>
      <c r="E50" s="76" t="s">
        <v>1</v>
      </c>
      <c r="F50" s="76" t="s">
        <v>259</v>
      </c>
      <c r="G50" s="76" t="s">
        <v>1019</v>
      </c>
      <c r="H50" s="76" t="s">
        <v>3</v>
      </c>
      <c r="I50" s="76" t="s">
        <v>260</v>
      </c>
      <c r="J50" s="76" t="s">
        <v>53</v>
      </c>
      <c r="K50" s="76" t="s">
        <v>670</v>
      </c>
    </row>
    <row r="51" spans="1:11" x14ac:dyDescent="0.25">
      <c r="A51" s="76">
        <v>64</v>
      </c>
      <c r="B51" s="76" t="s">
        <v>238</v>
      </c>
      <c r="C51" s="76" t="s">
        <v>239</v>
      </c>
      <c r="D51" s="76" t="s">
        <v>0</v>
      </c>
      <c r="E51" s="76" t="s">
        <v>1</v>
      </c>
      <c r="F51" s="76" t="s">
        <v>240</v>
      </c>
      <c r="G51" s="76" t="s">
        <v>1019</v>
      </c>
      <c r="H51" s="76" t="s">
        <v>3</v>
      </c>
      <c r="I51" s="76" t="s">
        <v>241</v>
      </c>
      <c r="J51" s="76" t="s">
        <v>53</v>
      </c>
      <c r="K51" s="76" t="s">
        <v>691</v>
      </c>
    </row>
    <row r="52" spans="1:11" x14ac:dyDescent="0.25">
      <c r="A52" s="76">
        <v>68</v>
      </c>
      <c r="B52" s="76" t="s">
        <v>137</v>
      </c>
      <c r="C52" s="76" t="s">
        <v>138</v>
      </c>
      <c r="D52" s="76" t="s">
        <v>0</v>
      </c>
      <c r="E52" s="76" t="s">
        <v>1</v>
      </c>
      <c r="F52" s="76" t="s">
        <v>139</v>
      </c>
      <c r="G52" s="76" t="s">
        <v>1019</v>
      </c>
      <c r="H52" s="76" t="s">
        <v>3</v>
      </c>
      <c r="I52" s="76" t="s">
        <v>140</v>
      </c>
      <c r="J52" s="76" t="s">
        <v>53</v>
      </c>
      <c r="K52" s="76" t="s">
        <v>699</v>
      </c>
    </row>
    <row r="53" spans="1:11" x14ac:dyDescent="0.25">
      <c r="A53" s="76">
        <v>80</v>
      </c>
      <c r="B53" s="76" t="s">
        <v>110</v>
      </c>
      <c r="C53" s="76" t="s">
        <v>111</v>
      </c>
      <c r="D53" s="76" t="s">
        <v>112</v>
      </c>
      <c r="E53" s="76" t="s">
        <v>43</v>
      </c>
      <c r="F53" s="76" t="s">
        <v>113</v>
      </c>
      <c r="G53" s="76" t="s">
        <v>1019</v>
      </c>
      <c r="H53" s="76" t="s">
        <v>3</v>
      </c>
      <c r="I53" s="76" t="s">
        <v>114</v>
      </c>
      <c r="J53" s="76" t="s">
        <v>53</v>
      </c>
      <c r="K53" s="76" t="s">
        <v>727</v>
      </c>
    </row>
    <row r="54" spans="1:11" x14ac:dyDescent="0.25">
      <c r="A54" s="76">
        <v>81</v>
      </c>
      <c r="B54" s="76" t="s">
        <v>120</v>
      </c>
      <c r="C54" s="76" t="s">
        <v>121</v>
      </c>
      <c r="D54" s="76" t="s">
        <v>122</v>
      </c>
      <c r="E54" s="76" t="s">
        <v>43</v>
      </c>
      <c r="F54" s="76" t="s">
        <v>123</v>
      </c>
      <c r="G54" s="76" t="s">
        <v>1019</v>
      </c>
      <c r="H54" s="76" t="s">
        <v>3</v>
      </c>
      <c r="I54" s="76" t="s">
        <v>124</v>
      </c>
      <c r="J54" s="76" t="s">
        <v>125</v>
      </c>
      <c r="K54" s="76" t="s">
        <v>728</v>
      </c>
    </row>
    <row r="55" spans="1:11" x14ac:dyDescent="0.25">
      <c r="A55" s="76">
        <v>95</v>
      </c>
      <c r="B55" s="76" t="s">
        <v>206</v>
      </c>
      <c r="C55" s="76" t="s">
        <v>207</v>
      </c>
      <c r="D55" s="76" t="s">
        <v>173</v>
      </c>
      <c r="E55" s="76" t="s">
        <v>43</v>
      </c>
      <c r="F55" s="76" t="s">
        <v>208</v>
      </c>
      <c r="G55" s="76" t="s">
        <v>1019</v>
      </c>
      <c r="H55" s="76" t="s">
        <v>3</v>
      </c>
      <c r="I55" s="76" t="s">
        <v>209</v>
      </c>
      <c r="J55" s="76" t="s">
        <v>53</v>
      </c>
      <c r="K55" s="76" t="s">
        <v>745</v>
      </c>
    </row>
    <row r="56" spans="1:11" x14ac:dyDescent="0.25">
      <c r="A56" s="76">
        <v>96</v>
      </c>
      <c r="B56" s="76" t="s">
        <v>224</v>
      </c>
      <c r="C56" s="76" t="s">
        <v>225</v>
      </c>
      <c r="D56" s="76" t="s">
        <v>0</v>
      </c>
      <c r="E56" s="76" t="s">
        <v>1</v>
      </c>
      <c r="F56" s="76" t="s">
        <v>226</v>
      </c>
      <c r="G56" s="76" t="s">
        <v>1019</v>
      </c>
      <c r="H56" s="76" t="s">
        <v>3</v>
      </c>
      <c r="I56" s="76" t="s">
        <v>227</v>
      </c>
      <c r="J56" s="76" t="s">
        <v>53</v>
      </c>
      <c r="K56" s="76" t="s">
        <v>748</v>
      </c>
    </row>
    <row r="57" spans="1:11" x14ac:dyDescent="0.25">
      <c r="A57" s="76">
        <v>97</v>
      </c>
      <c r="B57" s="76" t="s">
        <v>54</v>
      </c>
      <c r="C57" s="76" t="s">
        <v>55</v>
      </c>
      <c r="D57" s="76" t="s">
        <v>0</v>
      </c>
      <c r="E57" s="76" t="s">
        <v>1</v>
      </c>
      <c r="F57" s="76" t="s">
        <v>229</v>
      </c>
      <c r="G57" s="76" t="s">
        <v>1019</v>
      </c>
      <c r="H57" s="76" t="s">
        <v>3</v>
      </c>
      <c r="I57" s="76" t="s">
        <v>230</v>
      </c>
      <c r="J57" s="76" t="s">
        <v>53</v>
      </c>
      <c r="K57" s="76" t="s">
        <v>749</v>
      </c>
    </row>
    <row r="58" spans="1:11" x14ac:dyDescent="0.25">
      <c r="A58" s="76">
        <v>99</v>
      </c>
      <c r="B58" s="76" t="s">
        <v>268</v>
      </c>
      <c r="C58" s="76" t="s">
        <v>269</v>
      </c>
      <c r="D58" s="76" t="s">
        <v>66</v>
      </c>
      <c r="E58" s="76" t="s">
        <v>1</v>
      </c>
      <c r="F58" s="76" t="s">
        <v>270</v>
      </c>
      <c r="G58" s="76" t="s">
        <v>1019</v>
      </c>
      <c r="H58" s="76" t="s">
        <v>3</v>
      </c>
      <c r="I58" s="76" t="s">
        <v>271</v>
      </c>
      <c r="J58" s="76" t="s">
        <v>53</v>
      </c>
      <c r="K58" s="76" t="s">
        <v>754</v>
      </c>
    </row>
    <row r="59" spans="1:11" x14ac:dyDescent="0.25">
      <c r="A59" s="76">
        <v>100</v>
      </c>
      <c r="B59" s="76" t="s">
        <v>278</v>
      </c>
      <c r="C59" s="76" t="s">
        <v>279</v>
      </c>
      <c r="D59" s="76" t="s">
        <v>66</v>
      </c>
      <c r="E59" s="76" t="s">
        <v>1</v>
      </c>
      <c r="F59" s="76" t="s">
        <v>280</v>
      </c>
      <c r="G59" s="76" t="s">
        <v>1019</v>
      </c>
      <c r="H59" s="76" t="s">
        <v>3</v>
      </c>
      <c r="I59" s="76" t="s">
        <v>281</v>
      </c>
      <c r="J59" s="76" t="s">
        <v>53</v>
      </c>
      <c r="K59" s="76" t="s">
        <v>756</v>
      </c>
    </row>
    <row r="60" spans="1:11" x14ac:dyDescent="0.25">
      <c r="A60" s="76">
        <v>52</v>
      </c>
      <c r="B60" s="76" t="s">
        <v>590</v>
      </c>
      <c r="C60" s="76" t="s">
        <v>591</v>
      </c>
      <c r="D60" s="76" t="s">
        <v>592</v>
      </c>
      <c r="E60" s="76" t="s">
        <v>43</v>
      </c>
      <c r="F60" s="76" t="s">
        <v>593</v>
      </c>
      <c r="G60" s="76" t="s">
        <v>1131</v>
      </c>
      <c r="H60" s="76" t="s">
        <v>30</v>
      </c>
      <c r="I60" s="76" t="s">
        <v>594</v>
      </c>
      <c r="J60" s="76" t="s">
        <v>32</v>
      </c>
      <c r="K60" s="76" t="s">
        <v>669</v>
      </c>
    </row>
    <row r="61" spans="1:11" x14ac:dyDescent="0.25">
      <c r="A61" s="76">
        <v>25</v>
      </c>
      <c r="B61" s="76" t="s">
        <v>1072</v>
      </c>
      <c r="C61" s="76" t="s">
        <v>1073</v>
      </c>
      <c r="D61" s="76" t="s">
        <v>122</v>
      </c>
      <c r="E61" s="76" t="s">
        <v>43</v>
      </c>
      <c r="F61" s="76" t="s">
        <v>221</v>
      </c>
      <c r="G61" s="76" t="s">
        <v>1131</v>
      </c>
      <c r="H61" s="76" t="s">
        <v>3</v>
      </c>
      <c r="I61" s="76" t="s">
        <v>222</v>
      </c>
      <c r="J61" s="76" t="s">
        <v>53</v>
      </c>
      <c r="K61" s="76" t="s">
        <v>1074</v>
      </c>
    </row>
    <row r="62" spans="1:11" x14ac:dyDescent="0.25">
      <c r="A62" s="76">
        <v>32</v>
      </c>
      <c r="B62" s="76" t="s">
        <v>766</v>
      </c>
      <c r="C62" s="76" t="s">
        <v>767</v>
      </c>
      <c r="D62" s="76" t="s">
        <v>577</v>
      </c>
      <c r="E62" s="76" t="s">
        <v>7</v>
      </c>
      <c r="F62" s="76" t="s">
        <v>1040</v>
      </c>
      <c r="G62" s="76" t="s">
        <v>1050</v>
      </c>
      <c r="H62" s="76" t="s">
        <v>781</v>
      </c>
      <c r="I62" s="76" t="s">
        <v>1042</v>
      </c>
      <c r="J62" s="76" t="s">
        <v>1043</v>
      </c>
      <c r="K62" s="76" t="s">
        <v>1044</v>
      </c>
    </row>
    <row r="63" spans="1:11" x14ac:dyDescent="0.25">
      <c r="A63" s="76">
        <v>91</v>
      </c>
      <c r="B63" s="76" t="s">
        <v>174</v>
      </c>
      <c r="C63" s="76" t="s">
        <v>175</v>
      </c>
      <c r="D63" s="76" t="s">
        <v>0</v>
      </c>
      <c r="E63" s="76" t="s">
        <v>1</v>
      </c>
      <c r="F63" s="76" t="s">
        <v>472</v>
      </c>
      <c r="G63" s="76" t="s">
        <v>1050</v>
      </c>
      <c r="H63" s="76" t="s">
        <v>473</v>
      </c>
      <c r="I63" s="76" t="s">
        <v>474</v>
      </c>
      <c r="J63" s="76" t="s">
        <v>475</v>
      </c>
      <c r="K63" s="76" t="s">
        <v>737</v>
      </c>
    </row>
    <row r="64" spans="1:11" x14ac:dyDescent="0.25">
      <c r="A64" s="76">
        <v>94</v>
      </c>
      <c r="B64" s="76" t="s">
        <v>54</v>
      </c>
      <c r="C64" s="76" t="s">
        <v>55</v>
      </c>
      <c r="D64" s="76" t="s">
        <v>0</v>
      </c>
      <c r="E64" s="76" t="s">
        <v>1</v>
      </c>
      <c r="F64" s="76" t="s">
        <v>480</v>
      </c>
      <c r="G64" s="76" t="s">
        <v>1050</v>
      </c>
      <c r="H64" s="76" t="s">
        <v>473</v>
      </c>
      <c r="I64" s="76" t="s">
        <v>481</v>
      </c>
      <c r="J64" s="76" t="s">
        <v>475</v>
      </c>
      <c r="K64" s="76" t="s">
        <v>744</v>
      </c>
    </row>
    <row r="65" spans="1:11" x14ac:dyDescent="0.25">
      <c r="A65" s="76">
        <v>15</v>
      </c>
      <c r="B65" s="76" t="s">
        <v>1088</v>
      </c>
      <c r="C65" s="76" t="s">
        <v>1089</v>
      </c>
      <c r="D65" s="76" t="s">
        <v>1090</v>
      </c>
      <c r="E65" s="76" t="s">
        <v>971</v>
      </c>
      <c r="F65" s="76" t="s">
        <v>1091</v>
      </c>
      <c r="G65" s="76" t="s">
        <v>960</v>
      </c>
      <c r="H65" s="76" t="s">
        <v>1013</v>
      </c>
      <c r="I65" s="76" t="s">
        <v>1092</v>
      </c>
      <c r="J65" s="76" t="s">
        <v>960</v>
      </c>
      <c r="K65" s="76" t="s">
        <v>1093</v>
      </c>
    </row>
    <row r="66" spans="1:11" x14ac:dyDescent="0.25">
      <c r="A66" s="76">
        <v>27</v>
      </c>
      <c r="B66" s="76"/>
      <c r="C66" s="76"/>
      <c r="D66" s="76"/>
      <c r="E66" s="76"/>
      <c r="F66" s="76" t="s">
        <v>1030</v>
      </c>
      <c r="G66" s="76" t="s">
        <v>960</v>
      </c>
      <c r="H66" s="76" t="s">
        <v>1013</v>
      </c>
      <c r="I66" s="76" t="s">
        <v>1031</v>
      </c>
      <c r="J66" s="76" t="s">
        <v>960</v>
      </c>
      <c r="K66" s="76" t="s">
        <v>1132</v>
      </c>
    </row>
    <row r="67" spans="1:11" x14ac:dyDescent="0.25">
      <c r="A67" s="76">
        <v>84</v>
      </c>
      <c r="B67" s="76" t="s">
        <v>925</v>
      </c>
      <c r="C67" s="76" t="s">
        <v>926</v>
      </c>
      <c r="D67" s="76" t="s">
        <v>821</v>
      </c>
      <c r="E67" s="76" t="s">
        <v>822</v>
      </c>
      <c r="F67" s="76" t="s">
        <v>927</v>
      </c>
      <c r="G67" s="76" t="s">
        <v>960</v>
      </c>
      <c r="H67" s="76" t="s">
        <v>8</v>
      </c>
      <c r="I67" s="76" t="s">
        <v>928</v>
      </c>
      <c r="J67" s="76" t="s">
        <v>9</v>
      </c>
      <c r="K67" s="76" t="s">
        <v>929</v>
      </c>
    </row>
    <row r="68" spans="1:11" x14ac:dyDescent="0.25">
      <c r="A68" s="76">
        <v>85</v>
      </c>
      <c r="B68" s="76" t="s">
        <v>869</v>
      </c>
      <c r="C68" s="76" t="s">
        <v>870</v>
      </c>
      <c r="D68" s="76" t="s">
        <v>871</v>
      </c>
      <c r="E68" s="76" t="s">
        <v>198</v>
      </c>
      <c r="F68" s="76" t="s">
        <v>872</v>
      </c>
      <c r="G68" s="76" t="s">
        <v>960</v>
      </c>
      <c r="H68" s="76" t="s">
        <v>8</v>
      </c>
      <c r="I68" s="76" t="s">
        <v>873</v>
      </c>
      <c r="J68" s="76" t="s">
        <v>9</v>
      </c>
      <c r="K68" s="76" t="s">
        <v>874</v>
      </c>
    </row>
    <row r="69" spans="1:11" x14ac:dyDescent="0.25">
      <c r="A69" s="76">
        <v>88</v>
      </c>
      <c r="B69" s="76" t="s">
        <v>797</v>
      </c>
      <c r="C69" s="76" t="s">
        <v>798</v>
      </c>
      <c r="D69" s="76" t="s">
        <v>799</v>
      </c>
      <c r="E69" s="76" t="s">
        <v>1</v>
      </c>
      <c r="F69" s="76" t="s">
        <v>800</v>
      </c>
      <c r="G69" s="76" t="s">
        <v>960</v>
      </c>
      <c r="H69" s="76" t="s">
        <v>8</v>
      </c>
      <c r="I69" s="76" t="s">
        <v>801</v>
      </c>
      <c r="J69" s="76" t="s">
        <v>9</v>
      </c>
      <c r="K69" s="76" t="s">
        <v>802</v>
      </c>
    </row>
    <row r="70" spans="1:11" x14ac:dyDescent="0.25">
      <c r="A70" s="76">
        <v>90</v>
      </c>
      <c r="B70" s="76" t="s">
        <v>174</v>
      </c>
      <c r="C70" s="76" t="s">
        <v>175</v>
      </c>
      <c r="D70" s="76" t="s">
        <v>0</v>
      </c>
      <c r="E70" s="76" t="s">
        <v>1</v>
      </c>
      <c r="F70" s="76" t="s">
        <v>176</v>
      </c>
      <c r="G70" s="76" t="s">
        <v>960</v>
      </c>
      <c r="H70" s="76" t="s">
        <v>8</v>
      </c>
      <c r="I70" s="76" t="s">
        <v>177</v>
      </c>
      <c r="J70" s="76" t="s">
        <v>9</v>
      </c>
      <c r="K70" s="76" t="s">
        <v>736</v>
      </c>
    </row>
    <row r="71" spans="1:11" x14ac:dyDescent="0.25">
      <c r="A71" s="76">
        <v>4</v>
      </c>
      <c r="B71" s="76" t="s">
        <v>196</v>
      </c>
      <c r="C71" s="76" t="s">
        <v>104</v>
      </c>
      <c r="D71" s="76" t="s">
        <v>197</v>
      </c>
      <c r="E71" s="76" t="s">
        <v>198</v>
      </c>
      <c r="F71" s="76" t="s">
        <v>1168</v>
      </c>
      <c r="G71" s="76" t="s">
        <v>1136</v>
      </c>
      <c r="H71" s="76" t="s">
        <v>1013</v>
      </c>
      <c r="I71" s="76" t="s">
        <v>1169</v>
      </c>
      <c r="J71" s="76" t="s">
        <v>960</v>
      </c>
      <c r="K71" s="76" t="s">
        <v>1170</v>
      </c>
    </row>
    <row r="72" spans="1:11" x14ac:dyDescent="0.25">
      <c r="A72" s="76">
        <v>5</v>
      </c>
      <c r="B72" s="76" t="s">
        <v>1171</v>
      </c>
      <c r="C72" s="76" t="s">
        <v>1172</v>
      </c>
      <c r="D72" s="76" t="s">
        <v>0</v>
      </c>
      <c r="E72" s="76" t="s">
        <v>1</v>
      </c>
      <c r="F72" s="76" t="s">
        <v>1173</v>
      </c>
      <c r="G72" s="76" t="s">
        <v>1136</v>
      </c>
      <c r="H72" s="76" t="s">
        <v>1013</v>
      </c>
      <c r="I72" s="76" t="s">
        <v>1174</v>
      </c>
      <c r="J72" s="76" t="s">
        <v>960</v>
      </c>
      <c r="K72" s="76" t="s">
        <v>1175</v>
      </c>
    </row>
    <row r="73" spans="1:11" x14ac:dyDescent="0.25">
      <c r="A73" s="76">
        <v>6</v>
      </c>
      <c r="B73" s="76" t="s">
        <v>1176</v>
      </c>
      <c r="C73" s="76" t="s">
        <v>1177</v>
      </c>
      <c r="D73" s="76" t="s">
        <v>173</v>
      </c>
      <c r="E73" s="76" t="s">
        <v>43</v>
      </c>
      <c r="F73" s="76" t="s">
        <v>1178</v>
      </c>
      <c r="G73" s="76" t="s">
        <v>1136</v>
      </c>
      <c r="H73" s="76" t="s">
        <v>1013</v>
      </c>
      <c r="I73" s="76" t="s">
        <v>1179</v>
      </c>
      <c r="J73" s="76" t="s">
        <v>960</v>
      </c>
      <c r="K73" s="76" t="s">
        <v>1180</v>
      </c>
    </row>
    <row r="74" spans="1:11" x14ac:dyDescent="0.25">
      <c r="A74" s="76">
        <v>7</v>
      </c>
      <c r="B74" s="76" t="s">
        <v>1181</v>
      </c>
      <c r="C74" s="76" t="s">
        <v>1182</v>
      </c>
      <c r="D74" s="76" t="s">
        <v>1183</v>
      </c>
      <c r="E74" s="76" t="s">
        <v>48</v>
      </c>
      <c r="F74" s="76" t="s">
        <v>1184</v>
      </c>
      <c r="G74" s="76" t="s">
        <v>1136</v>
      </c>
      <c r="H74" s="76" t="s">
        <v>1013</v>
      </c>
      <c r="I74" s="76" t="s">
        <v>1185</v>
      </c>
      <c r="J74" s="76" t="s">
        <v>960</v>
      </c>
      <c r="K74" s="76" t="s">
        <v>1186</v>
      </c>
    </row>
    <row r="75" spans="1:11" x14ac:dyDescent="0.25">
      <c r="A75" s="76">
        <v>8</v>
      </c>
      <c r="B75" s="76" t="s">
        <v>1187</v>
      </c>
      <c r="C75" s="76" t="s">
        <v>1188</v>
      </c>
      <c r="D75" s="76" t="s">
        <v>1189</v>
      </c>
      <c r="E75" s="76" t="s">
        <v>43</v>
      </c>
      <c r="F75" s="76" t="s">
        <v>1190</v>
      </c>
      <c r="G75" s="76" t="s">
        <v>1136</v>
      </c>
      <c r="H75" s="76" t="s">
        <v>1013</v>
      </c>
      <c r="I75" s="76" t="s">
        <v>1191</v>
      </c>
      <c r="J75" s="76" t="s">
        <v>960</v>
      </c>
      <c r="K75" s="76" t="s">
        <v>1192</v>
      </c>
    </row>
    <row r="76" spans="1:11" x14ac:dyDescent="0.25">
      <c r="A76" s="76">
        <v>9</v>
      </c>
      <c r="B76" s="76" t="s">
        <v>64</v>
      </c>
      <c r="C76" s="76" t="s">
        <v>65</v>
      </c>
      <c r="D76" s="76" t="s">
        <v>66</v>
      </c>
      <c r="E76" s="76" t="s">
        <v>1</v>
      </c>
      <c r="F76" s="76" t="s">
        <v>1133</v>
      </c>
      <c r="G76" s="76" t="s">
        <v>1136</v>
      </c>
      <c r="H76" s="76" t="s">
        <v>1013</v>
      </c>
      <c r="I76" s="76" t="s">
        <v>1134</v>
      </c>
      <c r="J76" s="76" t="s">
        <v>960</v>
      </c>
      <c r="K76" s="76" t="s">
        <v>1135</v>
      </c>
    </row>
    <row r="77" spans="1:11" x14ac:dyDescent="0.25">
      <c r="A77" s="76">
        <v>10</v>
      </c>
      <c r="B77" s="76" t="s">
        <v>262</v>
      </c>
      <c r="C77" s="76" t="s">
        <v>1141</v>
      </c>
      <c r="D77" s="76" t="s">
        <v>1142</v>
      </c>
      <c r="E77" s="76" t="s">
        <v>1</v>
      </c>
      <c r="F77" s="76" t="s">
        <v>1143</v>
      </c>
      <c r="G77" s="76" t="s">
        <v>1136</v>
      </c>
      <c r="H77" s="76" t="s">
        <v>1013</v>
      </c>
      <c r="I77" s="76" t="s">
        <v>1144</v>
      </c>
      <c r="J77" s="76" t="s">
        <v>960</v>
      </c>
      <c r="K77" s="76" t="s">
        <v>1145</v>
      </c>
    </row>
    <row r="78" spans="1:11" x14ac:dyDescent="0.25">
      <c r="A78" s="76">
        <v>11</v>
      </c>
      <c r="B78" s="76" t="s">
        <v>1146</v>
      </c>
      <c r="C78" s="76" t="s">
        <v>1147</v>
      </c>
      <c r="D78" s="76" t="s">
        <v>1142</v>
      </c>
      <c r="E78" s="76" t="s">
        <v>1</v>
      </c>
      <c r="F78" s="76" t="s">
        <v>1148</v>
      </c>
      <c r="G78" s="76" t="s">
        <v>1136</v>
      </c>
      <c r="H78" s="76" t="s">
        <v>1013</v>
      </c>
      <c r="I78" s="76" t="s">
        <v>1149</v>
      </c>
      <c r="J78" s="76" t="s">
        <v>960</v>
      </c>
      <c r="K78" s="76" t="s">
        <v>1150</v>
      </c>
    </row>
    <row r="79" spans="1:11" x14ac:dyDescent="0.25">
      <c r="A79" s="76">
        <v>12</v>
      </c>
      <c r="B79" s="76" t="s">
        <v>1151</v>
      </c>
      <c r="C79" s="76" t="s">
        <v>1152</v>
      </c>
      <c r="D79" s="76" t="s">
        <v>1153</v>
      </c>
      <c r="E79" s="76" t="s">
        <v>48</v>
      </c>
      <c r="F79" s="76" t="s">
        <v>1154</v>
      </c>
      <c r="G79" s="76" t="s">
        <v>1136</v>
      </c>
      <c r="H79" s="76" t="s">
        <v>1013</v>
      </c>
      <c r="I79" s="76" t="s">
        <v>1155</v>
      </c>
      <c r="J79" s="76" t="s">
        <v>960</v>
      </c>
      <c r="K79" s="76" t="s">
        <v>1156</v>
      </c>
    </row>
    <row r="80" spans="1:11" x14ac:dyDescent="0.25">
      <c r="A80" s="76">
        <v>13</v>
      </c>
      <c r="B80" s="76" t="s">
        <v>530</v>
      </c>
      <c r="C80" s="76" t="s">
        <v>531</v>
      </c>
      <c r="D80" s="76" t="s">
        <v>36</v>
      </c>
      <c r="E80" s="76" t="s">
        <v>1</v>
      </c>
      <c r="F80" s="76" t="s">
        <v>1158</v>
      </c>
      <c r="G80" s="76" t="s">
        <v>1136</v>
      </c>
      <c r="H80" s="76" t="s">
        <v>1013</v>
      </c>
      <c r="I80" s="76" t="s">
        <v>1159</v>
      </c>
      <c r="J80" s="76" t="s">
        <v>960</v>
      </c>
      <c r="K80" s="76" t="s">
        <v>1160</v>
      </c>
    </row>
    <row r="81" spans="1:11" x14ac:dyDescent="0.25">
      <c r="A81" s="76">
        <v>14</v>
      </c>
      <c r="B81" s="76" t="s">
        <v>50</v>
      </c>
      <c r="C81" s="76" t="s">
        <v>51</v>
      </c>
      <c r="D81" s="76" t="s">
        <v>52</v>
      </c>
      <c r="E81" s="76" t="s">
        <v>43</v>
      </c>
      <c r="F81" s="76" t="s">
        <v>1085</v>
      </c>
      <c r="G81" s="76" t="s">
        <v>1136</v>
      </c>
      <c r="H81" s="76" t="s">
        <v>1013</v>
      </c>
      <c r="I81" s="76" t="s">
        <v>1086</v>
      </c>
      <c r="J81" s="76" t="s">
        <v>960</v>
      </c>
      <c r="K81" s="76" t="s">
        <v>1087</v>
      </c>
    </row>
    <row r="82" spans="1:11" x14ac:dyDescent="0.25">
      <c r="A82" s="76">
        <v>16</v>
      </c>
      <c r="B82" s="76" t="s">
        <v>1094</v>
      </c>
      <c r="C82" s="76" t="s">
        <v>1095</v>
      </c>
      <c r="D82" s="76" t="s">
        <v>173</v>
      </c>
      <c r="E82" s="76" t="s">
        <v>43</v>
      </c>
      <c r="F82" s="76" t="s">
        <v>1096</v>
      </c>
      <c r="G82" s="76" t="s">
        <v>1136</v>
      </c>
      <c r="H82" s="76" t="s">
        <v>1013</v>
      </c>
      <c r="I82" s="76" t="s">
        <v>1097</v>
      </c>
      <c r="J82" s="76" t="s">
        <v>960</v>
      </c>
      <c r="K82" s="76" t="s">
        <v>1098</v>
      </c>
    </row>
    <row r="83" spans="1:11" x14ac:dyDescent="0.25">
      <c r="A83" s="76">
        <v>17</v>
      </c>
      <c r="B83" s="76" t="s">
        <v>366</v>
      </c>
      <c r="C83" s="76" t="s">
        <v>1099</v>
      </c>
      <c r="D83" s="76" t="s">
        <v>368</v>
      </c>
      <c r="E83" s="76" t="s">
        <v>43</v>
      </c>
      <c r="F83" s="76" t="s">
        <v>1100</v>
      </c>
      <c r="G83" s="76" t="s">
        <v>1136</v>
      </c>
      <c r="H83" s="76" t="s">
        <v>1013</v>
      </c>
      <c r="I83" s="76" t="s">
        <v>1101</v>
      </c>
      <c r="J83" s="76" t="s">
        <v>960</v>
      </c>
      <c r="K83" s="76" t="s">
        <v>1102</v>
      </c>
    </row>
    <row r="84" spans="1:11" x14ac:dyDescent="0.25">
      <c r="A84" s="76">
        <v>18</v>
      </c>
      <c r="B84" s="76" t="s">
        <v>262</v>
      </c>
      <c r="C84" s="76" t="s">
        <v>399</v>
      </c>
      <c r="D84" s="76" t="s">
        <v>0</v>
      </c>
      <c r="E84" s="76" t="s">
        <v>1</v>
      </c>
      <c r="F84" s="76" t="s">
        <v>1103</v>
      </c>
      <c r="G84" s="76" t="s">
        <v>1136</v>
      </c>
      <c r="H84" s="76" t="s">
        <v>1013</v>
      </c>
      <c r="I84" s="76" t="s">
        <v>1104</v>
      </c>
      <c r="J84" s="76" t="s">
        <v>960</v>
      </c>
      <c r="K84" s="76" t="s">
        <v>1105</v>
      </c>
    </row>
    <row r="85" spans="1:11" x14ac:dyDescent="0.25">
      <c r="A85" s="76">
        <v>19</v>
      </c>
      <c r="B85" s="76" t="s">
        <v>196</v>
      </c>
      <c r="C85" s="76" t="s">
        <v>104</v>
      </c>
      <c r="D85" s="76" t="s">
        <v>197</v>
      </c>
      <c r="E85" s="76" t="s">
        <v>198</v>
      </c>
      <c r="F85" s="76" t="s">
        <v>1107</v>
      </c>
      <c r="G85" s="76" t="s">
        <v>1136</v>
      </c>
      <c r="H85" s="76" t="s">
        <v>1013</v>
      </c>
      <c r="I85" s="76" t="s">
        <v>1108</v>
      </c>
      <c r="J85" s="76" t="s">
        <v>960</v>
      </c>
      <c r="K85" s="76" t="s">
        <v>1109</v>
      </c>
    </row>
    <row r="86" spans="1:11" x14ac:dyDescent="0.25">
      <c r="A86" s="76">
        <v>20</v>
      </c>
      <c r="B86" s="76" t="s">
        <v>1110</v>
      </c>
      <c r="C86" s="76" t="s">
        <v>408</v>
      </c>
      <c r="D86" s="76" t="s">
        <v>1111</v>
      </c>
      <c r="E86" s="76" t="s">
        <v>912</v>
      </c>
      <c r="F86" s="76" t="s">
        <v>1112</v>
      </c>
      <c r="G86" s="76" t="s">
        <v>1136</v>
      </c>
      <c r="H86" s="76" t="s">
        <v>1013</v>
      </c>
      <c r="I86" s="76" t="s">
        <v>1113</v>
      </c>
      <c r="J86" s="76" t="s">
        <v>960</v>
      </c>
      <c r="K86" s="76" t="s">
        <v>1114</v>
      </c>
    </row>
    <row r="87" spans="1:11" x14ac:dyDescent="0.25">
      <c r="A87" s="76">
        <v>21</v>
      </c>
      <c r="B87" s="76" t="s">
        <v>1115</v>
      </c>
      <c r="C87" s="76" t="s">
        <v>1116</v>
      </c>
      <c r="D87" s="76" t="s">
        <v>1117</v>
      </c>
      <c r="E87" s="76" t="s">
        <v>1</v>
      </c>
      <c r="F87" s="76" t="s">
        <v>1118</v>
      </c>
      <c r="G87" s="76" t="s">
        <v>1136</v>
      </c>
      <c r="H87" s="76" t="s">
        <v>1013</v>
      </c>
      <c r="I87" s="76" t="s">
        <v>1119</v>
      </c>
      <c r="J87" s="76" t="s">
        <v>960</v>
      </c>
      <c r="K87" s="76" t="s">
        <v>1120</v>
      </c>
    </row>
    <row r="88" spans="1:11" x14ac:dyDescent="0.25">
      <c r="A88" s="76">
        <v>22</v>
      </c>
      <c r="B88" s="76" t="s">
        <v>803</v>
      </c>
      <c r="C88" s="76" t="s">
        <v>804</v>
      </c>
      <c r="D88" s="76" t="s">
        <v>17</v>
      </c>
      <c r="E88" s="76" t="s">
        <v>7</v>
      </c>
      <c r="F88" s="76" t="s">
        <v>1121</v>
      </c>
      <c r="G88" s="76" t="s">
        <v>1136</v>
      </c>
      <c r="H88" s="76" t="s">
        <v>1013</v>
      </c>
      <c r="I88" s="76" t="s">
        <v>1122</v>
      </c>
      <c r="J88" s="76" t="s">
        <v>960</v>
      </c>
      <c r="K88" s="76" t="s">
        <v>1123</v>
      </c>
    </row>
    <row r="89" spans="1:11" x14ac:dyDescent="0.25">
      <c r="A89" s="76">
        <v>23</v>
      </c>
      <c r="B89" s="76" t="s">
        <v>174</v>
      </c>
      <c r="C89" s="76" t="s">
        <v>175</v>
      </c>
      <c r="D89" s="76" t="s">
        <v>0</v>
      </c>
      <c r="E89" s="76" t="s">
        <v>1</v>
      </c>
      <c r="F89" s="76" t="s">
        <v>1124</v>
      </c>
      <c r="G89" s="76" t="s">
        <v>1136</v>
      </c>
      <c r="H89" s="76" t="s">
        <v>1013</v>
      </c>
      <c r="I89" s="76" t="s">
        <v>1125</v>
      </c>
      <c r="J89" s="76" t="s">
        <v>960</v>
      </c>
      <c r="K89" s="76" t="s">
        <v>1126</v>
      </c>
    </row>
    <row r="90" spans="1:11" x14ac:dyDescent="0.25">
      <c r="A90" s="76">
        <v>34</v>
      </c>
      <c r="B90" s="76" t="s">
        <v>803</v>
      </c>
      <c r="C90" s="76" t="s">
        <v>804</v>
      </c>
      <c r="D90" s="76" t="s">
        <v>17</v>
      </c>
      <c r="E90" s="76" t="s">
        <v>7</v>
      </c>
      <c r="F90" s="76" t="s">
        <v>805</v>
      </c>
      <c r="G90" s="76" t="s">
        <v>1136</v>
      </c>
      <c r="H90" s="76" t="s">
        <v>5</v>
      </c>
      <c r="I90" s="76" t="s">
        <v>806</v>
      </c>
      <c r="J90" s="76" t="s">
        <v>6</v>
      </c>
      <c r="K90" s="76" t="s">
        <v>996</v>
      </c>
    </row>
    <row r="91" spans="1:11" x14ac:dyDescent="0.25">
      <c r="A91" s="76">
        <v>60</v>
      </c>
      <c r="B91" s="76" t="s">
        <v>15</v>
      </c>
      <c r="C91" s="76" t="s">
        <v>16</v>
      </c>
      <c r="D91" s="76" t="s">
        <v>17</v>
      </c>
      <c r="E91" s="76" t="s">
        <v>7</v>
      </c>
      <c r="F91" s="76" t="s">
        <v>18</v>
      </c>
      <c r="G91" s="76" t="s">
        <v>1136</v>
      </c>
      <c r="H91" s="76" t="s">
        <v>5</v>
      </c>
      <c r="I91" s="76" t="s">
        <v>19</v>
      </c>
      <c r="J91" s="76" t="s">
        <v>6</v>
      </c>
      <c r="K91" s="76" t="s">
        <v>685</v>
      </c>
    </row>
    <row r="92" spans="1:11" x14ac:dyDescent="0.25">
      <c r="A92" s="76">
        <v>73</v>
      </c>
      <c r="B92" s="76" t="s">
        <v>443</v>
      </c>
      <c r="C92" s="76" t="s">
        <v>444</v>
      </c>
      <c r="D92" s="76" t="s">
        <v>0</v>
      </c>
      <c r="E92" s="76" t="s">
        <v>1</v>
      </c>
      <c r="F92" s="76" t="s">
        <v>445</v>
      </c>
      <c r="G92" s="76" t="s">
        <v>1136</v>
      </c>
      <c r="H92" s="76" t="s">
        <v>5</v>
      </c>
      <c r="I92" s="76" t="s">
        <v>446</v>
      </c>
      <c r="J92" s="76" t="s">
        <v>6</v>
      </c>
      <c r="K92" s="76" t="s">
        <v>708</v>
      </c>
    </row>
    <row r="93" spans="1:11" x14ac:dyDescent="0.25">
      <c r="A93" s="76">
        <v>77</v>
      </c>
      <c r="B93" s="76" t="s">
        <v>54</v>
      </c>
      <c r="C93" s="76" t="s">
        <v>55</v>
      </c>
      <c r="D93" s="76" t="s">
        <v>0</v>
      </c>
      <c r="E93" s="76" t="s">
        <v>1</v>
      </c>
      <c r="F93" s="76" t="s">
        <v>56</v>
      </c>
      <c r="G93" s="76" t="s">
        <v>1136</v>
      </c>
      <c r="H93" s="76" t="s">
        <v>5</v>
      </c>
      <c r="I93" s="76" t="s">
        <v>57</v>
      </c>
      <c r="J93" s="76" t="s">
        <v>6</v>
      </c>
      <c r="K93" s="76" t="s">
        <v>717</v>
      </c>
    </row>
    <row r="94" spans="1:11" x14ac:dyDescent="0.25">
      <c r="A94" s="76">
        <v>78</v>
      </c>
      <c r="B94" s="76" t="s">
        <v>467</v>
      </c>
      <c r="C94" s="76" t="s">
        <v>468</v>
      </c>
      <c r="D94" s="76" t="s">
        <v>0</v>
      </c>
      <c r="E94" s="76" t="s">
        <v>1</v>
      </c>
      <c r="F94" s="76" t="s">
        <v>469</v>
      </c>
      <c r="G94" s="76" t="s">
        <v>1136</v>
      </c>
      <c r="H94" s="76" t="s">
        <v>5</v>
      </c>
      <c r="I94" s="76" t="s">
        <v>470</v>
      </c>
      <c r="J94" s="76" t="s">
        <v>6</v>
      </c>
      <c r="K94" s="76" t="s">
        <v>720</v>
      </c>
    </row>
    <row r="95" spans="1:11" x14ac:dyDescent="0.25">
      <c r="A95" s="76">
        <v>79</v>
      </c>
      <c r="B95" s="76" t="s">
        <v>50</v>
      </c>
      <c r="C95" s="76" t="s">
        <v>51</v>
      </c>
      <c r="D95" s="76" t="s">
        <v>52</v>
      </c>
      <c r="E95" s="76" t="s">
        <v>43</v>
      </c>
      <c r="F95" s="76" t="s">
        <v>94</v>
      </c>
      <c r="G95" s="76" t="s">
        <v>1136</v>
      </c>
      <c r="H95" s="76" t="s">
        <v>5</v>
      </c>
      <c r="I95" s="76" t="s">
        <v>95</v>
      </c>
      <c r="J95" s="76" t="s">
        <v>6</v>
      </c>
      <c r="K95" s="76" t="s">
        <v>724</v>
      </c>
    </row>
    <row r="96" spans="1:11" x14ac:dyDescent="0.25">
      <c r="A96" s="76">
        <v>44</v>
      </c>
      <c r="B96" s="76" t="s">
        <v>544</v>
      </c>
      <c r="C96" s="76" t="s">
        <v>545</v>
      </c>
      <c r="D96" s="76" t="s">
        <v>546</v>
      </c>
      <c r="E96" s="76" t="s">
        <v>1</v>
      </c>
      <c r="F96" s="76" t="s">
        <v>547</v>
      </c>
      <c r="G96" s="76" t="s">
        <v>1136</v>
      </c>
      <c r="H96" s="76" t="s">
        <v>8</v>
      </c>
      <c r="I96" s="76" t="s">
        <v>548</v>
      </c>
      <c r="J96" s="76" t="s">
        <v>9</v>
      </c>
      <c r="K96" s="76" t="s">
        <v>783</v>
      </c>
    </row>
    <row r="97" spans="1:11" x14ac:dyDescent="0.25">
      <c r="A97" s="76">
        <v>82</v>
      </c>
      <c r="B97" s="76" t="s">
        <v>127</v>
      </c>
      <c r="C97" s="76" t="s">
        <v>47</v>
      </c>
      <c r="D97" s="76" t="s">
        <v>0</v>
      </c>
      <c r="E97" s="76" t="s">
        <v>1</v>
      </c>
      <c r="F97" s="76" t="s">
        <v>128</v>
      </c>
      <c r="G97" s="76" t="s">
        <v>1136</v>
      </c>
      <c r="H97" s="76" t="s">
        <v>8</v>
      </c>
      <c r="I97" s="76" t="s">
        <v>129</v>
      </c>
      <c r="J97" s="76" t="s">
        <v>9</v>
      </c>
      <c r="K97" s="76" t="s">
        <v>729</v>
      </c>
    </row>
    <row r="98" spans="1:11" x14ac:dyDescent="0.25">
      <c r="A98" s="76">
        <v>87</v>
      </c>
      <c r="B98" s="76" t="s">
        <v>819</v>
      </c>
      <c r="C98" s="76" t="s">
        <v>820</v>
      </c>
      <c r="D98" s="76" t="s">
        <v>821</v>
      </c>
      <c r="E98" s="76" t="s">
        <v>822</v>
      </c>
      <c r="F98" s="76" t="s">
        <v>823</v>
      </c>
      <c r="G98" s="76" t="s">
        <v>1136</v>
      </c>
      <c r="H98" s="76" t="s">
        <v>8</v>
      </c>
      <c r="I98" s="76" t="s">
        <v>824</v>
      </c>
      <c r="J98" s="76" t="s">
        <v>9</v>
      </c>
      <c r="K98" s="76" t="s">
        <v>825</v>
      </c>
    </row>
    <row r="99" spans="1:11" x14ac:dyDescent="0.25">
      <c r="A99" s="76">
        <v>89</v>
      </c>
      <c r="B99" s="76" t="s">
        <v>101</v>
      </c>
      <c r="C99" s="76" t="s">
        <v>102</v>
      </c>
      <c r="D99" s="76" t="s">
        <v>103</v>
      </c>
      <c r="E99" s="76" t="s">
        <v>43</v>
      </c>
      <c r="F99" s="76" t="s">
        <v>169</v>
      </c>
      <c r="G99" s="76" t="s">
        <v>1136</v>
      </c>
      <c r="H99" s="76" t="s">
        <v>8</v>
      </c>
      <c r="I99" s="76" t="s">
        <v>170</v>
      </c>
      <c r="J99" s="76" t="s">
        <v>9</v>
      </c>
      <c r="K99" s="76" t="s">
        <v>735</v>
      </c>
    </row>
    <row r="100" spans="1:11" x14ac:dyDescent="0.25">
      <c r="A100" s="76">
        <v>92</v>
      </c>
      <c r="B100" s="76" t="s">
        <v>179</v>
      </c>
      <c r="C100" s="76" t="s">
        <v>180</v>
      </c>
      <c r="D100" s="76" t="s">
        <v>181</v>
      </c>
      <c r="E100" s="76" t="s">
        <v>43</v>
      </c>
      <c r="F100" s="76" t="s">
        <v>182</v>
      </c>
      <c r="G100" s="76" t="s">
        <v>1136</v>
      </c>
      <c r="H100" s="76" t="s">
        <v>8</v>
      </c>
      <c r="I100" s="76" t="s">
        <v>183</v>
      </c>
      <c r="J100" s="76" t="s">
        <v>9</v>
      </c>
      <c r="K100" s="76" t="s">
        <v>738</v>
      </c>
    </row>
    <row r="101" spans="1:11" x14ac:dyDescent="0.25">
      <c r="A101" s="76">
        <v>2</v>
      </c>
      <c r="B101" s="76" t="s">
        <v>1194</v>
      </c>
      <c r="C101" s="76" t="s">
        <v>1195</v>
      </c>
      <c r="D101" s="76" t="s">
        <v>1196</v>
      </c>
      <c r="E101" s="76" t="s">
        <v>28</v>
      </c>
      <c r="F101" s="76" t="s">
        <v>1197</v>
      </c>
      <c r="G101" s="76"/>
      <c r="H101" s="76" t="s">
        <v>1013</v>
      </c>
      <c r="I101" s="76" t="s">
        <v>1198</v>
      </c>
      <c r="J101" s="76" t="s">
        <v>960</v>
      </c>
      <c r="K101" s="76" t="s">
        <v>1199</v>
      </c>
    </row>
  </sheetData>
  <sortState ref="A2:K101">
    <sortCondition ref="G2:G101"/>
    <sortCondition ref="H2:H101"/>
  </sortState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8"/>
  <dimension ref="A1:L106"/>
  <sheetViews>
    <sheetView workbookViewId="0">
      <selection sqref="A1:K1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35</v>
      </c>
      <c r="B2" s="75" t="s">
        <v>803</v>
      </c>
      <c r="C2" s="75" t="s">
        <v>804</v>
      </c>
      <c r="D2" s="75" t="s">
        <v>17</v>
      </c>
      <c r="E2" s="75" t="s">
        <v>7</v>
      </c>
      <c r="F2" s="75" t="s">
        <v>805</v>
      </c>
      <c r="G2" s="75" t="s">
        <v>1071</v>
      </c>
      <c r="H2" s="75" t="s">
        <v>5</v>
      </c>
      <c r="I2" s="75" t="s">
        <v>806</v>
      </c>
      <c r="J2" s="75" t="s">
        <v>6</v>
      </c>
      <c r="K2" s="75" t="s">
        <v>996</v>
      </c>
    </row>
    <row r="3" spans="1:11" x14ac:dyDescent="0.25">
      <c r="A3">
        <v>61</v>
      </c>
      <c r="B3" s="75" t="s">
        <v>15</v>
      </c>
      <c r="C3" s="75" t="s">
        <v>16</v>
      </c>
      <c r="D3" s="75" t="s">
        <v>17</v>
      </c>
      <c r="E3" s="75" t="s">
        <v>7</v>
      </c>
      <c r="F3" s="75" t="s">
        <v>18</v>
      </c>
      <c r="G3" s="75" t="s">
        <v>1071</v>
      </c>
      <c r="H3" s="75" t="s">
        <v>5</v>
      </c>
      <c r="I3" s="75" t="s">
        <v>19</v>
      </c>
      <c r="J3" s="75" t="s">
        <v>6</v>
      </c>
      <c r="K3" s="75" t="s">
        <v>685</v>
      </c>
    </row>
    <row r="4" spans="1:11" x14ac:dyDescent="0.25">
      <c r="A4" s="75">
        <v>36</v>
      </c>
      <c r="B4" s="75" t="s">
        <v>830</v>
      </c>
      <c r="C4" s="75" t="s">
        <v>624</v>
      </c>
      <c r="D4" s="75" t="s">
        <v>625</v>
      </c>
      <c r="E4" s="75" t="s">
        <v>48</v>
      </c>
      <c r="F4" s="75" t="s">
        <v>626</v>
      </c>
      <c r="G4" s="75" t="s">
        <v>666</v>
      </c>
      <c r="H4" s="75" t="s">
        <v>294</v>
      </c>
      <c r="I4" s="75" t="s">
        <v>627</v>
      </c>
      <c r="J4" s="75" t="s">
        <v>289</v>
      </c>
      <c r="K4" s="75" t="s">
        <v>987</v>
      </c>
    </row>
    <row r="5" spans="1:11" x14ac:dyDescent="0.25">
      <c r="A5" s="75">
        <v>41</v>
      </c>
      <c r="B5" s="75" t="s">
        <v>567</v>
      </c>
      <c r="C5" s="75" t="s">
        <v>561</v>
      </c>
      <c r="D5" s="75" t="s">
        <v>0</v>
      </c>
      <c r="E5" s="75" t="s">
        <v>1</v>
      </c>
      <c r="F5" s="75" t="s">
        <v>61</v>
      </c>
      <c r="G5" s="75" t="s">
        <v>666</v>
      </c>
      <c r="H5" s="75" t="s">
        <v>3</v>
      </c>
      <c r="I5" s="75" t="s">
        <v>62</v>
      </c>
      <c r="J5" s="75" t="s">
        <v>53</v>
      </c>
      <c r="K5" s="75" t="s">
        <v>919</v>
      </c>
    </row>
    <row r="6" spans="1:11" x14ac:dyDescent="0.25">
      <c r="A6" s="75">
        <v>46</v>
      </c>
      <c r="B6" s="75" t="s">
        <v>453</v>
      </c>
      <c r="C6" s="75" t="s">
        <v>454</v>
      </c>
      <c r="D6" s="75" t="s">
        <v>455</v>
      </c>
      <c r="E6" s="75" t="s">
        <v>456</v>
      </c>
      <c r="F6" s="75" t="s">
        <v>457</v>
      </c>
      <c r="G6" s="75" t="s">
        <v>666</v>
      </c>
      <c r="H6" s="75" t="s">
        <v>30</v>
      </c>
      <c r="I6" s="75" t="s">
        <v>458</v>
      </c>
      <c r="J6" s="75" t="s">
        <v>32</v>
      </c>
      <c r="K6" s="75" t="s">
        <v>763</v>
      </c>
    </row>
    <row r="7" spans="1:11" x14ac:dyDescent="0.25">
      <c r="A7" s="75">
        <v>49</v>
      </c>
      <c r="B7" s="75" t="s">
        <v>407</v>
      </c>
      <c r="C7" s="75" t="s">
        <v>408</v>
      </c>
      <c r="D7" s="75" t="s">
        <v>618</v>
      </c>
      <c r="E7" s="75" t="s">
        <v>619</v>
      </c>
      <c r="F7" s="75" t="s">
        <v>620</v>
      </c>
      <c r="G7" s="75" t="s">
        <v>666</v>
      </c>
      <c r="H7" s="75" t="s">
        <v>294</v>
      </c>
      <c r="I7" s="75" t="s">
        <v>621</v>
      </c>
      <c r="J7" s="75" t="s">
        <v>289</v>
      </c>
      <c r="K7" s="75" t="s">
        <v>658</v>
      </c>
    </row>
    <row r="8" spans="1:11" x14ac:dyDescent="0.25">
      <c r="A8" s="75">
        <v>62</v>
      </c>
      <c r="B8" s="75" t="s">
        <v>333</v>
      </c>
      <c r="C8" s="75" t="s">
        <v>334</v>
      </c>
      <c r="D8" s="75" t="s">
        <v>335</v>
      </c>
      <c r="E8" s="75" t="s">
        <v>48</v>
      </c>
      <c r="F8" s="75" t="s">
        <v>336</v>
      </c>
      <c r="G8" s="75" t="s">
        <v>666</v>
      </c>
      <c r="H8" s="75" t="s">
        <v>287</v>
      </c>
      <c r="I8" s="75" t="s">
        <v>337</v>
      </c>
      <c r="J8" s="75" t="s">
        <v>289</v>
      </c>
      <c r="K8" s="75" t="s">
        <v>686</v>
      </c>
    </row>
    <row r="9" spans="1:11" x14ac:dyDescent="0.25">
      <c r="A9" s="75">
        <v>63</v>
      </c>
      <c r="B9" s="75" t="s">
        <v>350</v>
      </c>
      <c r="C9" s="75" t="s">
        <v>340</v>
      </c>
      <c r="D9" s="75" t="s">
        <v>351</v>
      </c>
      <c r="E9" s="75" t="s">
        <v>48</v>
      </c>
      <c r="F9" s="75" t="s">
        <v>352</v>
      </c>
      <c r="G9" s="75" t="s">
        <v>666</v>
      </c>
      <c r="H9" s="75" t="s">
        <v>287</v>
      </c>
      <c r="I9" s="75" t="s">
        <v>353</v>
      </c>
      <c r="J9" s="75" t="s">
        <v>289</v>
      </c>
      <c r="K9" s="75" t="s">
        <v>689</v>
      </c>
    </row>
    <row r="10" spans="1:11" x14ac:dyDescent="0.25">
      <c r="A10" s="75">
        <v>67</v>
      </c>
      <c r="B10" s="75" t="s">
        <v>377</v>
      </c>
      <c r="C10" s="75" t="s">
        <v>378</v>
      </c>
      <c r="D10" s="75" t="s">
        <v>256</v>
      </c>
      <c r="E10" s="75" t="s">
        <v>1</v>
      </c>
      <c r="F10" s="75" t="s">
        <v>379</v>
      </c>
      <c r="G10" s="75" t="s">
        <v>666</v>
      </c>
      <c r="H10" s="75" t="s">
        <v>294</v>
      </c>
      <c r="I10" s="75" t="s">
        <v>380</v>
      </c>
      <c r="J10" s="75" t="s">
        <v>289</v>
      </c>
      <c r="K10" s="75" t="s">
        <v>695</v>
      </c>
    </row>
    <row r="11" spans="1:11" x14ac:dyDescent="0.25">
      <c r="A11" s="75">
        <v>68</v>
      </c>
      <c r="B11" s="75" t="s">
        <v>387</v>
      </c>
      <c r="C11" s="75" t="s">
        <v>279</v>
      </c>
      <c r="D11" s="75" t="s">
        <v>351</v>
      </c>
      <c r="E11" s="75" t="s">
        <v>48</v>
      </c>
      <c r="F11" s="75" t="s">
        <v>388</v>
      </c>
      <c r="G11" s="75" t="s">
        <v>666</v>
      </c>
      <c r="H11" s="75" t="s">
        <v>287</v>
      </c>
      <c r="I11" s="75" t="s">
        <v>389</v>
      </c>
      <c r="J11" s="75" t="s">
        <v>289</v>
      </c>
      <c r="K11" s="75" t="s">
        <v>696</v>
      </c>
    </row>
    <row r="12" spans="1:11" x14ac:dyDescent="0.25">
      <c r="A12" s="75">
        <v>85</v>
      </c>
      <c r="B12" s="75" t="s">
        <v>131</v>
      </c>
      <c r="C12" s="75" t="s">
        <v>132</v>
      </c>
      <c r="D12" s="75" t="s">
        <v>133</v>
      </c>
      <c r="E12" s="75" t="s">
        <v>28</v>
      </c>
      <c r="F12" s="75" t="s">
        <v>134</v>
      </c>
      <c r="G12" s="75" t="s">
        <v>666</v>
      </c>
      <c r="H12" s="75" t="s">
        <v>30</v>
      </c>
      <c r="I12" s="75" t="s">
        <v>135</v>
      </c>
      <c r="J12" s="75" t="s">
        <v>32</v>
      </c>
      <c r="K12" s="75" t="s">
        <v>731</v>
      </c>
    </row>
    <row r="13" spans="1:11" x14ac:dyDescent="0.25">
      <c r="A13" s="75">
        <v>88</v>
      </c>
      <c r="B13" s="75" t="s">
        <v>54</v>
      </c>
      <c r="C13" s="75" t="s">
        <v>55</v>
      </c>
      <c r="D13" s="75" t="s">
        <v>0</v>
      </c>
      <c r="E13" s="75" t="s">
        <v>1</v>
      </c>
      <c r="F13" s="75" t="s">
        <v>156</v>
      </c>
      <c r="G13" s="75" t="s">
        <v>666</v>
      </c>
      <c r="H13" s="75" t="s">
        <v>157</v>
      </c>
      <c r="I13" s="75" t="s">
        <v>158</v>
      </c>
      <c r="J13" s="75" t="s">
        <v>159</v>
      </c>
      <c r="K13" s="75" t="s">
        <v>734</v>
      </c>
    </row>
    <row r="14" spans="1:11" x14ac:dyDescent="0.25">
      <c r="A14" s="75">
        <v>98</v>
      </c>
      <c r="B14" s="75" t="s">
        <v>101</v>
      </c>
      <c r="C14" s="75" t="s">
        <v>102</v>
      </c>
      <c r="D14" s="75" t="s">
        <v>103</v>
      </c>
      <c r="E14" s="75" t="s">
        <v>43</v>
      </c>
      <c r="F14" s="75" t="s">
        <v>202</v>
      </c>
      <c r="G14" s="75" t="s">
        <v>666</v>
      </c>
      <c r="H14" s="75" t="s">
        <v>30</v>
      </c>
      <c r="I14" s="75" t="s">
        <v>203</v>
      </c>
      <c r="J14" s="75" t="s">
        <v>32</v>
      </c>
      <c r="K14" s="75" t="s">
        <v>743</v>
      </c>
    </row>
    <row r="15" spans="1:11" x14ac:dyDescent="0.25">
      <c r="A15" s="75">
        <v>103</v>
      </c>
      <c r="B15" s="75" t="s">
        <v>232</v>
      </c>
      <c r="C15" s="75" t="s">
        <v>233</v>
      </c>
      <c r="D15" s="75" t="s">
        <v>234</v>
      </c>
      <c r="E15" s="75" t="s">
        <v>1</v>
      </c>
      <c r="F15" s="75" t="s">
        <v>235</v>
      </c>
      <c r="G15" s="75" t="s">
        <v>666</v>
      </c>
      <c r="H15" s="75" t="s">
        <v>3</v>
      </c>
      <c r="I15" s="75" t="s">
        <v>236</v>
      </c>
      <c r="J15" s="75" t="s">
        <v>53</v>
      </c>
      <c r="K15" s="75" t="s">
        <v>750</v>
      </c>
    </row>
    <row r="16" spans="1:11" x14ac:dyDescent="0.25">
      <c r="A16" s="75">
        <v>3</v>
      </c>
      <c r="B16" s="75" t="s">
        <v>174</v>
      </c>
      <c r="C16" s="75" t="s">
        <v>175</v>
      </c>
      <c r="D16" s="75" t="s">
        <v>0</v>
      </c>
      <c r="E16" s="75" t="s">
        <v>1</v>
      </c>
      <c r="F16" s="75" t="s">
        <v>855</v>
      </c>
      <c r="G16" s="75" t="s">
        <v>1019</v>
      </c>
      <c r="H16" s="75" t="s">
        <v>828</v>
      </c>
      <c r="I16" s="75" t="s">
        <v>856</v>
      </c>
      <c r="J16" s="75" t="s">
        <v>827</v>
      </c>
      <c r="K16" s="75" t="s">
        <v>1166</v>
      </c>
    </row>
    <row r="17" spans="1:11" x14ac:dyDescent="0.25">
      <c r="A17" s="75">
        <v>4</v>
      </c>
      <c r="B17" s="75" t="s">
        <v>116</v>
      </c>
      <c r="C17" s="75" t="s">
        <v>117</v>
      </c>
      <c r="D17" s="75" t="s">
        <v>648</v>
      </c>
      <c r="E17" s="75" t="s">
        <v>1</v>
      </c>
      <c r="F17" s="75" t="s">
        <v>118</v>
      </c>
      <c r="G17" s="75" t="s">
        <v>1019</v>
      </c>
      <c r="H17" s="75" t="s">
        <v>3</v>
      </c>
      <c r="I17" s="75" t="s">
        <v>119</v>
      </c>
      <c r="J17" s="75" t="s">
        <v>53</v>
      </c>
      <c r="K17" s="75" t="s">
        <v>1167</v>
      </c>
    </row>
    <row r="18" spans="1:11" x14ac:dyDescent="0.25">
      <c r="A18" s="75">
        <v>24</v>
      </c>
      <c r="B18" s="75" t="s">
        <v>50</v>
      </c>
      <c r="C18" s="75" t="s">
        <v>51</v>
      </c>
      <c r="D18" s="75" t="s">
        <v>52</v>
      </c>
      <c r="E18" s="75" t="s">
        <v>43</v>
      </c>
      <c r="F18" s="75" t="s">
        <v>246</v>
      </c>
      <c r="G18" s="75" t="s">
        <v>1019</v>
      </c>
      <c r="H18" s="75" t="s">
        <v>3</v>
      </c>
      <c r="I18" s="75" t="s">
        <v>247</v>
      </c>
      <c r="J18" s="75" t="s">
        <v>125</v>
      </c>
      <c r="K18" s="75" t="s">
        <v>1127</v>
      </c>
    </row>
    <row r="19" spans="1:11" x14ac:dyDescent="0.25">
      <c r="A19" s="75">
        <v>27</v>
      </c>
      <c r="B19" s="75" t="s">
        <v>190</v>
      </c>
      <c r="C19" s="75" t="s">
        <v>191</v>
      </c>
      <c r="D19" s="75" t="s">
        <v>192</v>
      </c>
      <c r="E19" s="75" t="s">
        <v>28</v>
      </c>
      <c r="F19" s="75" t="s">
        <v>193</v>
      </c>
      <c r="G19" s="75" t="s">
        <v>1019</v>
      </c>
      <c r="H19" s="75" t="s">
        <v>30</v>
      </c>
      <c r="I19" s="75" t="s">
        <v>194</v>
      </c>
      <c r="J19" s="75" t="s">
        <v>32</v>
      </c>
      <c r="K19" s="75" t="s">
        <v>1081</v>
      </c>
    </row>
    <row r="20" spans="1:11" x14ac:dyDescent="0.25">
      <c r="A20" s="75">
        <v>29</v>
      </c>
      <c r="B20" s="75" t="s">
        <v>262</v>
      </c>
      <c r="C20" s="75" t="s">
        <v>263</v>
      </c>
      <c r="D20" s="75" t="s">
        <v>264</v>
      </c>
      <c r="E20" s="75" t="s">
        <v>1</v>
      </c>
      <c r="F20" s="75" t="s">
        <v>265</v>
      </c>
      <c r="G20" s="75" t="s">
        <v>1019</v>
      </c>
      <c r="H20" s="75" t="s">
        <v>3</v>
      </c>
      <c r="I20" s="75" t="s">
        <v>266</v>
      </c>
      <c r="J20" s="75" t="s">
        <v>53</v>
      </c>
      <c r="K20" s="75" t="s">
        <v>1057</v>
      </c>
    </row>
    <row r="21" spans="1:11" x14ac:dyDescent="0.25">
      <c r="A21" s="75">
        <v>30</v>
      </c>
      <c r="B21" s="75" t="s">
        <v>71</v>
      </c>
      <c r="C21" s="75" t="s">
        <v>72</v>
      </c>
      <c r="D21" s="75" t="s">
        <v>73</v>
      </c>
      <c r="E21" s="75" t="s">
        <v>28</v>
      </c>
      <c r="F21" s="75" t="s">
        <v>74</v>
      </c>
      <c r="G21" s="75" t="s">
        <v>1019</v>
      </c>
      <c r="H21" s="75" t="s">
        <v>30</v>
      </c>
      <c r="I21" s="75" t="s">
        <v>75</v>
      </c>
      <c r="J21" s="75" t="s">
        <v>32</v>
      </c>
      <c r="K21" s="75" t="s">
        <v>1058</v>
      </c>
    </row>
    <row r="22" spans="1:11" x14ac:dyDescent="0.25">
      <c r="A22" s="75">
        <v>31</v>
      </c>
      <c r="B22" s="75" t="s">
        <v>273</v>
      </c>
      <c r="C22" s="75" t="s">
        <v>274</v>
      </c>
      <c r="D22" s="75" t="s">
        <v>0</v>
      </c>
      <c r="E22" s="75" t="s">
        <v>1</v>
      </c>
      <c r="F22" s="75" t="s">
        <v>275</v>
      </c>
      <c r="G22" s="75" t="s">
        <v>1019</v>
      </c>
      <c r="H22" s="75" t="s">
        <v>3</v>
      </c>
      <c r="I22" s="75" t="s">
        <v>276</v>
      </c>
      <c r="J22" s="75" t="s">
        <v>53</v>
      </c>
      <c r="K22" s="75" t="s">
        <v>1069</v>
      </c>
    </row>
    <row r="23" spans="1:11" x14ac:dyDescent="0.25">
      <c r="A23" s="75">
        <v>32</v>
      </c>
      <c r="B23" s="75" t="s">
        <v>102</v>
      </c>
      <c r="C23" s="75" t="s">
        <v>141</v>
      </c>
      <c r="D23" s="75" t="s">
        <v>42</v>
      </c>
      <c r="E23" s="75" t="s">
        <v>43</v>
      </c>
      <c r="F23" s="75" t="s">
        <v>142</v>
      </c>
      <c r="G23" s="75" t="s">
        <v>1019</v>
      </c>
      <c r="H23" s="75" t="s">
        <v>3</v>
      </c>
      <c r="I23" s="75" t="s">
        <v>143</v>
      </c>
      <c r="J23" s="75" t="s">
        <v>53</v>
      </c>
      <c r="K23" s="75" t="s">
        <v>1070</v>
      </c>
    </row>
    <row r="24" spans="1:11" x14ac:dyDescent="0.25">
      <c r="A24" s="75">
        <v>34</v>
      </c>
      <c r="B24" s="75" t="s">
        <v>145</v>
      </c>
      <c r="C24" s="75" t="s">
        <v>97</v>
      </c>
      <c r="D24" s="75" t="s">
        <v>1046</v>
      </c>
      <c r="E24" s="75" t="s">
        <v>1</v>
      </c>
      <c r="F24" s="75" t="s">
        <v>147</v>
      </c>
      <c r="G24" s="75" t="s">
        <v>1019</v>
      </c>
      <c r="H24" s="75" t="s">
        <v>3</v>
      </c>
      <c r="I24" s="75" t="s">
        <v>148</v>
      </c>
      <c r="J24" s="75" t="s">
        <v>53</v>
      </c>
      <c r="K24" s="75" t="s">
        <v>1047</v>
      </c>
    </row>
    <row r="25" spans="1:11" x14ac:dyDescent="0.25">
      <c r="A25" s="75">
        <v>37</v>
      </c>
      <c r="B25" s="75" t="s">
        <v>982</v>
      </c>
      <c r="C25" s="75" t="s">
        <v>292</v>
      </c>
      <c r="D25" s="75" t="s">
        <v>462</v>
      </c>
      <c r="E25" s="75" t="s">
        <v>1</v>
      </c>
      <c r="F25" s="75" t="s">
        <v>422</v>
      </c>
      <c r="G25" s="75" t="s">
        <v>1019</v>
      </c>
      <c r="H25" s="75" t="s">
        <v>3</v>
      </c>
      <c r="I25" s="75" t="s">
        <v>423</v>
      </c>
      <c r="J25" s="75" t="s">
        <v>2</v>
      </c>
      <c r="K25" s="75" t="s">
        <v>983</v>
      </c>
    </row>
    <row r="26" spans="1:11" x14ac:dyDescent="0.25">
      <c r="A26" s="75">
        <v>38</v>
      </c>
      <c r="B26" s="75" t="s">
        <v>64</v>
      </c>
      <c r="C26" s="75" t="s">
        <v>65</v>
      </c>
      <c r="D26" s="75" t="s">
        <v>66</v>
      </c>
      <c r="E26" s="75" t="s">
        <v>1</v>
      </c>
      <c r="F26" s="75" t="s">
        <v>67</v>
      </c>
      <c r="G26" s="75" t="s">
        <v>1019</v>
      </c>
      <c r="H26" s="75" t="s">
        <v>30</v>
      </c>
      <c r="I26" s="75" t="s">
        <v>68</v>
      </c>
      <c r="J26" s="75" t="s">
        <v>32</v>
      </c>
      <c r="K26" s="75" t="s">
        <v>959</v>
      </c>
    </row>
    <row r="27" spans="1:11" x14ac:dyDescent="0.25">
      <c r="A27" s="75">
        <v>39</v>
      </c>
      <c r="B27" s="75" t="s">
        <v>242</v>
      </c>
      <c r="C27" s="75" t="s">
        <v>243</v>
      </c>
      <c r="D27" s="75" t="s">
        <v>957</v>
      </c>
      <c r="E27" s="75" t="s">
        <v>43</v>
      </c>
      <c r="F27" s="75" t="s">
        <v>244</v>
      </c>
      <c r="G27" s="75" t="s">
        <v>1019</v>
      </c>
      <c r="H27" s="75" t="s">
        <v>3</v>
      </c>
      <c r="I27" s="75" t="s">
        <v>245</v>
      </c>
      <c r="J27" s="75" t="s">
        <v>125</v>
      </c>
      <c r="K27" s="75" t="s">
        <v>958</v>
      </c>
    </row>
    <row r="28" spans="1:11" x14ac:dyDescent="0.25">
      <c r="A28" s="75">
        <v>40</v>
      </c>
      <c r="B28" s="75" t="s">
        <v>322</v>
      </c>
      <c r="C28" s="75" t="s">
        <v>323</v>
      </c>
      <c r="D28" s="75" t="s">
        <v>66</v>
      </c>
      <c r="E28" s="75" t="s">
        <v>1</v>
      </c>
      <c r="F28" s="75" t="s">
        <v>324</v>
      </c>
      <c r="G28" s="75" t="s">
        <v>1019</v>
      </c>
      <c r="H28" s="75" t="s">
        <v>287</v>
      </c>
      <c r="I28" s="75" t="s">
        <v>325</v>
      </c>
      <c r="J28" s="75" t="s">
        <v>289</v>
      </c>
      <c r="K28" s="75" t="s">
        <v>956</v>
      </c>
    </row>
    <row r="29" spans="1:11" x14ac:dyDescent="0.25">
      <c r="A29" s="75">
        <v>42</v>
      </c>
      <c r="B29" s="75" t="s">
        <v>49</v>
      </c>
      <c r="C29" s="75" t="s">
        <v>97</v>
      </c>
      <c r="D29" s="75" t="s">
        <v>66</v>
      </c>
      <c r="E29" s="75" t="s">
        <v>1</v>
      </c>
      <c r="F29" s="75" t="s">
        <v>391</v>
      </c>
      <c r="G29" s="75" t="s">
        <v>1019</v>
      </c>
      <c r="H29" s="75" t="s">
        <v>294</v>
      </c>
      <c r="I29" s="75" t="s">
        <v>392</v>
      </c>
      <c r="J29" s="75" t="s">
        <v>289</v>
      </c>
      <c r="K29" s="75" t="s">
        <v>921</v>
      </c>
    </row>
    <row r="30" spans="1:11" x14ac:dyDescent="0.25">
      <c r="A30" s="75">
        <v>43</v>
      </c>
      <c r="B30" s="75" t="s">
        <v>361</v>
      </c>
      <c r="C30" s="75" t="s">
        <v>362</v>
      </c>
      <c r="D30" s="75" t="s">
        <v>0</v>
      </c>
      <c r="E30" s="75" t="s">
        <v>1</v>
      </c>
      <c r="F30" s="75" t="s">
        <v>886</v>
      </c>
      <c r="G30" s="75" t="s">
        <v>1019</v>
      </c>
      <c r="H30" s="75" t="s">
        <v>3</v>
      </c>
      <c r="I30" s="75" t="s">
        <v>861</v>
      </c>
      <c r="J30" s="75" t="s">
        <v>516</v>
      </c>
      <c r="K30" s="75" t="s">
        <v>896</v>
      </c>
    </row>
    <row r="31" spans="1:11" x14ac:dyDescent="0.25">
      <c r="A31" s="75">
        <v>44</v>
      </c>
      <c r="B31" s="75" t="s">
        <v>845</v>
      </c>
      <c r="C31" s="75" t="s">
        <v>846</v>
      </c>
      <c r="D31" s="75" t="s">
        <v>27</v>
      </c>
      <c r="E31" s="75" t="s">
        <v>28</v>
      </c>
      <c r="F31" s="75" t="s">
        <v>847</v>
      </c>
      <c r="G31" s="75" t="s">
        <v>1019</v>
      </c>
      <c r="H31" s="75" t="s">
        <v>294</v>
      </c>
      <c r="I31" s="75" t="s">
        <v>848</v>
      </c>
      <c r="J31" s="75" t="s">
        <v>289</v>
      </c>
      <c r="K31" s="75" t="s">
        <v>849</v>
      </c>
    </row>
    <row r="32" spans="1:11" x14ac:dyDescent="0.25">
      <c r="A32" s="75">
        <v>47</v>
      </c>
      <c r="B32" s="75" t="s">
        <v>530</v>
      </c>
      <c r="C32" s="75" t="s">
        <v>531</v>
      </c>
      <c r="D32" s="75" t="s">
        <v>36</v>
      </c>
      <c r="E32" s="75" t="s">
        <v>1</v>
      </c>
      <c r="F32" s="75" t="s">
        <v>532</v>
      </c>
      <c r="G32" s="75" t="s">
        <v>1019</v>
      </c>
      <c r="H32" s="75" t="s">
        <v>294</v>
      </c>
      <c r="I32" s="75" t="s">
        <v>533</v>
      </c>
      <c r="J32" s="75" t="s">
        <v>516</v>
      </c>
      <c r="K32" s="75" t="s">
        <v>764</v>
      </c>
    </row>
    <row r="33" spans="1:11" x14ac:dyDescent="0.25">
      <c r="A33" s="75">
        <v>48</v>
      </c>
      <c r="B33" s="75" t="s">
        <v>651</v>
      </c>
      <c r="C33" s="75" t="s">
        <v>652</v>
      </c>
      <c r="D33" s="75" t="s">
        <v>653</v>
      </c>
      <c r="E33" s="75" t="s">
        <v>1</v>
      </c>
      <c r="F33" s="75" t="s">
        <v>654</v>
      </c>
      <c r="G33" s="75" t="s">
        <v>1019</v>
      </c>
      <c r="H33" s="75" t="s">
        <v>294</v>
      </c>
      <c r="I33" s="75" t="s">
        <v>655</v>
      </c>
      <c r="J33" s="75" t="s">
        <v>289</v>
      </c>
      <c r="K33" s="75" t="s">
        <v>656</v>
      </c>
    </row>
    <row r="34" spans="1:11" x14ac:dyDescent="0.25">
      <c r="A34" s="75">
        <v>50</v>
      </c>
      <c r="B34" s="75" t="s">
        <v>425</v>
      </c>
      <c r="C34" s="75" t="s">
        <v>426</v>
      </c>
      <c r="D34" s="75" t="s">
        <v>427</v>
      </c>
      <c r="E34" s="75" t="s">
        <v>28</v>
      </c>
      <c r="F34" s="75" t="s">
        <v>428</v>
      </c>
      <c r="G34" s="75" t="s">
        <v>1019</v>
      </c>
      <c r="H34" s="75" t="s">
        <v>287</v>
      </c>
      <c r="I34" s="75" t="s">
        <v>429</v>
      </c>
      <c r="J34" s="75" t="s">
        <v>289</v>
      </c>
      <c r="K34" s="75" t="s">
        <v>659</v>
      </c>
    </row>
    <row r="35" spans="1:11" x14ac:dyDescent="0.25">
      <c r="A35" s="75">
        <v>51</v>
      </c>
      <c r="B35" s="75" t="s">
        <v>608</v>
      </c>
      <c r="C35" s="75" t="s">
        <v>378</v>
      </c>
      <c r="D35" s="75" t="s">
        <v>27</v>
      </c>
      <c r="E35" s="75" t="s">
        <v>28</v>
      </c>
      <c r="F35" s="75" t="s">
        <v>609</v>
      </c>
      <c r="G35" s="75" t="s">
        <v>1019</v>
      </c>
      <c r="H35" s="75" t="s">
        <v>294</v>
      </c>
      <c r="I35" s="75" t="s">
        <v>610</v>
      </c>
      <c r="J35" s="75" t="s">
        <v>289</v>
      </c>
      <c r="K35" s="75" t="s">
        <v>663</v>
      </c>
    </row>
    <row r="36" spans="1:11" x14ac:dyDescent="0.25">
      <c r="A36" s="75">
        <v>52</v>
      </c>
      <c r="B36" s="75"/>
      <c r="C36" s="75"/>
      <c r="D36" s="75"/>
      <c r="E36" s="75"/>
      <c r="F36" s="75" t="s">
        <v>572</v>
      </c>
      <c r="G36" s="75" t="s">
        <v>1019</v>
      </c>
      <c r="H36" s="75" t="s">
        <v>287</v>
      </c>
      <c r="I36" s="75" t="s">
        <v>573</v>
      </c>
      <c r="J36" s="75" t="s">
        <v>289</v>
      </c>
      <c r="K36" s="75" t="s">
        <v>665</v>
      </c>
    </row>
    <row r="37" spans="1:11" x14ac:dyDescent="0.25">
      <c r="A37" s="75">
        <v>54</v>
      </c>
      <c r="B37" s="75" t="s">
        <v>257</v>
      </c>
      <c r="C37" s="75" t="s">
        <v>258</v>
      </c>
      <c r="D37" s="75" t="s">
        <v>36</v>
      </c>
      <c r="E37" s="75" t="s">
        <v>1</v>
      </c>
      <c r="F37" s="75" t="s">
        <v>259</v>
      </c>
      <c r="G37" s="75" t="s">
        <v>1019</v>
      </c>
      <c r="H37" s="75" t="s">
        <v>3</v>
      </c>
      <c r="I37" s="75" t="s">
        <v>260</v>
      </c>
      <c r="J37" s="75" t="s">
        <v>53</v>
      </c>
      <c r="K37" s="75" t="s">
        <v>670</v>
      </c>
    </row>
    <row r="38" spans="1:11" x14ac:dyDescent="0.25">
      <c r="A38" s="75">
        <v>55</v>
      </c>
      <c r="B38" s="75" t="s">
        <v>566</v>
      </c>
      <c r="C38" s="75" t="s">
        <v>556</v>
      </c>
      <c r="D38" s="75" t="s">
        <v>0</v>
      </c>
      <c r="E38" s="75" t="s">
        <v>1</v>
      </c>
      <c r="F38" s="75" t="s">
        <v>557</v>
      </c>
      <c r="G38" s="75" t="s">
        <v>1019</v>
      </c>
      <c r="H38" s="75" t="s">
        <v>287</v>
      </c>
      <c r="I38" s="75" t="s">
        <v>558</v>
      </c>
      <c r="J38" s="75" t="s">
        <v>289</v>
      </c>
      <c r="K38" s="75" t="s">
        <v>673</v>
      </c>
    </row>
    <row r="39" spans="1:11" x14ac:dyDescent="0.25">
      <c r="A39" s="75">
        <v>56</v>
      </c>
      <c r="B39" s="75"/>
      <c r="C39" s="75"/>
      <c r="D39" s="75"/>
      <c r="E39" s="75"/>
      <c r="F39" s="75" t="s">
        <v>540</v>
      </c>
      <c r="G39" s="75" t="s">
        <v>1019</v>
      </c>
      <c r="H39" s="75" t="s">
        <v>294</v>
      </c>
      <c r="I39" s="75" t="s">
        <v>541</v>
      </c>
      <c r="J39" s="75" t="s">
        <v>289</v>
      </c>
      <c r="K39" s="75" t="s">
        <v>677</v>
      </c>
    </row>
    <row r="40" spans="1:11" x14ac:dyDescent="0.25">
      <c r="A40" s="75">
        <v>57</v>
      </c>
      <c r="B40" s="75" t="s">
        <v>291</v>
      </c>
      <c r="C40" s="75" t="s">
        <v>292</v>
      </c>
      <c r="D40" s="75" t="s">
        <v>0</v>
      </c>
      <c r="E40" s="75" t="s">
        <v>1</v>
      </c>
      <c r="F40" s="75" t="s">
        <v>293</v>
      </c>
      <c r="G40" s="75" t="s">
        <v>1019</v>
      </c>
      <c r="H40" s="75" t="s">
        <v>294</v>
      </c>
      <c r="I40" s="75" t="s">
        <v>295</v>
      </c>
      <c r="J40" s="75" t="s">
        <v>289</v>
      </c>
      <c r="K40" s="75" t="s">
        <v>679</v>
      </c>
    </row>
    <row r="41" spans="1:11" x14ac:dyDescent="0.25">
      <c r="A41" s="75">
        <v>58</v>
      </c>
      <c r="B41" s="75" t="s">
        <v>297</v>
      </c>
      <c r="C41" s="75" t="s">
        <v>255</v>
      </c>
      <c r="D41" s="75" t="s">
        <v>0</v>
      </c>
      <c r="E41" s="75" t="s">
        <v>1</v>
      </c>
      <c r="F41" s="75" t="s">
        <v>298</v>
      </c>
      <c r="G41" s="75" t="s">
        <v>1019</v>
      </c>
      <c r="H41" s="75" t="s">
        <v>294</v>
      </c>
      <c r="I41" s="75" t="s">
        <v>299</v>
      </c>
      <c r="J41" s="75" t="s">
        <v>289</v>
      </c>
      <c r="K41" s="75" t="s">
        <v>680</v>
      </c>
    </row>
    <row r="42" spans="1:11" x14ac:dyDescent="0.25">
      <c r="A42" s="75">
        <v>59</v>
      </c>
      <c r="B42" s="75" t="s">
        <v>311</v>
      </c>
      <c r="C42" s="75" t="s">
        <v>312</v>
      </c>
      <c r="D42" s="75" t="s">
        <v>313</v>
      </c>
      <c r="E42" s="75" t="s">
        <v>43</v>
      </c>
      <c r="F42" s="75" t="s">
        <v>314</v>
      </c>
      <c r="G42" s="75" t="s">
        <v>1019</v>
      </c>
      <c r="H42" s="75" t="s">
        <v>294</v>
      </c>
      <c r="I42" s="75" t="s">
        <v>315</v>
      </c>
      <c r="J42" s="75" t="s">
        <v>289</v>
      </c>
      <c r="K42" s="75" t="s">
        <v>683</v>
      </c>
    </row>
    <row r="43" spans="1:11" x14ac:dyDescent="0.25">
      <c r="A43" s="75">
        <v>60</v>
      </c>
      <c r="B43" s="75" t="s">
        <v>317</v>
      </c>
      <c r="C43" s="75" t="s">
        <v>279</v>
      </c>
      <c r="D43" s="75" t="s">
        <v>318</v>
      </c>
      <c r="E43" s="75" t="s">
        <v>28</v>
      </c>
      <c r="F43" s="75" t="s">
        <v>319</v>
      </c>
      <c r="G43" s="75" t="s">
        <v>1019</v>
      </c>
      <c r="H43" s="75" t="s">
        <v>287</v>
      </c>
      <c r="I43" s="75" t="s">
        <v>320</v>
      </c>
      <c r="J43" s="75" t="s">
        <v>289</v>
      </c>
      <c r="K43" s="75" t="s">
        <v>758</v>
      </c>
    </row>
    <row r="44" spans="1:11" x14ac:dyDescent="0.25">
      <c r="A44" s="75">
        <v>64</v>
      </c>
      <c r="B44" s="75" t="s">
        <v>355</v>
      </c>
      <c r="C44" s="75" t="s">
        <v>356</v>
      </c>
      <c r="D44" s="75" t="s">
        <v>0</v>
      </c>
      <c r="E44" s="75" t="s">
        <v>1</v>
      </c>
      <c r="F44" s="75" t="s">
        <v>357</v>
      </c>
      <c r="G44" s="75" t="s">
        <v>1019</v>
      </c>
      <c r="H44" s="75" t="s">
        <v>294</v>
      </c>
      <c r="I44" s="75" t="s">
        <v>358</v>
      </c>
      <c r="J44" s="75" t="s">
        <v>289</v>
      </c>
      <c r="K44" s="75" t="s">
        <v>690</v>
      </c>
    </row>
    <row r="45" spans="1:11" x14ac:dyDescent="0.25">
      <c r="A45" s="75">
        <v>65</v>
      </c>
      <c r="B45" s="75" t="s">
        <v>238</v>
      </c>
      <c r="C45" s="75" t="s">
        <v>239</v>
      </c>
      <c r="D45" s="75" t="s">
        <v>0</v>
      </c>
      <c r="E45" s="75" t="s">
        <v>1</v>
      </c>
      <c r="F45" s="75" t="s">
        <v>240</v>
      </c>
      <c r="G45" s="75" t="s">
        <v>1019</v>
      </c>
      <c r="H45" s="75" t="s">
        <v>3</v>
      </c>
      <c r="I45" s="75" t="s">
        <v>241</v>
      </c>
      <c r="J45" s="75" t="s">
        <v>53</v>
      </c>
      <c r="K45" s="75" t="s">
        <v>691</v>
      </c>
    </row>
    <row r="46" spans="1:11" x14ac:dyDescent="0.25">
      <c r="A46" s="75">
        <v>66</v>
      </c>
      <c r="B46" s="75" t="s">
        <v>366</v>
      </c>
      <c r="C46" s="75" t="s">
        <v>367</v>
      </c>
      <c r="D46" s="75" t="s">
        <v>368</v>
      </c>
      <c r="E46" s="75" t="s">
        <v>43</v>
      </c>
      <c r="F46" s="75" t="s">
        <v>369</v>
      </c>
      <c r="G46" s="75" t="s">
        <v>1019</v>
      </c>
      <c r="H46" s="75" t="s">
        <v>294</v>
      </c>
      <c r="I46" s="75" t="s">
        <v>370</v>
      </c>
      <c r="J46" s="75" t="s">
        <v>289</v>
      </c>
      <c r="K46" s="75" t="s">
        <v>693</v>
      </c>
    </row>
    <row r="47" spans="1:11" x14ac:dyDescent="0.25">
      <c r="A47" s="75">
        <v>69</v>
      </c>
      <c r="B47" s="75" t="s">
        <v>137</v>
      </c>
      <c r="C47" s="75" t="s">
        <v>138</v>
      </c>
      <c r="D47" s="75" t="s">
        <v>0</v>
      </c>
      <c r="E47" s="75" t="s">
        <v>1</v>
      </c>
      <c r="F47" s="75" t="s">
        <v>139</v>
      </c>
      <c r="G47" s="75" t="s">
        <v>1019</v>
      </c>
      <c r="H47" s="75" t="s">
        <v>3</v>
      </c>
      <c r="I47" s="75" t="s">
        <v>140</v>
      </c>
      <c r="J47" s="75" t="s">
        <v>53</v>
      </c>
      <c r="K47" s="75" t="s">
        <v>699</v>
      </c>
    </row>
    <row r="48" spans="1:11" x14ac:dyDescent="0.25">
      <c r="A48" s="75">
        <v>70</v>
      </c>
      <c r="B48" s="75" t="s">
        <v>262</v>
      </c>
      <c r="C48" s="75" t="s">
        <v>399</v>
      </c>
      <c r="D48" s="75" t="s">
        <v>0</v>
      </c>
      <c r="E48" s="75" t="s">
        <v>1</v>
      </c>
      <c r="F48" s="75" t="s">
        <v>400</v>
      </c>
      <c r="G48" s="75" t="s">
        <v>1019</v>
      </c>
      <c r="H48" s="75" t="s">
        <v>294</v>
      </c>
      <c r="I48" s="75" t="s">
        <v>401</v>
      </c>
      <c r="J48" s="75" t="s">
        <v>289</v>
      </c>
      <c r="K48" s="75" t="s">
        <v>700</v>
      </c>
    </row>
    <row r="49" spans="1:11" x14ac:dyDescent="0.25">
      <c r="A49" s="75">
        <v>71</v>
      </c>
      <c r="B49" s="75" t="s">
        <v>403</v>
      </c>
      <c r="C49" s="75" t="s">
        <v>60</v>
      </c>
      <c r="D49" s="75" t="s">
        <v>27</v>
      </c>
      <c r="E49" s="75" t="s">
        <v>28</v>
      </c>
      <c r="F49" s="75" t="s">
        <v>404</v>
      </c>
      <c r="G49" s="75" t="s">
        <v>1019</v>
      </c>
      <c r="H49" s="75" t="s">
        <v>287</v>
      </c>
      <c r="I49" s="75" t="s">
        <v>405</v>
      </c>
      <c r="J49" s="75" t="s">
        <v>289</v>
      </c>
      <c r="K49" s="75" t="s">
        <v>701</v>
      </c>
    </row>
    <row r="50" spans="1:11" x14ac:dyDescent="0.25">
      <c r="A50" s="75">
        <v>72</v>
      </c>
      <c r="B50" s="75" t="s">
        <v>431</v>
      </c>
      <c r="C50" s="75" t="s">
        <v>172</v>
      </c>
      <c r="D50" s="75" t="s">
        <v>432</v>
      </c>
      <c r="E50" s="75" t="s">
        <v>28</v>
      </c>
      <c r="F50" s="75" t="s">
        <v>433</v>
      </c>
      <c r="G50" s="75" t="s">
        <v>1019</v>
      </c>
      <c r="H50" s="75" t="s">
        <v>294</v>
      </c>
      <c r="I50" s="75" t="s">
        <v>434</v>
      </c>
      <c r="J50" s="75" t="s">
        <v>289</v>
      </c>
      <c r="K50" s="75" t="s">
        <v>704</v>
      </c>
    </row>
    <row r="51" spans="1:11" x14ac:dyDescent="0.25">
      <c r="A51" s="75">
        <v>73</v>
      </c>
      <c r="B51" s="75" t="s">
        <v>15</v>
      </c>
      <c r="C51" s="75" t="s">
        <v>16</v>
      </c>
      <c r="D51" s="75" t="s">
        <v>17</v>
      </c>
      <c r="E51" s="75" t="s">
        <v>7</v>
      </c>
      <c r="F51" s="75" t="s">
        <v>77</v>
      </c>
      <c r="G51" s="75" t="s">
        <v>1019</v>
      </c>
      <c r="H51" s="75" t="s">
        <v>30</v>
      </c>
      <c r="I51" s="75" t="s">
        <v>78</v>
      </c>
      <c r="J51" s="75" t="s">
        <v>32</v>
      </c>
      <c r="K51" s="75" t="s">
        <v>705</v>
      </c>
    </row>
    <row r="52" spans="1:11" x14ac:dyDescent="0.25">
      <c r="A52" s="75">
        <v>75</v>
      </c>
      <c r="B52" s="75" t="s">
        <v>460</v>
      </c>
      <c r="C52" s="75" t="s">
        <v>461</v>
      </c>
      <c r="D52" s="75" t="s">
        <v>462</v>
      </c>
      <c r="E52" s="75" t="s">
        <v>1</v>
      </c>
      <c r="F52" s="75" t="s">
        <v>463</v>
      </c>
      <c r="G52" s="75" t="s">
        <v>1019</v>
      </c>
      <c r="H52" s="75" t="s">
        <v>30</v>
      </c>
      <c r="I52" s="75" t="s">
        <v>464</v>
      </c>
      <c r="J52" s="75" t="s">
        <v>32</v>
      </c>
      <c r="K52" s="75" t="s">
        <v>711</v>
      </c>
    </row>
    <row r="53" spans="1:11" x14ac:dyDescent="0.25">
      <c r="A53" s="75">
        <v>76</v>
      </c>
      <c r="B53" s="75" t="s">
        <v>165</v>
      </c>
      <c r="C53" s="75" t="s">
        <v>166</v>
      </c>
      <c r="D53" s="75" t="s">
        <v>27</v>
      </c>
      <c r="E53" s="75" t="s">
        <v>28</v>
      </c>
      <c r="F53" s="75" t="s">
        <v>167</v>
      </c>
      <c r="G53" s="75" t="s">
        <v>1019</v>
      </c>
      <c r="H53" s="75" t="s">
        <v>30</v>
      </c>
      <c r="I53" s="75" t="s">
        <v>168</v>
      </c>
      <c r="J53" s="75" t="s">
        <v>32</v>
      </c>
      <c r="K53" s="75" t="s">
        <v>712</v>
      </c>
    </row>
    <row r="54" spans="1:11" x14ac:dyDescent="0.25">
      <c r="A54" s="75">
        <v>77</v>
      </c>
      <c r="B54" s="75" t="s">
        <v>25</v>
      </c>
      <c r="C54" s="75" t="s">
        <v>26</v>
      </c>
      <c r="D54" s="75" t="s">
        <v>27</v>
      </c>
      <c r="E54" s="75" t="s">
        <v>28</v>
      </c>
      <c r="F54" s="75" t="s">
        <v>29</v>
      </c>
      <c r="G54" s="75" t="s">
        <v>1019</v>
      </c>
      <c r="H54" s="75" t="s">
        <v>30</v>
      </c>
      <c r="I54" s="75" t="s">
        <v>31</v>
      </c>
      <c r="J54" s="75" t="s">
        <v>32</v>
      </c>
      <c r="K54" s="75" t="s">
        <v>714</v>
      </c>
    </row>
    <row r="55" spans="1:11" x14ac:dyDescent="0.25">
      <c r="A55" s="75">
        <v>82</v>
      </c>
      <c r="B55" s="75" t="s">
        <v>110</v>
      </c>
      <c r="C55" s="75" t="s">
        <v>111</v>
      </c>
      <c r="D55" s="75" t="s">
        <v>112</v>
      </c>
      <c r="E55" s="75" t="s">
        <v>43</v>
      </c>
      <c r="F55" s="75" t="s">
        <v>113</v>
      </c>
      <c r="G55" s="75" t="s">
        <v>1019</v>
      </c>
      <c r="H55" s="75" t="s">
        <v>3</v>
      </c>
      <c r="I55" s="75" t="s">
        <v>114</v>
      </c>
      <c r="J55" s="75" t="s">
        <v>53</v>
      </c>
      <c r="K55" s="75" t="s">
        <v>727</v>
      </c>
    </row>
    <row r="56" spans="1:11" x14ac:dyDescent="0.25">
      <c r="A56" s="75">
        <v>83</v>
      </c>
      <c r="B56" s="75" t="s">
        <v>120</v>
      </c>
      <c r="C56" s="75" t="s">
        <v>121</v>
      </c>
      <c r="D56" s="75" t="s">
        <v>122</v>
      </c>
      <c r="E56" s="75" t="s">
        <v>43</v>
      </c>
      <c r="F56" s="75" t="s">
        <v>123</v>
      </c>
      <c r="G56" s="75" t="s">
        <v>1019</v>
      </c>
      <c r="H56" s="75" t="s">
        <v>3</v>
      </c>
      <c r="I56" s="75" t="s">
        <v>124</v>
      </c>
      <c r="J56" s="75" t="s">
        <v>125</v>
      </c>
      <c r="K56" s="75" t="s">
        <v>728</v>
      </c>
    </row>
    <row r="57" spans="1:11" x14ac:dyDescent="0.25">
      <c r="A57" s="75">
        <v>97</v>
      </c>
      <c r="B57" s="75" t="s">
        <v>467</v>
      </c>
      <c r="C57" s="75" t="s">
        <v>468</v>
      </c>
      <c r="D57" s="75" t="s">
        <v>0</v>
      </c>
      <c r="E57" s="75" t="s">
        <v>1</v>
      </c>
      <c r="F57" s="75" t="s">
        <v>477</v>
      </c>
      <c r="G57" s="75" t="s">
        <v>1019</v>
      </c>
      <c r="H57" s="75" t="s">
        <v>30</v>
      </c>
      <c r="I57" s="75" t="s">
        <v>478</v>
      </c>
      <c r="J57" s="75" t="s">
        <v>32</v>
      </c>
      <c r="K57" s="75" t="s">
        <v>740</v>
      </c>
    </row>
    <row r="58" spans="1:11" x14ac:dyDescent="0.25">
      <c r="A58" s="75">
        <v>100</v>
      </c>
      <c r="B58" s="75" t="s">
        <v>206</v>
      </c>
      <c r="C58" s="75" t="s">
        <v>207</v>
      </c>
      <c r="D58" s="75" t="s">
        <v>173</v>
      </c>
      <c r="E58" s="75" t="s">
        <v>43</v>
      </c>
      <c r="F58" s="75" t="s">
        <v>208</v>
      </c>
      <c r="G58" s="75" t="s">
        <v>1019</v>
      </c>
      <c r="H58" s="75" t="s">
        <v>3</v>
      </c>
      <c r="I58" s="75" t="s">
        <v>209</v>
      </c>
      <c r="J58" s="75" t="s">
        <v>53</v>
      </c>
      <c r="K58" s="75" t="s">
        <v>745</v>
      </c>
    </row>
    <row r="59" spans="1:11" x14ac:dyDescent="0.25">
      <c r="A59" s="75">
        <v>101</v>
      </c>
      <c r="B59" s="75" t="s">
        <v>224</v>
      </c>
      <c r="C59" s="75" t="s">
        <v>225</v>
      </c>
      <c r="D59" s="75" t="s">
        <v>0</v>
      </c>
      <c r="E59" s="75" t="s">
        <v>1</v>
      </c>
      <c r="F59" s="75" t="s">
        <v>226</v>
      </c>
      <c r="G59" s="75" t="s">
        <v>1019</v>
      </c>
      <c r="H59" s="75" t="s">
        <v>3</v>
      </c>
      <c r="I59" s="75" t="s">
        <v>227</v>
      </c>
      <c r="J59" s="75" t="s">
        <v>53</v>
      </c>
      <c r="K59" s="75" t="s">
        <v>748</v>
      </c>
    </row>
    <row r="60" spans="1:11" x14ac:dyDescent="0.25">
      <c r="A60" s="75">
        <v>102</v>
      </c>
      <c r="B60" s="75" t="s">
        <v>54</v>
      </c>
      <c r="C60" s="75" t="s">
        <v>55</v>
      </c>
      <c r="D60" s="75" t="s">
        <v>0</v>
      </c>
      <c r="E60" s="75" t="s">
        <v>1</v>
      </c>
      <c r="F60" s="75" t="s">
        <v>229</v>
      </c>
      <c r="G60" s="75" t="s">
        <v>1019</v>
      </c>
      <c r="H60" s="75" t="s">
        <v>3</v>
      </c>
      <c r="I60" s="75" t="s">
        <v>230</v>
      </c>
      <c r="J60" s="75" t="s">
        <v>53</v>
      </c>
      <c r="K60" s="75" t="s">
        <v>749</v>
      </c>
    </row>
    <row r="61" spans="1:11" x14ac:dyDescent="0.25">
      <c r="A61" s="75">
        <v>104</v>
      </c>
      <c r="B61" s="75" t="s">
        <v>268</v>
      </c>
      <c r="C61" s="75" t="s">
        <v>269</v>
      </c>
      <c r="D61" s="75" t="s">
        <v>66</v>
      </c>
      <c r="E61" s="75" t="s">
        <v>1</v>
      </c>
      <c r="F61" s="75" t="s">
        <v>270</v>
      </c>
      <c r="G61" s="75" t="s">
        <v>1019</v>
      </c>
      <c r="H61" s="75" t="s">
        <v>3</v>
      </c>
      <c r="I61" s="75" t="s">
        <v>271</v>
      </c>
      <c r="J61" s="75" t="s">
        <v>53</v>
      </c>
      <c r="K61" s="75" t="s">
        <v>754</v>
      </c>
    </row>
    <row r="62" spans="1:11" x14ac:dyDescent="0.25">
      <c r="A62" s="75">
        <v>105</v>
      </c>
      <c r="B62" s="75" t="s">
        <v>278</v>
      </c>
      <c r="C62" s="75" t="s">
        <v>279</v>
      </c>
      <c r="D62" s="75" t="s">
        <v>66</v>
      </c>
      <c r="E62" s="75" t="s">
        <v>1</v>
      </c>
      <c r="F62" s="75" t="s">
        <v>280</v>
      </c>
      <c r="G62" s="75" t="s">
        <v>1019</v>
      </c>
      <c r="H62" s="75" t="s">
        <v>3</v>
      </c>
      <c r="I62" s="75" t="s">
        <v>281</v>
      </c>
      <c r="J62" s="75" t="s">
        <v>53</v>
      </c>
      <c r="K62" s="75" t="s">
        <v>756</v>
      </c>
    </row>
    <row r="63" spans="1:11" x14ac:dyDescent="0.25">
      <c r="A63" s="75">
        <v>25</v>
      </c>
      <c r="B63" s="75" t="s">
        <v>1072</v>
      </c>
      <c r="C63" s="75" t="s">
        <v>1073</v>
      </c>
      <c r="D63" s="75" t="s">
        <v>122</v>
      </c>
      <c r="E63" s="75" t="s">
        <v>43</v>
      </c>
      <c r="F63" s="75" t="s">
        <v>221</v>
      </c>
      <c r="G63" s="75" t="s">
        <v>1131</v>
      </c>
      <c r="H63" s="75" t="s">
        <v>3</v>
      </c>
      <c r="I63" s="75" t="s">
        <v>222</v>
      </c>
      <c r="J63" s="75" t="s">
        <v>53</v>
      </c>
      <c r="K63" s="75" t="s">
        <v>1074</v>
      </c>
    </row>
    <row r="64" spans="1:11" x14ac:dyDescent="0.25">
      <c r="A64" s="75">
        <v>53</v>
      </c>
      <c r="B64" s="75" t="s">
        <v>590</v>
      </c>
      <c r="C64" s="75" t="s">
        <v>591</v>
      </c>
      <c r="D64" s="75" t="s">
        <v>592</v>
      </c>
      <c r="E64" s="75" t="s">
        <v>43</v>
      </c>
      <c r="F64" s="75" t="s">
        <v>593</v>
      </c>
      <c r="G64" s="75" t="s">
        <v>1131</v>
      </c>
      <c r="H64" s="75" t="s">
        <v>30</v>
      </c>
      <c r="I64" s="75" t="s">
        <v>594</v>
      </c>
      <c r="J64" s="75" t="s">
        <v>32</v>
      </c>
      <c r="K64" s="75" t="s">
        <v>669</v>
      </c>
    </row>
    <row r="65" spans="1:11" x14ac:dyDescent="0.25">
      <c r="A65" s="75">
        <v>26</v>
      </c>
      <c r="B65" s="75" t="s">
        <v>262</v>
      </c>
      <c r="C65" s="75" t="s">
        <v>421</v>
      </c>
      <c r="D65" s="75" t="s">
        <v>0</v>
      </c>
      <c r="E65" s="75" t="s">
        <v>1</v>
      </c>
      <c r="F65" s="75" t="s">
        <v>1078</v>
      </c>
      <c r="G65" s="75" t="s">
        <v>1050</v>
      </c>
      <c r="H65" s="75" t="s">
        <v>473</v>
      </c>
      <c r="I65" s="75" t="s">
        <v>1079</v>
      </c>
      <c r="J65" s="75" t="s">
        <v>960</v>
      </c>
      <c r="K65" s="75" t="s">
        <v>1080</v>
      </c>
    </row>
    <row r="66" spans="1:11" x14ac:dyDescent="0.25">
      <c r="A66" s="75">
        <v>33</v>
      </c>
      <c r="B66" s="75" t="s">
        <v>766</v>
      </c>
      <c r="C66" s="75" t="s">
        <v>767</v>
      </c>
      <c r="D66" s="75" t="s">
        <v>577</v>
      </c>
      <c r="E66" s="75" t="s">
        <v>7</v>
      </c>
      <c r="F66" s="75" t="s">
        <v>1040</v>
      </c>
      <c r="G66" s="75" t="s">
        <v>1050</v>
      </c>
      <c r="H66" s="75" t="s">
        <v>781</v>
      </c>
      <c r="I66" s="75" t="s">
        <v>1042</v>
      </c>
      <c r="J66" s="75" t="s">
        <v>1043</v>
      </c>
      <c r="K66" s="75" t="s">
        <v>1044</v>
      </c>
    </row>
    <row r="67" spans="1:11" x14ac:dyDescent="0.25">
      <c r="A67" s="75">
        <v>95</v>
      </c>
      <c r="B67" s="75" t="s">
        <v>174</v>
      </c>
      <c r="C67" s="75" t="s">
        <v>175</v>
      </c>
      <c r="D67" s="75" t="s">
        <v>0</v>
      </c>
      <c r="E67" s="75" t="s">
        <v>1</v>
      </c>
      <c r="F67" s="75" t="s">
        <v>472</v>
      </c>
      <c r="G67" s="75" t="s">
        <v>1050</v>
      </c>
      <c r="H67" s="75" t="s">
        <v>473</v>
      </c>
      <c r="I67" s="75" t="s">
        <v>474</v>
      </c>
      <c r="J67" s="75" t="s">
        <v>475</v>
      </c>
      <c r="K67" s="75" t="s">
        <v>737</v>
      </c>
    </row>
    <row r="68" spans="1:11" x14ac:dyDescent="0.25">
      <c r="A68" s="75">
        <v>99</v>
      </c>
      <c r="B68" s="75" t="s">
        <v>54</v>
      </c>
      <c r="C68" s="75" t="s">
        <v>55</v>
      </c>
      <c r="D68" s="75" t="s">
        <v>0</v>
      </c>
      <c r="E68" s="75" t="s">
        <v>1</v>
      </c>
      <c r="F68" s="75" t="s">
        <v>480</v>
      </c>
      <c r="G68" s="75" t="s">
        <v>1050</v>
      </c>
      <c r="H68" s="75" t="s">
        <v>473</v>
      </c>
      <c r="I68" s="75" t="s">
        <v>481</v>
      </c>
      <c r="J68" s="75" t="s">
        <v>475</v>
      </c>
      <c r="K68" s="75" t="s">
        <v>744</v>
      </c>
    </row>
    <row r="69" spans="1:11" x14ac:dyDescent="0.25">
      <c r="A69" s="56">
        <v>2</v>
      </c>
      <c r="B69" s="56"/>
      <c r="C69" s="56"/>
      <c r="D69" s="56"/>
      <c r="E69" s="56"/>
      <c r="F69" s="56" t="s">
        <v>1162</v>
      </c>
      <c r="G69" s="56" t="s">
        <v>788</v>
      </c>
      <c r="H69" s="56" t="s">
        <v>1163</v>
      </c>
      <c r="I69" s="56" t="s">
        <v>1164</v>
      </c>
      <c r="J69" s="56" t="s">
        <v>778</v>
      </c>
      <c r="K69" s="56" t="s">
        <v>1165</v>
      </c>
    </row>
    <row r="70" spans="1:11" x14ac:dyDescent="0.25">
      <c r="A70" s="56">
        <v>81</v>
      </c>
      <c r="B70" s="56" t="s">
        <v>50</v>
      </c>
      <c r="C70" s="56" t="s">
        <v>51</v>
      </c>
      <c r="D70" s="56" t="s">
        <v>52</v>
      </c>
      <c r="E70" s="56" t="s">
        <v>43</v>
      </c>
      <c r="F70" s="56" t="s">
        <v>94</v>
      </c>
      <c r="G70" s="56" t="s">
        <v>527</v>
      </c>
      <c r="H70" s="56" t="s">
        <v>5</v>
      </c>
      <c r="I70" s="56" t="s">
        <v>95</v>
      </c>
      <c r="J70" s="56" t="s">
        <v>6</v>
      </c>
      <c r="K70" s="56" t="s">
        <v>724</v>
      </c>
    </row>
    <row r="71" spans="1:11" x14ac:dyDescent="0.25">
      <c r="A71" s="56">
        <v>90</v>
      </c>
      <c r="B71" s="56" t="s">
        <v>875</v>
      </c>
      <c r="C71" s="56" t="s">
        <v>876</v>
      </c>
      <c r="D71" s="56" t="s">
        <v>877</v>
      </c>
      <c r="E71" s="56" t="s">
        <v>878</v>
      </c>
      <c r="F71" s="56" t="s">
        <v>879</v>
      </c>
      <c r="G71" s="56" t="s">
        <v>527</v>
      </c>
      <c r="H71" s="56" t="s">
        <v>8</v>
      </c>
      <c r="I71" s="56" t="s">
        <v>880</v>
      </c>
      <c r="J71" s="56" t="s">
        <v>9</v>
      </c>
      <c r="K71" s="56" t="s">
        <v>881</v>
      </c>
    </row>
    <row r="72" spans="1:11" x14ac:dyDescent="0.25">
      <c r="A72" s="75">
        <v>1</v>
      </c>
      <c r="B72" s="75"/>
      <c r="C72" s="75"/>
      <c r="D72" s="75"/>
      <c r="E72" s="75"/>
      <c r="F72" s="75" t="s">
        <v>1052</v>
      </c>
      <c r="G72" s="75" t="s">
        <v>960</v>
      </c>
      <c r="H72" s="75" t="s">
        <v>1006</v>
      </c>
      <c r="I72" s="75" t="s">
        <v>1053</v>
      </c>
      <c r="J72" s="75" t="s">
        <v>960</v>
      </c>
      <c r="K72" s="75" t="s">
        <v>1161</v>
      </c>
    </row>
    <row r="73" spans="1:11" x14ac:dyDescent="0.25">
      <c r="A73" s="75">
        <v>5</v>
      </c>
      <c r="B73" s="75" t="s">
        <v>196</v>
      </c>
      <c r="C73" s="75" t="s">
        <v>104</v>
      </c>
      <c r="D73" s="75" t="s">
        <v>197</v>
      </c>
      <c r="E73" s="75" t="s">
        <v>198</v>
      </c>
      <c r="F73" s="75" t="s">
        <v>1168</v>
      </c>
      <c r="G73" s="75" t="s">
        <v>960</v>
      </c>
      <c r="H73" s="75" t="s">
        <v>1013</v>
      </c>
      <c r="I73" s="75" t="s">
        <v>1169</v>
      </c>
      <c r="J73" s="75" t="s">
        <v>960</v>
      </c>
      <c r="K73" s="75" t="s">
        <v>1170</v>
      </c>
    </row>
    <row r="74" spans="1:11" x14ac:dyDescent="0.25">
      <c r="A74" s="75">
        <v>6</v>
      </c>
      <c r="B74" s="75" t="s">
        <v>1171</v>
      </c>
      <c r="C74" s="75" t="s">
        <v>1172</v>
      </c>
      <c r="D74" s="75" t="s">
        <v>0</v>
      </c>
      <c r="E74" s="75" t="s">
        <v>1</v>
      </c>
      <c r="F74" s="75" t="s">
        <v>1173</v>
      </c>
      <c r="G74" s="75" t="s">
        <v>960</v>
      </c>
      <c r="H74" s="75" t="s">
        <v>1013</v>
      </c>
      <c r="I74" s="75" t="s">
        <v>1174</v>
      </c>
      <c r="J74" s="75" t="s">
        <v>960</v>
      </c>
      <c r="K74" s="75" t="s">
        <v>1175</v>
      </c>
    </row>
    <row r="75" spans="1:11" x14ac:dyDescent="0.25">
      <c r="A75" s="75">
        <v>7</v>
      </c>
      <c r="B75" s="75" t="s">
        <v>1176</v>
      </c>
      <c r="C75" s="75" t="s">
        <v>1177</v>
      </c>
      <c r="D75" s="75" t="s">
        <v>173</v>
      </c>
      <c r="E75" s="75" t="s">
        <v>43</v>
      </c>
      <c r="F75" s="75" t="s">
        <v>1178</v>
      </c>
      <c r="G75" s="75" t="s">
        <v>960</v>
      </c>
      <c r="H75" s="75" t="s">
        <v>1013</v>
      </c>
      <c r="I75" s="75" t="s">
        <v>1179</v>
      </c>
      <c r="J75" s="75" t="s">
        <v>960</v>
      </c>
      <c r="K75" s="75" t="s">
        <v>1180</v>
      </c>
    </row>
    <row r="76" spans="1:11" x14ac:dyDescent="0.25">
      <c r="A76" s="75">
        <v>8</v>
      </c>
      <c r="B76" s="75" t="s">
        <v>1181</v>
      </c>
      <c r="C76" s="75" t="s">
        <v>1182</v>
      </c>
      <c r="D76" s="75" t="s">
        <v>1183</v>
      </c>
      <c r="E76" s="75" t="s">
        <v>48</v>
      </c>
      <c r="F76" s="75" t="s">
        <v>1184</v>
      </c>
      <c r="G76" s="75" t="s">
        <v>960</v>
      </c>
      <c r="H76" s="75" t="s">
        <v>1013</v>
      </c>
      <c r="I76" s="75" t="s">
        <v>1185</v>
      </c>
      <c r="J76" s="75" t="s">
        <v>960</v>
      </c>
      <c r="K76" s="75" t="s">
        <v>1186</v>
      </c>
    </row>
    <row r="77" spans="1:11" x14ac:dyDescent="0.25">
      <c r="A77" s="75">
        <v>9</v>
      </c>
      <c r="B77" s="75" t="s">
        <v>1187</v>
      </c>
      <c r="C77" s="75" t="s">
        <v>1188</v>
      </c>
      <c r="D77" s="75" t="s">
        <v>1189</v>
      </c>
      <c r="E77" s="75" t="s">
        <v>43</v>
      </c>
      <c r="F77" s="75" t="s">
        <v>1190</v>
      </c>
      <c r="G77" s="75" t="s">
        <v>960</v>
      </c>
      <c r="H77" s="75" t="s">
        <v>1013</v>
      </c>
      <c r="I77" s="75" t="s">
        <v>1191</v>
      </c>
      <c r="J77" s="75" t="s">
        <v>960</v>
      </c>
      <c r="K77" s="75" t="s">
        <v>1192</v>
      </c>
    </row>
    <row r="78" spans="1:11" x14ac:dyDescent="0.25">
      <c r="A78" s="75">
        <v>10</v>
      </c>
      <c r="B78" s="75" t="s">
        <v>64</v>
      </c>
      <c r="C78" s="75" t="s">
        <v>65</v>
      </c>
      <c r="D78" s="75" t="s">
        <v>66</v>
      </c>
      <c r="E78" s="75" t="s">
        <v>1</v>
      </c>
      <c r="F78" s="75" t="s">
        <v>1133</v>
      </c>
      <c r="G78" s="75" t="s">
        <v>960</v>
      </c>
      <c r="H78" s="75" t="s">
        <v>1013</v>
      </c>
      <c r="I78" s="75" t="s">
        <v>1134</v>
      </c>
      <c r="J78" s="75" t="s">
        <v>960</v>
      </c>
      <c r="K78" s="75" t="s">
        <v>1135</v>
      </c>
    </row>
    <row r="79" spans="1:11" x14ac:dyDescent="0.25">
      <c r="A79" s="75">
        <v>11</v>
      </c>
      <c r="B79" s="75" t="s">
        <v>262</v>
      </c>
      <c r="C79" s="75" t="s">
        <v>1141</v>
      </c>
      <c r="D79" s="75" t="s">
        <v>1142</v>
      </c>
      <c r="E79" s="75" t="s">
        <v>1</v>
      </c>
      <c r="F79" s="75" t="s">
        <v>1143</v>
      </c>
      <c r="G79" s="75" t="s">
        <v>960</v>
      </c>
      <c r="H79" s="75" t="s">
        <v>1013</v>
      </c>
      <c r="I79" s="75" t="s">
        <v>1144</v>
      </c>
      <c r="J79" s="75" t="s">
        <v>960</v>
      </c>
      <c r="K79" s="75" t="s">
        <v>1145</v>
      </c>
    </row>
    <row r="80" spans="1:11" x14ac:dyDescent="0.25">
      <c r="A80" s="75">
        <v>12</v>
      </c>
      <c r="B80" s="75" t="s">
        <v>1146</v>
      </c>
      <c r="C80" s="75" t="s">
        <v>1147</v>
      </c>
      <c r="D80" s="75" t="s">
        <v>1142</v>
      </c>
      <c r="E80" s="75" t="s">
        <v>1</v>
      </c>
      <c r="F80" s="75" t="s">
        <v>1148</v>
      </c>
      <c r="G80" s="75" t="s">
        <v>960</v>
      </c>
      <c r="H80" s="75" t="s">
        <v>1013</v>
      </c>
      <c r="I80" s="75" t="s">
        <v>1149</v>
      </c>
      <c r="J80" s="75" t="s">
        <v>960</v>
      </c>
      <c r="K80" s="75" t="s">
        <v>1150</v>
      </c>
    </row>
    <row r="81" spans="1:11" x14ac:dyDescent="0.25">
      <c r="A81" s="75">
        <v>13</v>
      </c>
      <c r="B81" s="75" t="s">
        <v>1151</v>
      </c>
      <c r="C81" s="75" t="s">
        <v>1152</v>
      </c>
      <c r="D81" s="75" t="s">
        <v>1153</v>
      </c>
      <c r="E81" s="75" t="s">
        <v>48</v>
      </c>
      <c r="F81" s="75" t="s">
        <v>1154</v>
      </c>
      <c r="G81" s="75" t="s">
        <v>960</v>
      </c>
      <c r="H81" s="75" t="s">
        <v>1013</v>
      </c>
      <c r="I81" s="75" t="s">
        <v>1155</v>
      </c>
      <c r="J81" s="75" t="s">
        <v>960</v>
      </c>
      <c r="K81" s="75" t="s">
        <v>1156</v>
      </c>
    </row>
    <row r="82" spans="1:11" x14ac:dyDescent="0.25">
      <c r="A82" s="75">
        <v>28</v>
      </c>
      <c r="B82" s="75"/>
      <c r="C82" s="75"/>
      <c r="D82" s="75"/>
      <c r="E82" s="75"/>
      <c r="F82" s="75" t="s">
        <v>1030</v>
      </c>
      <c r="G82" s="75" t="s">
        <v>960</v>
      </c>
      <c r="H82" s="75" t="s">
        <v>1013</v>
      </c>
      <c r="I82" s="75" t="s">
        <v>1031</v>
      </c>
      <c r="J82" s="75" t="s">
        <v>960</v>
      </c>
      <c r="K82" s="75" t="s">
        <v>1132</v>
      </c>
    </row>
    <row r="83" spans="1:11" x14ac:dyDescent="0.25">
      <c r="A83" s="75">
        <v>45</v>
      </c>
      <c r="B83" s="75" t="s">
        <v>544</v>
      </c>
      <c r="C83" s="75" t="s">
        <v>545</v>
      </c>
      <c r="D83" s="75" t="s">
        <v>546</v>
      </c>
      <c r="E83" s="75" t="s">
        <v>1</v>
      </c>
      <c r="F83" s="75" t="s">
        <v>547</v>
      </c>
      <c r="G83" s="75" t="s">
        <v>960</v>
      </c>
      <c r="H83" s="75" t="s">
        <v>8</v>
      </c>
      <c r="I83" s="75" t="s">
        <v>548</v>
      </c>
      <c r="J83" s="75" t="s">
        <v>9</v>
      </c>
      <c r="K83" s="75" t="s">
        <v>783</v>
      </c>
    </row>
    <row r="84" spans="1:11" x14ac:dyDescent="0.25">
      <c r="A84" s="75">
        <v>74</v>
      </c>
      <c r="B84" s="75" t="s">
        <v>443</v>
      </c>
      <c r="C84" s="75" t="s">
        <v>444</v>
      </c>
      <c r="D84" s="75" t="s">
        <v>0</v>
      </c>
      <c r="E84" s="75" t="s">
        <v>1</v>
      </c>
      <c r="F84" s="75" t="s">
        <v>445</v>
      </c>
      <c r="G84" s="75" t="s">
        <v>960</v>
      </c>
      <c r="H84" s="75" t="s">
        <v>5</v>
      </c>
      <c r="I84" s="75" t="s">
        <v>446</v>
      </c>
      <c r="J84" s="75" t="s">
        <v>6</v>
      </c>
      <c r="K84" s="75" t="s">
        <v>708</v>
      </c>
    </row>
    <row r="85" spans="1:11" x14ac:dyDescent="0.25">
      <c r="A85" s="75">
        <v>78</v>
      </c>
      <c r="B85" s="75" t="s">
        <v>40</v>
      </c>
      <c r="C85" s="75" t="s">
        <v>41</v>
      </c>
      <c r="D85" s="75" t="s">
        <v>42</v>
      </c>
      <c r="E85" s="75" t="s">
        <v>43</v>
      </c>
      <c r="F85" s="75" t="s">
        <v>44</v>
      </c>
      <c r="G85" s="75" t="s">
        <v>960</v>
      </c>
      <c r="H85" s="75" t="s">
        <v>5</v>
      </c>
      <c r="I85" s="75" t="s">
        <v>45</v>
      </c>
      <c r="J85" s="75" t="s">
        <v>6</v>
      </c>
      <c r="K85" s="75" t="s">
        <v>716</v>
      </c>
    </row>
    <row r="86" spans="1:11" x14ac:dyDescent="0.25">
      <c r="A86" s="75">
        <v>79</v>
      </c>
      <c r="B86" s="75" t="s">
        <v>54</v>
      </c>
      <c r="C86" s="75" t="s">
        <v>55</v>
      </c>
      <c r="D86" s="75" t="s">
        <v>0</v>
      </c>
      <c r="E86" s="75" t="s">
        <v>1</v>
      </c>
      <c r="F86" s="75" t="s">
        <v>56</v>
      </c>
      <c r="G86" s="75" t="s">
        <v>960</v>
      </c>
      <c r="H86" s="75" t="s">
        <v>5</v>
      </c>
      <c r="I86" s="75" t="s">
        <v>57</v>
      </c>
      <c r="J86" s="75" t="s">
        <v>6</v>
      </c>
      <c r="K86" s="75" t="s">
        <v>717</v>
      </c>
    </row>
    <row r="87" spans="1:11" x14ac:dyDescent="0.25">
      <c r="A87" s="75">
        <v>80</v>
      </c>
      <c r="B87" s="75" t="s">
        <v>467</v>
      </c>
      <c r="C87" s="75" t="s">
        <v>468</v>
      </c>
      <c r="D87" s="75" t="s">
        <v>0</v>
      </c>
      <c r="E87" s="75" t="s">
        <v>1</v>
      </c>
      <c r="F87" s="75" t="s">
        <v>469</v>
      </c>
      <c r="G87" s="75" t="s">
        <v>960</v>
      </c>
      <c r="H87" s="75" t="s">
        <v>5</v>
      </c>
      <c r="I87" s="75" t="s">
        <v>470</v>
      </c>
      <c r="J87" s="75" t="s">
        <v>6</v>
      </c>
      <c r="K87" s="75" t="s">
        <v>720</v>
      </c>
    </row>
    <row r="88" spans="1:11" x14ac:dyDescent="0.25">
      <c r="A88" s="75">
        <v>84</v>
      </c>
      <c r="B88" s="75" t="s">
        <v>127</v>
      </c>
      <c r="C88" s="75" t="s">
        <v>47</v>
      </c>
      <c r="D88" s="75" t="s">
        <v>0</v>
      </c>
      <c r="E88" s="75" t="s">
        <v>1</v>
      </c>
      <c r="F88" s="75" t="s">
        <v>128</v>
      </c>
      <c r="G88" s="75" t="s">
        <v>960</v>
      </c>
      <c r="H88" s="75" t="s">
        <v>8</v>
      </c>
      <c r="I88" s="75" t="s">
        <v>129</v>
      </c>
      <c r="J88" s="75" t="s">
        <v>9</v>
      </c>
      <c r="K88" s="75" t="s">
        <v>729</v>
      </c>
    </row>
    <row r="89" spans="1:11" x14ac:dyDescent="0.25">
      <c r="A89" s="75">
        <v>86</v>
      </c>
      <c r="B89" s="75" t="s">
        <v>925</v>
      </c>
      <c r="C89" s="75" t="s">
        <v>926</v>
      </c>
      <c r="D89" s="75" t="s">
        <v>821</v>
      </c>
      <c r="E89" s="75" t="s">
        <v>822</v>
      </c>
      <c r="F89" s="75" t="s">
        <v>927</v>
      </c>
      <c r="G89" s="75" t="s">
        <v>960</v>
      </c>
      <c r="H89" s="75" t="s">
        <v>8</v>
      </c>
      <c r="I89" s="75" t="s">
        <v>928</v>
      </c>
      <c r="J89" s="75" t="s">
        <v>9</v>
      </c>
      <c r="K89" s="75" t="s">
        <v>929</v>
      </c>
    </row>
    <row r="90" spans="1:11" x14ac:dyDescent="0.25">
      <c r="A90" s="75">
        <v>87</v>
      </c>
      <c r="B90" s="75" t="s">
        <v>869</v>
      </c>
      <c r="C90" s="75" t="s">
        <v>870</v>
      </c>
      <c r="D90" s="75" t="s">
        <v>871</v>
      </c>
      <c r="E90" s="75" t="s">
        <v>198</v>
      </c>
      <c r="F90" s="75" t="s">
        <v>872</v>
      </c>
      <c r="G90" s="75" t="s">
        <v>960</v>
      </c>
      <c r="H90" s="75" t="s">
        <v>8</v>
      </c>
      <c r="I90" s="75" t="s">
        <v>873</v>
      </c>
      <c r="J90" s="75" t="s">
        <v>9</v>
      </c>
      <c r="K90" s="75" t="s">
        <v>874</v>
      </c>
    </row>
    <row r="91" spans="1:11" x14ac:dyDescent="0.25">
      <c r="A91" s="75">
        <v>89</v>
      </c>
      <c r="B91" s="75" t="s">
        <v>819</v>
      </c>
      <c r="C91" s="75" t="s">
        <v>820</v>
      </c>
      <c r="D91" s="75" t="s">
        <v>821</v>
      </c>
      <c r="E91" s="75" t="s">
        <v>822</v>
      </c>
      <c r="F91" s="75" t="s">
        <v>823</v>
      </c>
      <c r="G91" s="75" t="s">
        <v>960</v>
      </c>
      <c r="H91" s="75" t="s">
        <v>8</v>
      </c>
      <c r="I91" s="75" t="s">
        <v>824</v>
      </c>
      <c r="J91" s="75" t="s">
        <v>9</v>
      </c>
      <c r="K91" s="75" t="s">
        <v>825</v>
      </c>
    </row>
    <row r="92" spans="1:11" x14ac:dyDescent="0.25">
      <c r="A92" s="75">
        <v>91</v>
      </c>
      <c r="B92" s="75" t="s">
        <v>797</v>
      </c>
      <c r="C92" s="75" t="s">
        <v>798</v>
      </c>
      <c r="D92" s="75" t="s">
        <v>799</v>
      </c>
      <c r="E92" s="75" t="s">
        <v>1</v>
      </c>
      <c r="F92" s="75" t="s">
        <v>800</v>
      </c>
      <c r="G92" s="75" t="s">
        <v>960</v>
      </c>
      <c r="H92" s="75" t="s">
        <v>8</v>
      </c>
      <c r="I92" s="75" t="s">
        <v>801</v>
      </c>
      <c r="J92" s="75" t="s">
        <v>9</v>
      </c>
      <c r="K92" s="75" t="s">
        <v>802</v>
      </c>
    </row>
    <row r="93" spans="1:11" x14ac:dyDescent="0.25">
      <c r="A93" s="75">
        <v>92</v>
      </c>
      <c r="B93" s="75" t="s">
        <v>101</v>
      </c>
      <c r="C93" s="75" t="s">
        <v>102</v>
      </c>
      <c r="D93" s="75" t="s">
        <v>103</v>
      </c>
      <c r="E93" s="75" t="s">
        <v>43</v>
      </c>
      <c r="F93" s="75" t="s">
        <v>169</v>
      </c>
      <c r="G93" s="75" t="s">
        <v>960</v>
      </c>
      <c r="H93" s="75" t="s">
        <v>8</v>
      </c>
      <c r="I93" s="75" t="s">
        <v>170</v>
      </c>
      <c r="J93" s="75" t="s">
        <v>9</v>
      </c>
      <c r="K93" s="75" t="s">
        <v>735</v>
      </c>
    </row>
    <row r="94" spans="1:11" x14ac:dyDescent="0.25">
      <c r="A94" s="75">
        <v>93</v>
      </c>
      <c r="B94" s="75" t="s">
        <v>930</v>
      </c>
      <c r="C94" s="75" t="s">
        <v>931</v>
      </c>
      <c r="D94" s="75" t="s">
        <v>932</v>
      </c>
      <c r="E94" s="75" t="s">
        <v>933</v>
      </c>
      <c r="F94" s="75" t="s">
        <v>934</v>
      </c>
      <c r="G94" s="75" t="s">
        <v>960</v>
      </c>
      <c r="H94" s="75" t="s">
        <v>8</v>
      </c>
      <c r="I94" s="75" t="s">
        <v>935</v>
      </c>
      <c r="J94" s="75" t="s">
        <v>9</v>
      </c>
      <c r="K94" s="75" t="s">
        <v>936</v>
      </c>
    </row>
    <row r="95" spans="1:11" x14ac:dyDescent="0.25">
      <c r="A95" s="75">
        <v>94</v>
      </c>
      <c r="B95" s="75" t="s">
        <v>174</v>
      </c>
      <c r="C95" s="75" t="s">
        <v>175</v>
      </c>
      <c r="D95" s="75" t="s">
        <v>0</v>
      </c>
      <c r="E95" s="75" t="s">
        <v>1</v>
      </c>
      <c r="F95" s="75" t="s">
        <v>176</v>
      </c>
      <c r="G95" s="75" t="s">
        <v>960</v>
      </c>
      <c r="H95" s="75" t="s">
        <v>8</v>
      </c>
      <c r="I95" s="75" t="s">
        <v>177</v>
      </c>
      <c r="J95" s="75" t="s">
        <v>9</v>
      </c>
      <c r="K95" s="75" t="s">
        <v>736</v>
      </c>
    </row>
    <row r="96" spans="1:11" x14ac:dyDescent="0.25">
      <c r="A96" s="75">
        <v>96</v>
      </c>
      <c r="B96" s="75" t="s">
        <v>179</v>
      </c>
      <c r="C96" s="75" t="s">
        <v>180</v>
      </c>
      <c r="D96" s="75" t="s">
        <v>181</v>
      </c>
      <c r="E96" s="75" t="s">
        <v>43</v>
      </c>
      <c r="F96" s="75" t="s">
        <v>182</v>
      </c>
      <c r="G96" s="75" t="s">
        <v>960</v>
      </c>
      <c r="H96" s="75" t="s">
        <v>8</v>
      </c>
      <c r="I96" s="75" t="s">
        <v>183</v>
      </c>
      <c r="J96" s="75" t="s">
        <v>9</v>
      </c>
      <c r="K96" s="75" t="s">
        <v>738</v>
      </c>
    </row>
    <row r="97" spans="1:11" x14ac:dyDescent="0.25">
      <c r="A97" s="75">
        <v>14</v>
      </c>
      <c r="B97" s="75" t="s">
        <v>530</v>
      </c>
      <c r="C97" s="75" t="s">
        <v>531</v>
      </c>
      <c r="D97" s="75" t="s">
        <v>36</v>
      </c>
      <c r="E97" s="75" t="s">
        <v>1</v>
      </c>
      <c r="F97" s="75" t="s">
        <v>1158</v>
      </c>
      <c r="G97" s="75" t="s">
        <v>1136</v>
      </c>
      <c r="H97" s="75" t="s">
        <v>1013</v>
      </c>
      <c r="I97" s="75" t="s">
        <v>1159</v>
      </c>
      <c r="J97" s="75" t="s">
        <v>960</v>
      </c>
      <c r="K97" s="75" t="s">
        <v>1160</v>
      </c>
    </row>
    <row r="98" spans="1:11" x14ac:dyDescent="0.25">
      <c r="A98" s="75">
        <v>15</v>
      </c>
      <c r="B98" s="75" t="s">
        <v>50</v>
      </c>
      <c r="C98" s="75" t="s">
        <v>51</v>
      </c>
      <c r="D98" s="75" t="s">
        <v>52</v>
      </c>
      <c r="E98" s="75" t="s">
        <v>43</v>
      </c>
      <c r="F98" s="75" t="s">
        <v>1085</v>
      </c>
      <c r="G98" s="75" t="s">
        <v>1136</v>
      </c>
      <c r="H98" s="75" t="s">
        <v>1013</v>
      </c>
      <c r="I98" s="75" t="s">
        <v>1086</v>
      </c>
      <c r="J98" s="75" t="s">
        <v>960</v>
      </c>
      <c r="K98" s="75" t="s">
        <v>1087</v>
      </c>
    </row>
    <row r="99" spans="1:11" x14ac:dyDescent="0.25">
      <c r="A99" s="75">
        <v>16</v>
      </c>
      <c r="B99" s="75" t="s">
        <v>1094</v>
      </c>
      <c r="C99" s="75" t="s">
        <v>1095</v>
      </c>
      <c r="D99" s="75" t="s">
        <v>173</v>
      </c>
      <c r="E99" s="75" t="s">
        <v>43</v>
      </c>
      <c r="F99" s="75" t="s">
        <v>1096</v>
      </c>
      <c r="G99" s="75" t="s">
        <v>1136</v>
      </c>
      <c r="H99" s="75" t="s">
        <v>1013</v>
      </c>
      <c r="I99" s="75" t="s">
        <v>1097</v>
      </c>
      <c r="J99" s="75" t="s">
        <v>960</v>
      </c>
      <c r="K99" s="75" t="s">
        <v>1098</v>
      </c>
    </row>
    <row r="100" spans="1:11" x14ac:dyDescent="0.25">
      <c r="A100" s="75">
        <v>17</v>
      </c>
      <c r="B100" s="75" t="s">
        <v>366</v>
      </c>
      <c r="C100" s="75" t="s">
        <v>1099</v>
      </c>
      <c r="D100" s="75" t="s">
        <v>368</v>
      </c>
      <c r="E100" s="75" t="s">
        <v>43</v>
      </c>
      <c r="F100" s="75" t="s">
        <v>1100</v>
      </c>
      <c r="G100" s="75" t="s">
        <v>1136</v>
      </c>
      <c r="H100" s="75" t="s">
        <v>1013</v>
      </c>
      <c r="I100" s="75" t="s">
        <v>1101</v>
      </c>
      <c r="J100" s="75" t="s">
        <v>960</v>
      </c>
      <c r="K100" s="75" t="s">
        <v>1102</v>
      </c>
    </row>
    <row r="101" spans="1:11" x14ac:dyDescent="0.25">
      <c r="A101" s="75">
        <v>18</v>
      </c>
      <c r="B101" s="75" t="s">
        <v>262</v>
      </c>
      <c r="C101" s="75" t="s">
        <v>399</v>
      </c>
      <c r="D101" s="75" t="s">
        <v>0</v>
      </c>
      <c r="E101" s="75" t="s">
        <v>1</v>
      </c>
      <c r="F101" s="75" t="s">
        <v>1103</v>
      </c>
      <c r="G101" s="75" t="s">
        <v>1136</v>
      </c>
      <c r="H101" s="75" t="s">
        <v>1013</v>
      </c>
      <c r="I101" s="75" t="s">
        <v>1104</v>
      </c>
      <c r="J101" s="75" t="s">
        <v>960</v>
      </c>
      <c r="K101" s="75" t="s">
        <v>1105</v>
      </c>
    </row>
    <row r="102" spans="1:11" x14ac:dyDescent="0.25">
      <c r="A102" s="75">
        <v>19</v>
      </c>
      <c r="B102" s="75" t="s">
        <v>196</v>
      </c>
      <c r="C102" s="75" t="s">
        <v>104</v>
      </c>
      <c r="D102" s="75" t="s">
        <v>197</v>
      </c>
      <c r="E102" s="75" t="s">
        <v>198</v>
      </c>
      <c r="F102" s="75" t="s">
        <v>1107</v>
      </c>
      <c r="G102" s="75" t="s">
        <v>1136</v>
      </c>
      <c r="H102" s="75" t="s">
        <v>1013</v>
      </c>
      <c r="I102" s="75" t="s">
        <v>1108</v>
      </c>
      <c r="J102" s="75" t="s">
        <v>960</v>
      </c>
      <c r="K102" s="75" t="s">
        <v>1109</v>
      </c>
    </row>
    <row r="103" spans="1:11" x14ac:dyDescent="0.25">
      <c r="A103" s="75">
        <v>20</v>
      </c>
      <c r="B103" s="75" t="s">
        <v>1110</v>
      </c>
      <c r="C103" s="75" t="s">
        <v>408</v>
      </c>
      <c r="D103" s="75" t="s">
        <v>1111</v>
      </c>
      <c r="E103" s="75" t="s">
        <v>912</v>
      </c>
      <c r="F103" s="75" t="s">
        <v>1112</v>
      </c>
      <c r="G103" s="75" t="s">
        <v>1136</v>
      </c>
      <c r="H103" s="75" t="s">
        <v>1013</v>
      </c>
      <c r="I103" s="75" t="s">
        <v>1113</v>
      </c>
      <c r="J103" s="75" t="s">
        <v>960</v>
      </c>
      <c r="K103" s="75" t="s">
        <v>1114</v>
      </c>
    </row>
    <row r="104" spans="1:11" x14ac:dyDescent="0.25">
      <c r="A104" s="75">
        <v>21</v>
      </c>
      <c r="B104" s="75" t="s">
        <v>1115</v>
      </c>
      <c r="C104" s="75" t="s">
        <v>1116</v>
      </c>
      <c r="D104" s="75" t="s">
        <v>1117</v>
      </c>
      <c r="E104" s="75" t="s">
        <v>1</v>
      </c>
      <c r="F104" s="75" t="s">
        <v>1118</v>
      </c>
      <c r="G104" s="75" t="s">
        <v>1136</v>
      </c>
      <c r="H104" s="75" t="s">
        <v>1013</v>
      </c>
      <c r="I104" s="75" t="s">
        <v>1119</v>
      </c>
      <c r="J104" s="75" t="s">
        <v>960</v>
      </c>
      <c r="K104" s="75" t="s">
        <v>1120</v>
      </c>
    </row>
    <row r="105" spans="1:11" x14ac:dyDescent="0.25">
      <c r="A105" s="75">
        <v>22</v>
      </c>
      <c r="B105" s="75" t="s">
        <v>803</v>
      </c>
      <c r="C105" s="75" t="s">
        <v>804</v>
      </c>
      <c r="D105" s="75" t="s">
        <v>17</v>
      </c>
      <c r="E105" s="75" t="s">
        <v>7</v>
      </c>
      <c r="F105" s="75" t="s">
        <v>1121</v>
      </c>
      <c r="G105" s="75" t="s">
        <v>1136</v>
      </c>
      <c r="H105" s="75" t="s">
        <v>1013</v>
      </c>
      <c r="I105" s="75" t="s">
        <v>1122</v>
      </c>
      <c r="J105" s="75" t="s">
        <v>960</v>
      </c>
      <c r="K105" s="75" t="s">
        <v>1123</v>
      </c>
    </row>
    <row r="106" spans="1:11" x14ac:dyDescent="0.25">
      <c r="A106" s="75">
        <v>23</v>
      </c>
      <c r="B106" s="75" t="s">
        <v>174</v>
      </c>
      <c r="C106" s="75" t="s">
        <v>175</v>
      </c>
      <c r="D106" s="75" t="s">
        <v>0</v>
      </c>
      <c r="E106" s="75" t="s">
        <v>1</v>
      </c>
      <c r="F106" s="75" t="s">
        <v>1124</v>
      </c>
      <c r="G106" s="75" t="s">
        <v>1136</v>
      </c>
      <c r="H106" s="75" t="s">
        <v>1013</v>
      </c>
      <c r="I106" s="75" t="s">
        <v>1125</v>
      </c>
      <c r="J106" s="75" t="s">
        <v>960</v>
      </c>
      <c r="K106" s="75" t="s">
        <v>1126</v>
      </c>
    </row>
  </sheetData>
  <sortState ref="A2:K106">
    <sortCondition ref="G2:G106"/>
  </sortState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9"/>
  <dimension ref="A1:L103"/>
  <sheetViews>
    <sheetView workbookViewId="0">
      <selection sqref="A1:K1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6.71093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29</v>
      </c>
      <c r="B2" s="74" t="s">
        <v>803</v>
      </c>
      <c r="C2" s="74" t="s">
        <v>804</v>
      </c>
      <c r="D2" s="74" t="s">
        <v>17</v>
      </c>
      <c r="E2" s="74" t="s">
        <v>7</v>
      </c>
      <c r="F2" s="74" t="s">
        <v>805</v>
      </c>
      <c r="G2" s="74" t="s">
        <v>1071</v>
      </c>
      <c r="H2" s="74" t="s">
        <v>5</v>
      </c>
      <c r="I2" s="74" t="s">
        <v>806</v>
      </c>
      <c r="J2" s="74" t="s">
        <v>6</v>
      </c>
      <c r="K2" s="74" t="s">
        <v>996</v>
      </c>
    </row>
    <row r="3" spans="1:11" x14ac:dyDescent="0.25">
      <c r="A3">
        <v>56</v>
      </c>
      <c r="B3" s="74" t="s">
        <v>15</v>
      </c>
      <c r="C3" s="74" t="s">
        <v>16</v>
      </c>
      <c r="D3" s="74" t="s">
        <v>17</v>
      </c>
      <c r="E3" s="74" t="s">
        <v>7</v>
      </c>
      <c r="F3" s="74" t="s">
        <v>18</v>
      </c>
      <c r="G3" s="74" t="s">
        <v>1071</v>
      </c>
      <c r="H3" s="74" t="s">
        <v>5</v>
      </c>
      <c r="I3" s="74" t="s">
        <v>19</v>
      </c>
      <c r="J3" s="74" t="s">
        <v>6</v>
      </c>
      <c r="K3" s="74" t="s">
        <v>685</v>
      </c>
    </row>
    <row r="4" spans="1:11" x14ac:dyDescent="0.25">
      <c r="A4">
        <v>30</v>
      </c>
      <c r="B4" s="74" t="s">
        <v>830</v>
      </c>
      <c r="C4" s="74" t="s">
        <v>624</v>
      </c>
      <c r="D4" s="74" t="s">
        <v>625</v>
      </c>
      <c r="E4" s="74" t="s">
        <v>48</v>
      </c>
      <c r="F4" s="74" t="s">
        <v>626</v>
      </c>
      <c r="G4" s="74" t="s">
        <v>666</v>
      </c>
      <c r="H4" s="74" t="s">
        <v>294</v>
      </c>
      <c r="I4" s="74" t="s">
        <v>627</v>
      </c>
      <c r="J4" s="74" t="s">
        <v>289</v>
      </c>
      <c r="K4" s="74" t="s">
        <v>987</v>
      </c>
    </row>
    <row r="5" spans="1:11" x14ac:dyDescent="0.25">
      <c r="A5" s="74">
        <v>35</v>
      </c>
      <c r="B5" s="74" t="s">
        <v>567</v>
      </c>
      <c r="C5" s="74" t="s">
        <v>561</v>
      </c>
      <c r="D5" s="74" t="s">
        <v>0</v>
      </c>
      <c r="E5" s="74" t="s">
        <v>1</v>
      </c>
      <c r="F5" s="74" t="s">
        <v>61</v>
      </c>
      <c r="G5" s="74" t="s">
        <v>666</v>
      </c>
      <c r="H5" s="74" t="s">
        <v>3</v>
      </c>
      <c r="I5" s="74" t="s">
        <v>62</v>
      </c>
      <c r="J5" s="74" t="s">
        <v>53</v>
      </c>
      <c r="K5" s="74" t="s">
        <v>919</v>
      </c>
    </row>
    <row r="6" spans="1:11" x14ac:dyDescent="0.25">
      <c r="A6" s="74">
        <v>41</v>
      </c>
      <c r="B6" s="74" t="s">
        <v>453</v>
      </c>
      <c r="C6" s="74" t="s">
        <v>454</v>
      </c>
      <c r="D6" s="74" t="s">
        <v>455</v>
      </c>
      <c r="E6" s="74" t="s">
        <v>456</v>
      </c>
      <c r="F6" s="74" t="s">
        <v>457</v>
      </c>
      <c r="G6" s="74" t="s">
        <v>666</v>
      </c>
      <c r="H6" s="74" t="s">
        <v>30</v>
      </c>
      <c r="I6" s="74" t="s">
        <v>458</v>
      </c>
      <c r="J6" s="74" t="s">
        <v>32</v>
      </c>
      <c r="K6" s="74" t="s">
        <v>763</v>
      </c>
    </row>
    <row r="7" spans="1:11" x14ac:dyDescent="0.25">
      <c r="A7" s="74">
        <v>45</v>
      </c>
      <c r="B7" s="74" t="s">
        <v>407</v>
      </c>
      <c r="C7" s="74" t="s">
        <v>408</v>
      </c>
      <c r="D7" s="74" t="s">
        <v>618</v>
      </c>
      <c r="E7" s="74" t="s">
        <v>619</v>
      </c>
      <c r="F7" s="74" t="s">
        <v>620</v>
      </c>
      <c r="G7" s="74" t="s">
        <v>666</v>
      </c>
      <c r="H7" s="74" t="s">
        <v>294</v>
      </c>
      <c r="I7" s="74" t="s">
        <v>621</v>
      </c>
      <c r="J7" s="74" t="s">
        <v>289</v>
      </c>
      <c r="K7" s="74" t="s">
        <v>658</v>
      </c>
    </row>
    <row r="8" spans="1:11" x14ac:dyDescent="0.25">
      <c r="A8" s="74">
        <v>57</v>
      </c>
      <c r="B8" s="74" t="s">
        <v>333</v>
      </c>
      <c r="C8" s="74" t="s">
        <v>334</v>
      </c>
      <c r="D8" s="74" t="s">
        <v>335</v>
      </c>
      <c r="E8" s="74" t="s">
        <v>48</v>
      </c>
      <c r="F8" s="74" t="s">
        <v>336</v>
      </c>
      <c r="G8" s="74" t="s">
        <v>666</v>
      </c>
      <c r="H8" s="74" t="s">
        <v>287</v>
      </c>
      <c r="I8" s="74" t="s">
        <v>337</v>
      </c>
      <c r="J8" s="74" t="s">
        <v>289</v>
      </c>
      <c r="K8" s="74" t="s">
        <v>686</v>
      </c>
    </row>
    <row r="9" spans="1:11" x14ac:dyDescent="0.25">
      <c r="A9" s="74">
        <v>58</v>
      </c>
      <c r="B9" s="74" t="s">
        <v>350</v>
      </c>
      <c r="C9" s="74" t="s">
        <v>340</v>
      </c>
      <c r="D9" s="74" t="s">
        <v>351</v>
      </c>
      <c r="E9" s="74" t="s">
        <v>48</v>
      </c>
      <c r="F9" s="74" t="s">
        <v>352</v>
      </c>
      <c r="G9" s="74" t="s">
        <v>666</v>
      </c>
      <c r="H9" s="74" t="s">
        <v>287</v>
      </c>
      <c r="I9" s="74" t="s">
        <v>353</v>
      </c>
      <c r="J9" s="74" t="s">
        <v>289</v>
      </c>
      <c r="K9" s="74" t="s">
        <v>689</v>
      </c>
    </row>
    <row r="10" spans="1:11" x14ac:dyDescent="0.25">
      <c r="A10" s="74">
        <v>62</v>
      </c>
      <c r="B10" s="74" t="s">
        <v>377</v>
      </c>
      <c r="C10" s="74" t="s">
        <v>378</v>
      </c>
      <c r="D10" s="74" t="s">
        <v>256</v>
      </c>
      <c r="E10" s="74" t="s">
        <v>1</v>
      </c>
      <c r="F10" s="74" t="s">
        <v>379</v>
      </c>
      <c r="G10" s="74" t="s">
        <v>666</v>
      </c>
      <c r="H10" s="74" t="s">
        <v>294</v>
      </c>
      <c r="I10" s="74" t="s">
        <v>380</v>
      </c>
      <c r="J10" s="74" t="s">
        <v>289</v>
      </c>
      <c r="K10" s="74" t="s">
        <v>695</v>
      </c>
    </row>
    <row r="11" spans="1:11" x14ac:dyDescent="0.25">
      <c r="A11" s="74">
        <v>63</v>
      </c>
      <c r="B11" s="74" t="s">
        <v>387</v>
      </c>
      <c r="C11" s="74" t="s">
        <v>279</v>
      </c>
      <c r="D11" s="74" t="s">
        <v>351</v>
      </c>
      <c r="E11" s="74" t="s">
        <v>48</v>
      </c>
      <c r="F11" s="74" t="s">
        <v>388</v>
      </c>
      <c r="G11" s="74" t="s">
        <v>666</v>
      </c>
      <c r="H11" s="74" t="s">
        <v>287</v>
      </c>
      <c r="I11" s="74" t="s">
        <v>389</v>
      </c>
      <c r="J11" s="74" t="s">
        <v>289</v>
      </c>
      <c r="K11" s="74" t="s">
        <v>696</v>
      </c>
    </row>
    <row r="12" spans="1:11" x14ac:dyDescent="0.25">
      <c r="A12" s="74">
        <v>81</v>
      </c>
      <c r="B12" s="74" t="s">
        <v>131</v>
      </c>
      <c r="C12" s="74" t="s">
        <v>132</v>
      </c>
      <c r="D12" s="74" t="s">
        <v>133</v>
      </c>
      <c r="E12" s="74" t="s">
        <v>28</v>
      </c>
      <c r="F12" s="74" t="s">
        <v>134</v>
      </c>
      <c r="G12" s="74" t="s">
        <v>666</v>
      </c>
      <c r="H12" s="74" t="s">
        <v>30</v>
      </c>
      <c r="I12" s="74" t="s">
        <v>135</v>
      </c>
      <c r="J12" s="74" t="s">
        <v>32</v>
      </c>
      <c r="K12" s="74" t="s">
        <v>731</v>
      </c>
    </row>
    <row r="13" spans="1:11" x14ac:dyDescent="0.25">
      <c r="A13" s="74">
        <v>85</v>
      </c>
      <c r="B13" s="74" t="s">
        <v>54</v>
      </c>
      <c r="C13" s="74" t="s">
        <v>55</v>
      </c>
      <c r="D13" s="74" t="s">
        <v>0</v>
      </c>
      <c r="E13" s="74" t="s">
        <v>1</v>
      </c>
      <c r="F13" s="74" t="s">
        <v>156</v>
      </c>
      <c r="G13" s="74" t="s">
        <v>666</v>
      </c>
      <c r="H13" s="74" t="s">
        <v>157</v>
      </c>
      <c r="I13" s="74" t="s">
        <v>158</v>
      </c>
      <c r="J13" s="74" t="s">
        <v>159</v>
      </c>
      <c r="K13" s="74" t="s">
        <v>734</v>
      </c>
    </row>
    <row r="14" spans="1:11" x14ac:dyDescent="0.25">
      <c r="A14" s="74">
        <v>95</v>
      </c>
      <c r="B14" s="74" t="s">
        <v>101</v>
      </c>
      <c r="C14" s="74" t="s">
        <v>102</v>
      </c>
      <c r="D14" s="74" t="s">
        <v>103</v>
      </c>
      <c r="E14" s="74" t="s">
        <v>43</v>
      </c>
      <c r="F14" s="74" t="s">
        <v>202</v>
      </c>
      <c r="G14" s="74" t="s">
        <v>666</v>
      </c>
      <c r="H14" s="74" t="s">
        <v>30</v>
      </c>
      <c r="I14" s="74" t="s">
        <v>203</v>
      </c>
      <c r="J14" s="74" t="s">
        <v>32</v>
      </c>
      <c r="K14" s="74" t="s">
        <v>743</v>
      </c>
    </row>
    <row r="15" spans="1:11" x14ac:dyDescent="0.25">
      <c r="A15" s="74">
        <v>100</v>
      </c>
      <c r="B15" s="74" t="s">
        <v>232</v>
      </c>
      <c r="C15" s="74" t="s">
        <v>233</v>
      </c>
      <c r="D15" s="74" t="s">
        <v>234</v>
      </c>
      <c r="E15" s="74" t="s">
        <v>1</v>
      </c>
      <c r="F15" s="74" t="s">
        <v>235</v>
      </c>
      <c r="G15" s="74" t="s">
        <v>666</v>
      </c>
      <c r="H15" s="74" t="s">
        <v>3</v>
      </c>
      <c r="I15" s="74" t="s">
        <v>236</v>
      </c>
      <c r="J15" s="74" t="s">
        <v>53</v>
      </c>
      <c r="K15" s="74" t="s">
        <v>750</v>
      </c>
    </row>
    <row r="16" spans="1:11" x14ac:dyDescent="0.25">
      <c r="A16" s="74">
        <v>18</v>
      </c>
      <c r="B16" s="74" t="s">
        <v>50</v>
      </c>
      <c r="C16" s="74" t="s">
        <v>51</v>
      </c>
      <c r="D16" s="74" t="s">
        <v>52</v>
      </c>
      <c r="E16" s="74" t="s">
        <v>43</v>
      </c>
      <c r="F16" s="74" t="s">
        <v>246</v>
      </c>
      <c r="G16" s="74" t="s">
        <v>1019</v>
      </c>
      <c r="H16" s="74" t="s">
        <v>3</v>
      </c>
      <c r="I16" s="74" t="s">
        <v>247</v>
      </c>
      <c r="J16" s="74" t="s">
        <v>125</v>
      </c>
      <c r="K16" s="74" t="s">
        <v>1127</v>
      </c>
    </row>
    <row r="17" spans="1:11" x14ac:dyDescent="0.25">
      <c r="A17" s="74">
        <v>21</v>
      </c>
      <c r="B17" s="74" t="s">
        <v>190</v>
      </c>
      <c r="C17" s="74" t="s">
        <v>191</v>
      </c>
      <c r="D17" s="74" t="s">
        <v>192</v>
      </c>
      <c r="E17" s="74" t="s">
        <v>28</v>
      </c>
      <c r="F17" s="74" t="s">
        <v>193</v>
      </c>
      <c r="G17" s="74" t="s">
        <v>1019</v>
      </c>
      <c r="H17" s="74" t="s">
        <v>30</v>
      </c>
      <c r="I17" s="74" t="s">
        <v>194</v>
      </c>
      <c r="J17" s="74" t="s">
        <v>32</v>
      </c>
      <c r="K17" s="74" t="s">
        <v>1081</v>
      </c>
    </row>
    <row r="18" spans="1:11" x14ac:dyDescent="0.25">
      <c r="A18" s="74">
        <v>23</v>
      </c>
      <c r="B18" s="74" t="s">
        <v>262</v>
      </c>
      <c r="C18" s="74" t="s">
        <v>263</v>
      </c>
      <c r="D18" s="74" t="s">
        <v>264</v>
      </c>
      <c r="E18" s="74" t="s">
        <v>1</v>
      </c>
      <c r="F18" s="74" t="s">
        <v>265</v>
      </c>
      <c r="G18" s="74" t="s">
        <v>1019</v>
      </c>
      <c r="H18" s="74" t="s">
        <v>3</v>
      </c>
      <c r="I18" s="74" t="s">
        <v>266</v>
      </c>
      <c r="J18" s="74" t="s">
        <v>53</v>
      </c>
      <c r="K18" s="74" t="s">
        <v>1057</v>
      </c>
    </row>
    <row r="19" spans="1:11" x14ac:dyDescent="0.25">
      <c r="A19" s="74">
        <v>24</v>
      </c>
      <c r="B19" s="74" t="s">
        <v>71</v>
      </c>
      <c r="C19" s="74" t="s">
        <v>72</v>
      </c>
      <c r="D19" s="74" t="s">
        <v>73</v>
      </c>
      <c r="E19" s="74" t="s">
        <v>28</v>
      </c>
      <c r="F19" s="74" t="s">
        <v>74</v>
      </c>
      <c r="G19" s="74" t="s">
        <v>1019</v>
      </c>
      <c r="H19" s="74" t="s">
        <v>30</v>
      </c>
      <c r="I19" s="74" t="s">
        <v>75</v>
      </c>
      <c r="J19" s="74" t="s">
        <v>32</v>
      </c>
      <c r="K19" s="74" t="s">
        <v>1058</v>
      </c>
    </row>
    <row r="20" spans="1:11" x14ac:dyDescent="0.25">
      <c r="A20" s="74">
        <v>25</v>
      </c>
      <c r="B20" s="74" t="s">
        <v>273</v>
      </c>
      <c r="C20" s="74" t="s">
        <v>274</v>
      </c>
      <c r="D20" s="74" t="s">
        <v>0</v>
      </c>
      <c r="E20" s="74" t="s">
        <v>1</v>
      </c>
      <c r="F20" s="74" t="s">
        <v>275</v>
      </c>
      <c r="G20" s="74" t="s">
        <v>1019</v>
      </c>
      <c r="H20" s="74" t="s">
        <v>3</v>
      </c>
      <c r="I20" s="74" t="s">
        <v>276</v>
      </c>
      <c r="J20" s="74" t="s">
        <v>53</v>
      </c>
      <c r="K20" s="74" t="s">
        <v>1069</v>
      </c>
    </row>
    <row r="21" spans="1:11" x14ac:dyDescent="0.25">
      <c r="A21" s="74">
        <v>26</v>
      </c>
      <c r="B21" s="74" t="s">
        <v>102</v>
      </c>
      <c r="C21" s="74" t="s">
        <v>141</v>
      </c>
      <c r="D21" s="74" t="s">
        <v>42</v>
      </c>
      <c r="E21" s="74" t="s">
        <v>43</v>
      </c>
      <c r="F21" s="74" t="s">
        <v>142</v>
      </c>
      <c r="G21" s="74" t="s">
        <v>1019</v>
      </c>
      <c r="H21" s="74" t="s">
        <v>3</v>
      </c>
      <c r="I21" s="74" t="s">
        <v>143</v>
      </c>
      <c r="J21" s="74" t="s">
        <v>53</v>
      </c>
      <c r="K21" s="74" t="s">
        <v>1070</v>
      </c>
    </row>
    <row r="22" spans="1:11" x14ac:dyDescent="0.25">
      <c r="A22" s="74">
        <v>28</v>
      </c>
      <c r="B22" s="74" t="s">
        <v>145</v>
      </c>
      <c r="C22" s="74" t="s">
        <v>97</v>
      </c>
      <c r="D22" s="74" t="s">
        <v>1046</v>
      </c>
      <c r="E22" s="74" t="s">
        <v>1</v>
      </c>
      <c r="F22" s="74" t="s">
        <v>147</v>
      </c>
      <c r="G22" s="74" t="s">
        <v>1019</v>
      </c>
      <c r="H22" s="74" t="s">
        <v>3</v>
      </c>
      <c r="I22" s="74" t="s">
        <v>148</v>
      </c>
      <c r="J22" s="74" t="s">
        <v>53</v>
      </c>
      <c r="K22" s="74" t="s">
        <v>1047</v>
      </c>
    </row>
    <row r="23" spans="1:11" x14ac:dyDescent="0.25">
      <c r="A23" s="74">
        <v>31</v>
      </c>
      <c r="B23" s="74" t="s">
        <v>982</v>
      </c>
      <c r="C23" s="74" t="s">
        <v>292</v>
      </c>
      <c r="D23" s="74" t="s">
        <v>462</v>
      </c>
      <c r="E23" s="74" t="s">
        <v>1</v>
      </c>
      <c r="F23" s="74" t="s">
        <v>422</v>
      </c>
      <c r="G23" s="74" t="s">
        <v>1019</v>
      </c>
      <c r="H23" s="74" t="s">
        <v>3</v>
      </c>
      <c r="I23" s="74" t="s">
        <v>423</v>
      </c>
      <c r="J23" s="74" t="s">
        <v>2</v>
      </c>
      <c r="K23" s="74" t="s">
        <v>983</v>
      </c>
    </row>
    <row r="24" spans="1:11" x14ac:dyDescent="0.25">
      <c r="A24" s="74">
        <v>32</v>
      </c>
      <c r="B24" s="74" t="s">
        <v>64</v>
      </c>
      <c r="C24" s="74" t="s">
        <v>65</v>
      </c>
      <c r="D24" s="74" t="s">
        <v>66</v>
      </c>
      <c r="E24" s="74" t="s">
        <v>1</v>
      </c>
      <c r="F24" s="74" t="s">
        <v>67</v>
      </c>
      <c r="G24" s="74" t="s">
        <v>1019</v>
      </c>
      <c r="H24" s="74" t="s">
        <v>30</v>
      </c>
      <c r="I24" s="74" t="s">
        <v>68</v>
      </c>
      <c r="J24" s="74" t="s">
        <v>32</v>
      </c>
      <c r="K24" s="74" t="s">
        <v>959</v>
      </c>
    </row>
    <row r="25" spans="1:11" x14ac:dyDescent="0.25">
      <c r="A25" s="74">
        <v>33</v>
      </c>
      <c r="B25" s="74" t="s">
        <v>242</v>
      </c>
      <c r="C25" s="74" t="s">
        <v>243</v>
      </c>
      <c r="D25" s="74" t="s">
        <v>957</v>
      </c>
      <c r="E25" s="74" t="s">
        <v>43</v>
      </c>
      <c r="F25" s="74" t="s">
        <v>244</v>
      </c>
      <c r="G25" s="74" t="s">
        <v>1019</v>
      </c>
      <c r="H25" s="74" t="s">
        <v>3</v>
      </c>
      <c r="I25" s="74" t="s">
        <v>245</v>
      </c>
      <c r="J25" s="74" t="s">
        <v>125</v>
      </c>
      <c r="K25" s="74" t="s">
        <v>958</v>
      </c>
    </row>
    <row r="26" spans="1:11" x14ac:dyDescent="0.25">
      <c r="A26" s="74">
        <v>34</v>
      </c>
      <c r="B26" s="74" t="s">
        <v>322</v>
      </c>
      <c r="C26" s="74" t="s">
        <v>323</v>
      </c>
      <c r="D26" s="74" t="s">
        <v>66</v>
      </c>
      <c r="E26" s="74" t="s">
        <v>1</v>
      </c>
      <c r="F26" s="74" t="s">
        <v>324</v>
      </c>
      <c r="G26" s="74" t="s">
        <v>1019</v>
      </c>
      <c r="H26" s="74" t="s">
        <v>287</v>
      </c>
      <c r="I26" s="74" t="s">
        <v>325</v>
      </c>
      <c r="J26" s="74" t="s">
        <v>289</v>
      </c>
      <c r="K26" s="74" t="s">
        <v>956</v>
      </c>
    </row>
    <row r="27" spans="1:11" x14ac:dyDescent="0.25">
      <c r="A27" s="74">
        <v>36</v>
      </c>
      <c r="B27" s="74" t="s">
        <v>49</v>
      </c>
      <c r="C27" s="74" t="s">
        <v>97</v>
      </c>
      <c r="D27" s="74" t="s">
        <v>66</v>
      </c>
      <c r="E27" s="74" t="s">
        <v>1</v>
      </c>
      <c r="F27" s="74" t="s">
        <v>391</v>
      </c>
      <c r="G27" s="74" t="s">
        <v>1019</v>
      </c>
      <c r="H27" s="74" t="s">
        <v>294</v>
      </c>
      <c r="I27" s="74" t="s">
        <v>392</v>
      </c>
      <c r="J27" s="74" t="s">
        <v>289</v>
      </c>
      <c r="K27" s="74" t="s">
        <v>921</v>
      </c>
    </row>
    <row r="28" spans="1:11" x14ac:dyDescent="0.25">
      <c r="A28" s="74">
        <v>38</v>
      </c>
      <c r="B28" s="74" t="s">
        <v>361</v>
      </c>
      <c r="C28" s="74" t="s">
        <v>362</v>
      </c>
      <c r="D28" s="74" t="s">
        <v>0</v>
      </c>
      <c r="E28" s="74" t="s">
        <v>1</v>
      </c>
      <c r="F28" s="74" t="s">
        <v>886</v>
      </c>
      <c r="G28" s="74" t="s">
        <v>1019</v>
      </c>
      <c r="H28" s="74" t="s">
        <v>3</v>
      </c>
      <c r="I28" s="74" t="s">
        <v>861</v>
      </c>
      <c r="J28" s="74" t="s">
        <v>516</v>
      </c>
      <c r="K28" s="74" t="s">
        <v>896</v>
      </c>
    </row>
    <row r="29" spans="1:11" x14ac:dyDescent="0.25">
      <c r="A29" s="74">
        <v>39</v>
      </c>
      <c r="B29" s="74" t="s">
        <v>845</v>
      </c>
      <c r="C29" s="74" t="s">
        <v>846</v>
      </c>
      <c r="D29" s="74" t="s">
        <v>27</v>
      </c>
      <c r="E29" s="74" t="s">
        <v>28</v>
      </c>
      <c r="F29" s="74" t="s">
        <v>847</v>
      </c>
      <c r="G29" s="74" t="s">
        <v>1019</v>
      </c>
      <c r="H29" s="74" t="s">
        <v>294</v>
      </c>
      <c r="I29" s="74" t="s">
        <v>848</v>
      </c>
      <c r="J29" s="74" t="s">
        <v>289</v>
      </c>
      <c r="K29" s="74" t="s">
        <v>849</v>
      </c>
    </row>
    <row r="30" spans="1:11" x14ac:dyDescent="0.25">
      <c r="A30" s="74">
        <v>42</v>
      </c>
      <c r="B30" s="74" t="s">
        <v>530</v>
      </c>
      <c r="C30" s="74" t="s">
        <v>531</v>
      </c>
      <c r="D30" s="74" t="s">
        <v>36</v>
      </c>
      <c r="E30" s="74" t="s">
        <v>1</v>
      </c>
      <c r="F30" s="74" t="s">
        <v>532</v>
      </c>
      <c r="G30" s="74" t="s">
        <v>1019</v>
      </c>
      <c r="H30" s="74" t="s">
        <v>294</v>
      </c>
      <c r="I30" s="74" t="s">
        <v>533</v>
      </c>
      <c r="J30" s="74" t="s">
        <v>516</v>
      </c>
      <c r="K30" s="74" t="s">
        <v>764</v>
      </c>
    </row>
    <row r="31" spans="1:11" x14ac:dyDescent="0.25">
      <c r="A31" s="74">
        <v>43</v>
      </c>
      <c r="B31" s="74" t="s">
        <v>116</v>
      </c>
      <c r="C31" s="74" t="s">
        <v>117</v>
      </c>
      <c r="D31" s="74" t="s">
        <v>648</v>
      </c>
      <c r="E31" s="74" t="s">
        <v>1</v>
      </c>
      <c r="F31" s="74" t="s">
        <v>118</v>
      </c>
      <c r="G31" s="74" t="s">
        <v>1019</v>
      </c>
      <c r="H31" s="74" t="s">
        <v>3</v>
      </c>
      <c r="I31" s="74" t="s">
        <v>119</v>
      </c>
      <c r="J31" s="74" t="s">
        <v>53</v>
      </c>
      <c r="K31" s="74" t="s">
        <v>649</v>
      </c>
    </row>
    <row r="32" spans="1:11" x14ac:dyDescent="0.25">
      <c r="A32" s="74">
        <v>44</v>
      </c>
      <c r="B32" s="74" t="s">
        <v>651</v>
      </c>
      <c r="C32" s="74" t="s">
        <v>652</v>
      </c>
      <c r="D32" s="74" t="s">
        <v>653</v>
      </c>
      <c r="E32" s="74" t="s">
        <v>1</v>
      </c>
      <c r="F32" s="74" t="s">
        <v>654</v>
      </c>
      <c r="G32" s="74" t="s">
        <v>1019</v>
      </c>
      <c r="H32" s="74" t="s">
        <v>294</v>
      </c>
      <c r="I32" s="74" t="s">
        <v>655</v>
      </c>
      <c r="J32" s="74" t="s">
        <v>289</v>
      </c>
      <c r="K32" s="74" t="s">
        <v>656</v>
      </c>
    </row>
    <row r="33" spans="1:11" x14ac:dyDescent="0.25">
      <c r="A33" s="74">
        <v>46</v>
      </c>
      <c r="B33" s="74" t="s">
        <v>425</v>
      </c>
      <c r="C33" s="74" t="s">
        <v>426</v>
      </c>
      <c r="D33" s="74" t="s">
        <v>427</v>
      </c>
      <c r="E33" s="74" t="s">
        <v>28</v>
      </c>
      <c r="F33" s="74" t="s">
        <v>428</v>
      </c>
      <c r="G33" s="74" t="s">
        <v>1019</v>
      </c>
      <c r="H33" s="74" t="s">
        <v>287</v>
      </c>
      <c r="I33" s="74" t="s">
        <v>429</v>
      </c>
      <c r="J33" s="74" t="s">
        <v>289</v>
      </c>
      <c r="K33" s="74" t="s">
        <v>659</v>
      </c>
    </row>
    <row r="34" spans="1:11" x14ac:dyDescent="0.25">
      <c r="A34" s="74">
        <v>47</v>
      </c>
      <c r="B34" s="74" t="s">
        <v>608</v>
      </c>
      <c r="C34" s="74" t="s">
        <v>378</v>
      </c>
      <c r="D34" s="74" t="s">
        <v>27</v>
      </c>
      <c r="E34" s="74" t="s">
        <v>28</v>
      </c>
      <c r="F34" s="74" t="s">
        <v>609</v>
      </c>
      <c r="G34" s="74" t="s">
        <v>1019</v>
      </c>
      <c r="H34" s="74" t="s">
        <v>294</v>
      </c>
      <c r="I34" s="74" t="s">
        <v>610</v>
      </c>
      <c r="J34" s="74" t="s">
        <v>289</v>
      </c>
      <c r="K34" s="74" t="s">
        <v>663</v>
      </c>
    </row>
    <row r="35" spans="1:11" x14ac:dyDescent="0.25">
      <c r="A35" s="74">
        <v>48</v>
      </c>
      <c r="B35" s="74"/>
      <c r="C35" s="74"/>
      <c r="D35" s="74"/>
      <c r="E35" s="74"/>
      <c r="F35" s="74" t="s">
        <v>572</v>
      </c>
      <c r="G35" s="74" t="s">
        <v>1019</v>
      </c>
      <c r="H35" s="74" t="s">
        <v>287</v>
      </c>
      <c r="I35" s="74" t="s">
        <v>573</v>
      </c>
      <c r="J35" s="74" t="s">
        <v>289</v>
      </c>
      <c r="K35" s="74" t="s">
        <v>665</v>
      </c>
    </row>
    <row r="36" spans="1:11" x14ac:dyDescent="0.25">
      <c r="A36" s="74">
        <v>50</v>
      </c>
      <c r="B36" s="74" t="s">
        <v>566</v>
      </c>
      <c r="C36" s="74" t="s">
        <v>556</v>
      </c>
      <c r="D36" s="74" t="s">
        <v>0</v>
      </c>
      <c r="E36" s="74" t="s">
        <v>1</v>
      </c>
      <c r="F36" s="74" t="s">
        <v>557</v>
      </c>
      <c r="G36" s="74" t="s">
        <v>1019</v>
      </c>
      <c r="H36" s="74" t="s">
        <v>287</v>
      </c>
      <c r="I36" s="74" t="s">
        <v>558</v>
      </c>
      <c r="J36" s="74" t="s">
        <v>289</v>
      </c>
      <c r="K36" s="74" t="s">
        <v>673</v>
      </c>
    </row>
    <row r="37" spans="1:11" x14ac:dyDescent="0.25">
      <c r="A37" s="74">
        <v>51</v>
      </c>
      <c r="B37" s="74"/>
      <c r="C37" s="74"/>
      <c r="D37" s="74"/>
      <c r="E37" s="74"/>
      <c r="F37" s="74" t="s">
        <v>540</v>
      </c>
      <c r="G37" s="74" t="s">
        <v>1019</v>
      </c>
      <c r="H37" s="74" t="s">
        <v>294</v>
      </c>
      <c r="I37" s="74" t="s">
        <v>541</v>
      </c>
      <c r="J37" s="74" t="s">
        <v>289</v>
      </c>
      <c r="K37" s="74" t="s">
        <v>677</v>
      </c>
    </row>
    <row r="38" spans="1:11" x14ac:dyDescent="0.25">
      <c r="A38" s="74">
        <v>52</v>
      </c>
      <c r="B38" s="74" t="s">
        <v>291</v>
      </c>
      <c r="C38" s="74" t="s">
        <v>292</v>
      </c>
      <c r="D38" s="74" t="s">
        <v>0</v>
      </c>
      <c r="E38" s="74" t="s">
        <v>1</v>
      </c>
      <c r="F38" s="74" t="s">
        <v>293</v>
      </c>
      <c r="G38" s="74" t="s">
        <v>1019</v>
      </c>
      <c r="H38" s="74" t="s">
        <v>294</v>
      </c>
      <c r="I38" s="74" t="s">
        <v>295</v>
      </c>
      <c r="J38" s="74" t="s">
        <v>289</v>
      </c>
      <c r="K38" s="74" t="s">
        <v>679</v>
      </c>
    </row>
    <row r="39" spans="1:11" x14ac:dyDescent="0.25">
      <c r="A39" s="74">
        <v>53</v>
      </c>
      <c r="B39" s="74" t="s">
        <v>297</v>
      </c>
      <c r="C39" s="74" t="s">
        <v>255</v>
      </c>
      <c r="D39" s="74" t="s">
        <v>0</v>
      </c>
      <c r="E39" s="74" t="s">
        <v>1</v>
      </c>
      <c r="F39" s="74" t="s">
        <v>298</v>
      </c>
      <c r="G39" s="74" t="s">
        <v>1019</v>
      </c>
      <c r="H39" s="74" t="s">
        <v>294</v>
      </c>
      <c r="I39" s="74" t="s">
        <v>299</v>
      </c>
      <c r="J39" s="74" t="s">
        <v>289</v>
      </c>
      <c r="K39" s="74" t="s">
        <v>680</v>
      </c>
    </row>
    <row r="40" spans="1:11" x14ac:dyDescent="0.25">
      <c r="A40" s="74">
        <v>54</v>
      </c>
      <c r="B40" s="74" t="s">
        <v>311</v>
      </c>
      <c r="C40" s="74" t="s">
        <v>312</v>
      </c>
      <c r="D40" s="74" t="s">
        <v>313</v>
      </c>
      <c r="E40" s="74" t="s">
        <v>43</v>
      </c>
      <c r="F40" s="74" t="s">
        <v>314</v>
      </c>
      <c r="G40" s="74" t="s">
        <v>1019</v>
      </c>
      <c r="H40" s="74" t="s">
        <v>294</v>
      </c>
      <c r="I40" s="74" t="s">
        <v>315</v>
      </c>
      <c r="J40" s="74" t="s">
        <v>289</v>
      </c>
      <c r="K40" s="74" t="s">
        <v>683</v>
      </c>
    </row>
    <row r="41" spans="1:11" x14ac:dyDescent="0.25">
      <c r="A41" s="74">
        <v>55</v>
      </c>
      <c r="B41" s="74" t="s">
        <v>317</v>
      </c>
      <c r="C41" s="74" t="s">
        <v>279</v>
      </c>
      <c r="D41" s="74" t="s">
        <v>318</v>
      </c>
      <c r="E41" s="74" t="s">
        <v>28</v>
      </c>
      <c r="F41" s="74" t="s">
        <v>319</v>
      </c>
      <c r="G41" s="74" t="s">
        <v>1019</v>
      </c>
      <c r="H41" s="74" t="s">
        <v>287</v>
      </c>
      <c r="I41" s="74" t="s">
        <v>320</v>
      </c>
      <c r="J41" s="74" t="s">
        <v>289</v>
      </c>
      <c r="K41" s="74" t="s">
        <v>758</v>
      </c>
    </row>
    <row r="42" spans="1:11" x14ac:dyDescent="0.25">
      <c r="A42" s="74">
        <v>59</v>
      </c>
      <c r="B42" s="74" t="s">
        <v>355</v>
      </c>
      <c r="C42" s="74" t="s">
        <v>356</v>
      </c>
      <c r="D42" s="74" t="s">
        <v>0</v>
      </c>
      <c r="E42" s="74" t="s">
        <v>1</v>
      </c>
      <c r="F42" s="74" t="s">
        <v>357</v>
      </c>
      <c r="G42" s="74" t="s">
        <v>1019</v>
      </c>
      <c r="H42" s="74" t="s">
        <v>294</v>
      </c>
      <c r="I42" s="74" t="s">
        <v>358</v>
      </c>
      <c r="J42" s="74" t="s">
        <v>289</v>
      </c>
      <c r="K42" s="74" t="s">
        <v>690</v>
      </c>
    </row>
    <row r="43" spans="1:11" x14ac:dyDescent="0.25">
      <c r="A43" s="74">
        <v>60</v>
      </c>
      <c r="B43" s="74" t="s">
        <v>238</v>
      </c>
      <c r="C43" s="74" t="s">
        <v>239</v>
      </c>
      <c r="D43" s="74" t="s">
        <v>0</v>
      </c>
      <c r="E43" s="74" t="s">
        <v>1</v>
      </c>
      <c r="F43" s="74" t="s">
        <v>240</v>
      </c>
      <c r="G43" s="74" t="s">
        <v>1019</v>
      </c>
      <c r="H43" s="74" t="s">
        <v>3</v>
      </c>
      <c r="I43" s="74" t="s">
        <v>241</v>
      </c>
      <c r="J43" s="74" t="s">
        <v>53</v>
      </c>
      <c r="K43" s="74" t="s">
        <v>691</v>
      </c>
    </row>
    <row r="44" spans="1:11" x14ac:dyDescent="0.25">
      <c r="A44" s="74">
        <v>61</v>
      </c>
      <c r="B44" s="74" t="s">
        <v>366</v>
      </c>
      <c r="C44" s="74" t="s">
        <v>367</v>
      </c>
      <c r="D44" s="74" t="s">
        <v>368</v>
      </c>
      <c r="E44" s="74" t="s">
        <v>43</v>
      </c>
      <c r="F44" s="74" t="s">
        <v>369</v>
      </c>
      <c r="G44" s="74" t="s">
        <v>1019</v>
      </c>
      <c r="H44" s="74" t="s">
        <v>294</v>
      </c>
      <c r="I44" s="74" t="s">
        <v>370</v>
      </c>
      <c r="J44" s="74" t="s">
        <v>289</v>
      </c>
      <c r="K44" s="74" t="s">
        <v>693</v>
      </c>
    </row>
    <row r="45" spans="1:11" x14ac:dyDescent="0.25">
      <c r="A45" s="74">
        <v>64</v>
      </c>
      <c r="B45" s="74" t="s">
        <v>137</v>
      </c>
      <c r="C45" s="74" t="s">
        <v>138</v>
      </c>
      <c r="D45" s="74" t="s">
        <v>0</v>
      </c>
      <c r="E45" s="74" t="s">
        <v>1</v>
      </c>
      <c r="F45" s="74" t="s">
        <v>139</v>
      </c>
      <c r="G45" s="74" t="s">
        <v>1019</v>
      </c>
      <c r="H45" s="74" t="s">
        <v>3</v>
      </c>
      <c r="I45" s="74" t="s">
        <v>140</v>
      </c>
      <c r="J45" s="74" t="s">
        <v>53</v>
      </c>
      <c r="K45" s="74" t="s">
        <v>699</v>
      </c>
    </row>
    <row r="46" spans="1:11" x14ac:dyDescent="0.25">
      <c r="A46" s="74">
        <v>65</v>
      </c>
      <c r="B46" s="74" t="s">
        <v>262</v>
      </c>
      <c r="C46" s="74" t="s">
        <v>399</v>
      </c>
      <c r="D46" s="74" t="s">
        <v>0</v>
      </c>
      <c r="E46" s="74" t="s">
        <v>1</v>
      </c>
      <c r="F46" s="74" t="s">
        <v>400</v>
      </c>
      <c r="G46" s="74" t="s">
        <v>1019</v>
      </c>
      <c r="H46" s="74" t="s">
        <v>294</v>
      </c>
      <c r="I46" s="74" t="s">
        <v>401</v>
      </c>
      <c r="J46" s="74" t="s">
        <v>289</v>
      </c>
      <c r="K46" s="74" t="s">
        <v>700</v>
      </c>
    </row>
    <row r="47" spans="1:11" x14ac:dyDescent="0.25">
      <c r="A47" s="74">
        <v>66</v>
      </c>
      <c r="B47" s="74" t="s">
        <v>403</v>
      </c>
      <c r="C47" s="74" t="s">
        <v>60</v>
      </c>
      <c r="D47" s="74" t="s">
        <v>27</v>
      </c>
      <c r="E47" s="74" t="s">
        <v>28</v>
      </c>
      <c r="F47" s="74" t="s">
        <v>404</v>
      </c>
      <c r="G47" s="74" t="s">
        <v>1019</v>
      </c>
      <c r="H47" s="74" t="s">
        <v>287</v>
      </c>
      <c r="I47" s="74" t="s">
        <v>405</v>
      </c>
      <c r="J47" s="74" t="s">
        <v>289</v>
      </c>
      <c r="K47" s="74" t="s">
        <v>701</v>
      </c>
    </row>
    <row r="48" spans="1:11" x14ac:dyDescent="0.25">
      <c r="A48" s="74">
        <v>67</v>
      </c>
      <c r="B48" s="74" t="s">
        <v>431</v>
      </c>
      <c r="C48" s="74" t="s">
        <v>172</v>
      </c>
      <c r="D48" s="74" t="s">
        <v>432</v>
      </c>
      <c r="E48" s="74" t="s">
        <v>28</v>
      </c>
      <c r="F48" s="74" t="s">
        <v>433</v>
      </c>
      <c r="G48" s="74" t="s">
        <v>1019</v>
      </c>
      <c r="H48" s="74" t="s">
        <v>294</v>
      </c>
      <c r="I48" s="74" t="s">
        <v>434</v>
      </c>
      <c r="J48" s="74" t="s">
        <v>289</v>
      </c>
      <c r="K48" s="74" t="s">
        <v>704</v>
      </c>
    </row>
    <row r="49" spans="1:11" x14ac:dyDescent="0.25">
      <c r="A49" s="74">
        <v>68</v>
      </c>
      <c r="B49" s="74" t="s">
        <v>15</v>
      </c>
      <c r="C49" s="74" t="s">
        <v>16</v>
      </c>
      <c r="D49" s="74" t="s">
        <v>17</v>
      </c>
      <c r="E49" s="74" t="s">
        <v>7</v>
      </c>
      <c r="F49" s="74" t="s">
        <v>77</v>
      </c>
      <c r="G49" s="74" t="s">
        <v>1019</v>
      </c>
      <c r="H49" s="74" t="s">
        <v>30</v>
      </c>
      <c r="I49" s="74" t="s">
        <v>78</v>
      </c>
      <c r="J49" s="74" t="s">
        <v>32</v>
      </c>
      <c r="K49" s="74" t="s">
        <v>705</v>
      </c>
    </row>
    <row r="50" spans="1:11" x14ac:dyDescent="0.25">
      <c r="A50" s="74">
        <v>70</v>
      </c>
      <c r="B50" s="74" t="s">
        <v>460</v>
      </c>
      <c r="C50" s="74" t="s">
        <v>461</v>
      </c>
      <c r="D50" s="74" t="s">
        <v>462</v>
      </c>
      <c r="E50" s="74" t="s">
        <v>1</v>
      </c>
      <c r="F50" s="74" t="s">
        <v>463</v>
      </c>
      <c r="G50" s="74" t="s">
        <v>1019</v>
      </c>
      <c r="H50" s="74" t="s">
        <v>30</v>
      </c>
      <c r="I50" s="74" t="s">
        <v>464</v>
      </c>
      <c r="J50" s="74" t="s">
        <v>32</v>
      </c>
      <c r="K50" s="74" t="s">
        <v>711</v>
      </c>
    </row>
    <row r="51" spans="1:11" x14ac:dyDescent="0.25">
      <c r="A51" s="74">
        <v>71</v>
      </c>
      <c r="B51" s="74" t="s">
        <v>165</v>
      </c>
      <c r="C51" s="74" t="s">
        <v>166</v>
      </c>
      <c r="D51" s="74" t="s">
        <v>27</v>
      </c>
      <c r="E51" s="74" t="s">
        <v>28</v>
      </c>
      <c r="F51" s="74" t="s">
        <v>167</v>
      </c>
      <c r="G51" s="74" t="s">
        <v>1019</v>
      </c>
      <c r="H51" s="74" t="s">
        <v>30</v>
      </c>
      <c r="I51" s="74" t="s">
        <v>168</v>
      </c>
      <c r="J51" s="74" t="s">
        <v>32</v>
      </c>
      <c r="K51" s="74" t="s">
        <v>712</v>
      </c>
    </row>
    <row r="52" spans="1:11" x14ac:dyDescent="0.25">
      <c r="A52" s="74">
        <v>72</v>
      </c>
      <c r="B52" s="74" t="s">
        <v>25</v>
      </c>
      <c r="C52" s="74" t="s">
        <v>26</v>
      </c>
      <c r="D52" s="74" t="s">
        <v>27</v>
      </c>
      <c r="E52" s="74" t="s">
        <v>28</v>
      </c>
      <c r="F52" s="74" t="s">
        <v>29</v>
      </c>
      <c r="G52" s="74" t="s">
        <v>1019</v>
      </c>
      <c r="H52" s="74" t="s">
        <v>30</v>
      </c>
      <c r="I52" s="74" t="s">
        <v>31</v>
      </c>
      <c r="J52" s="74" t="s">
        <v>32</v>
      </c>
      <c r="K52" s="74" t="s">
        <v>714</v>
      </c>
    </row>
    <row r="53" spans="1:11" x14ac:dyDescent="0.25">
      <c r="A53" s="74">
        <v>77</v>
      </c>
      <c r="B53" s="74" t="s">
        <v>110</v>
      </c>
      <c r="C53" s="74" t="s">
        <v>111</v>
      </c>
      <c r="D53" s="74" t="s">
        <v>112</v>
      </c>
      <c r="E53" s="74" t="s">
        <v>43</v>
      </c>
      <c r="F53" s="74" t="s">
        <v>113</v>
      </c>
      <c r="G53" s="74" t="s">
        <v>1019</v>
      </c>
      <c r="H53" s="74" t="s">
        <v>3</v>
      </c>
      <c r="I53" s="74" t="s">
        <v>114</v>
      </c>
      <c r="J53" s="74" t="s">
        <v>53</v>
      </c>
      <c r="K53" s="74" t="s">
        <v>727</v>
      </c>
    </row>
    <row r="54" spans="1:11" x14ac:dyDescent="0.25">
      <c r="A54" s="74">
        <v>78</v>
      </c>
      <c r="B54" s="74" t="s">
        <v>120</v>
      </c>
      <c r="C54" s="74" t="s">
        <v>121</v>
      </c>
      <c r="D54" s="74" t="s">
        <v>122</v>
      </c>
      <c r="E54" s="74" t="s">
        <v>43</v>
      </c>
      <c r="F54" s="74" t="s">
        <v>123</v>
      </c>
      <c r="G54" s="74" t="s">
        <v>1019</v>
      </c>
      <c r="H54" s="74" t="s">
        <v>3</v>
      </c>
      <c r="I54" s="74" t="s">
        <v>124</v>
      </c>
      <c r="J54" s="74" t="s">
        <v>125</v>
      </c>
      <c r="K54" s="74" t="s">
        <v>728</v>
      </c>
    </row>
    <row r="55" spans="1:11" x14ac:dyDescent="0.25">
      <c r="A55" s="74">
        <v>94</v>
      </c>
      <c r="B55" s="74" t="s">
        <v>467</v>
      </c>
      <c r="C55" s="74" t="s">
        <v>468</v>
      </c>
      <c r="D55" s="74" t="s">
        <v>0</v>
      </c>
      <c r="E55" s="74" t="s">
        <v>1</v>
      </c>
      <c r="F55" s="74" t="s">
        <v>477</v>
      </c>
      <c r="G55" s="74" t="s">
        <v>1019</v>
      </c>
      <c r="H55" s="74" t="s">
        <v>30</v>
      </c>
      <c r="I55" s="74" t="s">
        <v>478</v>
      </c>
      <c r="J55" s="74" t="s">
        <v>32</v>
      </c>
      <c r="K55" s="74" t="s">
        <v>740</v>
      </c>
    </row>
    <row r="56" spans="1:11" x14ac:dyDescent="0.25">
      <c r="A56" s="74">
        <v>97</v>
      </c>
      <c r="B56" s="74" t="s">
        <v>206</v>
      </c>
      <c r="C56" s="74" t="s">
        <v>207</v>
      </c>
      <c r="D56" s="74" t="s">
        <v>173</v>
      </c>
      <c r="E56" s="74" t="s">
        <v>43</v>
      </c>
      <c r="F56" s="74" t="s">
        <v>208</v>
      </c>
      <c r="G56" s="74" t="s">
        <v>1019</v>
      </c>
      <c r="H56" s="74" t="s">
        <v>3</v>
      </c>
      <c r="I56" s="74" t="s">
        <v>209</v>
      </c>
      <c r="J56" s="74" t="s">
        <v>53</v>
      </c>
      <c r="K56" s="74" t="s">
        <v>745</v>
      </c>
    </row>
    <row r="57" spans="1:11" x14ac:dyDescent="0.25">
      <c r="A57" s="74">
        <v>98</v>
      </c>
      <c r="B57" s="74" t="s">
        <v>224</v>
      </c>
      <c r="C57" s="74" t="s">
        <v>225</v>
      </c>
      <c r="D57" s="74" t="s">
        <v>0</v>
      </c>
      <c r="E57" s="74" t="s">
        <v>1</v>
      </c>
      <c r="F57" s="74" t="s">
        <v>226</v>
      </c>
      <c r="G57" s="74" t="s">
        <v>1019</v>
      </c>
      <c r="H57" s="74" t="s">
        <v>3</v>
      </c>
      <c r="I57" s="74" t="s">
        <v>227</v>
      </c>
      <c r="J57" s="74" t="s">
        <v>53</v>
      </c>
      <c r="K57" s="74" t="s">
        <v>748</v>
      </c>
    </row>
    <row r="58" spans="1:11" x14ac:dyDescent="0.25">
      <c r="A58" s="74">
        <v>99</v>
      </c>
      <c r="B58" s="74" t="s">
        <v>54</v>
      </c>
      <c r="C58" s="74" t="s">
        <v>55</v>
      </c>
      <c r="D58" s="74" t="s">
        <v>0</v>
      </c>
      <c r="E58" s="74" t="s">
        <v>1</v>
      </c>
      <c r="F58" s="74" t="s">
        <v>229</v>
      </c>
      <c r="G58" s="74" t="s">
        <v>1019</v>
      </c>
      <c r="H58" s="74" t="s">
        <v>3</v>
      </c>
      <c r="I58" s="74" t="s">
        <v>230</v>
      </c>
      <c r="J58" s="74" t="s">
        <v>53</v>
      </c>
      <c r="K58" s="74" t="s">
        <v>749</v>
      </c>
    </row>
    <row r="59" spans="1:11" x14ac:dyDescent="0.25">
      <c r="A59" s="74">
        <v>101</v>
      </c>
      <c r="B59" s="74" t="s">
        <v>268</v>
      </c>
      <c r="C59" s="74" t="s">
        <v>269</v>
      </c>
      <c r="D59" s="74" t="s">
        <v>66</v>
      </c>
      <c r="E59" s="74" t="s">
        <v>1</v>
      </c>
      <c r="F59" s="74" t="s">
        <v>270</v>
      </c>
      <c r="G59" s="74" t="s">
        <v>1019</v>
      </c>
      <c r="H59" s="74" t="s">
        <v>3</v>
      </c>
      <c r="I59" s="74" t="s">
        <v>271</v>
      </c>
      <c r="J59" s="74" t="s">
        <v>53</v>
      </c>
      <c r="K59" s="74" t="s">
        <v>754</v>
      </c>
    </row>
    <row r="60" spans="1:11" x14ac:dyDescent="0.25">
      <c r="A60" s="74">
        <v>102</v>
      </c>
      <c r="B60" s="74" t="s">
        <v>278</v>
      </c>
      <c r="C60" s="74" t="s">
        <v>279</v>
      </c>
      <c r="D60" s="74" t="s">
        <v>66</v>
      </c>
      <c r="E60" s="74" t="s">
        <v>1</v>
      </c>
      <c r="F60" s="74" t="s">
        <v>280</v>
      </c>
      <c r="G60" s="74" t="s">
        <v>1019</v>
      </c>
      <c r="H60" s="74" t="s">
        <v>3</v>
      </c>
      <c r="I60" s="74" t="s">
        <v>281</v>
      </c>
      <c r="J60" s="74" t="s">
        <v>53</v>
      </c>
      <c r="K60" s="74" t="s">
        <v>756</v>
      </c>
    </row>
    <row r="61" spans="1:11" x14ac:dyDescent="0.25">
      <c r="A61" s="74">
        <v>19</v>
      </c>
      <c r="B61" s="74" t="s">
        <v>1072</v>
      </c>
      <c r="C61" s="74" t="s">
        <v>1073</v>
      </c>
      <c r="D61" s="74" t="s">
        <v>122</v>
      </c>
      <c r="E61" s="74" t="s">
        <v>43</v>
      </c>
      <c r="F61" s="74" t="s">
        <v>221</v>
      </c>
      <c r="G61" s="74" t="s">
        <v>1131</v>
      </c>
      <c r="H61" s="74" t="s">
        <v>3</v>
      </c>
      <c r="I61" s="74" t="s">
        <v>222</v>
      </c>
      <c r="J61" s="74" t="s">
        <v>53</v>
      </c>
      <c r="K61" s="74" t="s">
        <v>1074</v>
      </c>
    </row>
    <row r="62" spans="1:11" x14ac:dyDescent="0.25">
      <c r="A62" s="74">
        <v>49</v>
      </c>
      <c r="B62" s="74" t="s">
        <v>590</v>
      </c>
      <c r="C62" s="74" t="s">
        <v>591</v>
      </c>
      <c r="D62" s="74" t="s">
        <v>592</v>
      </c>
      <c r="E62" s="74" t="s">
        <v>43</v>
      </c>
      <c r="F62" s="74" t="s">
        <v>593</v>
      </c>
      <c r="G62" s="74" t="s">
        <v>1131</v>
      </c>
      <c r="H62" s="74" t="s">
        <v>30</v>
      </c>
      <c r="I62" s="74" t="s">
        <v>594</v>
      </c>
      <c r="J62" s="74" t="s">
        <v>32</v>
      </c>
      <c r="K62" s="74" t="s">
        <v>669</v>
      </c>
    </row>
    <row r="63" spans="1:11" x14ac:dyDescent="0.25">
      <c r="A63" s="74">
        <v>20</v>
      </c>
      <c r="B63" s="74" t="s">
        <v>262</v>
      </c>
      <c r="C63" s="74" t="s">
        <v>421</v>
      </c>
      <c r="D63" s="74" t="s">
        <v>0</v>
      </c>
      <c r="E63" s="74" t="s">
        <v>1</v>
      </c>
      <c r="F63" s="74" t="s">
        <v>1078</v>
      </c>
      <c r="G63" s="74" t="s">
        <v>1050</v>
      </c>
      <c r="H63" s="74" t="s">
        <v>473</v>
      </c>
      <c r="I63" s="74" t="s">
        <v>1079</v>
      </c>
      <c r="J63" s="74" t="s">
        <v>960</v>
      </c>
      <c r="K63" s="74" t="s">
        <v>1080</v>
      </c>
    </row>
    <row r="64" spans="1:11" x14ac:dyDescent="0.25">
      <c r="A64" s="74">
        <v>27</v>
      </c>
      <c r="B64" s="74" t="s">
        <v>766</v>
      </c>
      <c r="C64" s="74" t="s">
        <v>767</v>
      </c>
      <c r="D64" s="74" t="s">
        <v>577</v>
      </c>
      <c r="E64" s="74" t="s">
        <v>7</v>
      </c>
      <c r="F64" s="74" t="s">
        <v>1040</v>
      </c>
      <c r="G64" s="74" t="s">
        <v>1050</v>
      </c>
      <c r="H64" s="74" t="s">
        <v>781</v>
      </c>
      <c r="I64" s="74" t="s">
        <v>1042</v>
      </c>
      <c r="J64" s="74" t="s">
        <v>1043</v>
      </c>
      <c r="K64" s="74" t="s">
        <v>1044</v>
      </c>
    </row>
    <row r="65" spans="1:11" x14ac:dyDescent="0.25">
      <c r="A65" s="74">
        <v>93</v>
      </c>
      <c r="B65" s="74" t="s">
        <v>174</v>
      </c>
      <c r="C65" s="74" t="s">
        <v>175</v>
      </c>
      <c r="D65" s="74" t="s">
        <v>0</v>
      </c>
      <c r="E65" s="74" t="s">
        <v>1</v>
      </c>
      <c r="F65" s="74" t="s">
        <v>472</v>
      </c>
      <c r="G65" s="74" t="s">
        <v>1050</v>
      </c>
      <c r="H65" s="74" t="s">
        <v>473</v>
      </c>
      <c r="I65" s="74" t="s">
        <v>474</v>
      </c>
      <c r="J65" s="74" t="s">
        <v>475</v>
      </c>
      <c r="K65" s="74" t="s">
        <v>737</v>
      </c>
    </row>
    <row r="66" spans="1:11" x14ac:dyDescent="0.25">
      <c r="A66" s="74">
        <v>96</v>
      </c>
      <c r="B66" s="74" t="s">
        <v>54</v>
      </c>
      <c r="C66" s="74" t="s">
        <v>55</v>
      </c>
      <c r="D66" s="74" t="s">
        <v>0</v>
      </c>
      <c r="E66" s="74" t="s">
        <v>1</v>
      </c>
      <c r="F66" s="74" t="s">
        <v>480</v>
      </c>
      <c r="G66" s="74" t="s">
        <v>1050</v>
      </c>
      <c r="H66" s="74" t="s">
        <v>473</v>
      </c>
      <c r="I66" s="74" t="s">
        <v>481</v>
      </c>
      <c r="J66" s="74" t="s">
        <v>475</v>
      </c>
      <c r="K66" s="74" t="s">
        <v>744</v>
      </c>
    </row>
    <row r="67" spans="1:11" x14ac:dyDescent="0.25">
      <c r="A67" s="56">
        <v>76</v>
      </c>
      <c r="B67" s="56" t="s">
        <v>50</v>
      </c>
      <c r="C67" s="56" t="s">
        <v>51</v>
      </c>
      <c r="D67" s="56" t="s">
        <v>52</v>
      </c>
      <c r="E67" s="56" t="s">
        <v>43</v>
      </c>
      <c r="F67" s="56" t="s">
        <v>94</v>
      </c>
      <c r="G67" s="56" t="s">
        <v>527</v>
      </c>
      <c r="H67" s="56" t="s">
        <v>5</v>
      </c>
      <c r="I67" s="56" t="s">
        <v>95</v>
      </c>
      <c r="J67" s="56" t="s">
        <v>6</v>
      </c>
      <c r="K67" s="56" t="s">
        <v>724</v>
      </c>
    </row>
    <row r="68" spans="1:11" x14ac:dyDescent="0.25">
      <c r="A68" s="56">
        <v>87</v>
      </c>
      <c r="B68" s="56" t="s">
        <v>875</v>
      </c>
      <c r="C68" s="56" t="s">
        <v>876</v>
      </c>
      <c r="D68" s="56" t="s">
        <v>877</v>
      </c>
      <c r="E68" s="56" t="s">
        <v>878</v>
      </c>
      <c r="F68" s="56" t="s">
        <v>879</v>
      </c>
      <c r="G68" s="56" t="s">
        <v>527</v>
      </c>
      <c r="H68" s="56" t="s">
        <v>8</v>
      </c>
      <c r="I68" s="56" t="s">
        <v>880</v>
      </c>
      <c r="J68" s="56" t="s">
        <v>9</v>
      </c>
      <c r="K68" s="56" t="s">
        <v>881</v>
      </c>
    </row>
    <row r="69" spans="1:11" x14ac:dyDescent="0.25">
      <c r="A69" s="74">
        <v>4</v>
      </c>
      <c r="B69" s="74" t="s">
        <v>262</v>
      </c>
      <c r="C69" s="74" t="s">
        <v>1141</v>
      </c>
      <c r="D69" s="74" t="s">
        <v>1142</v>
      </c>
      <c r="E69" s="74" t="s">
        <v>1</v>
      </c>
      <c r="F69" s="74" t="s">
        <v>1143</v>
      </c>
      <c r="G69" s="74" t="s">
        <v>960</v>
      </c>
      <c r="H69" s="74" t="s">
        <v>1013</v>
      </c>
      <c r="I69" s="74" t="s">
        <v>1144</v>
      </c>
      <c r="J69" s="74" t="s">
        <v>960</v>
      </c>
      <c r="K69" s="74" t="s">
        <v>1145</v>
      </c>
    </row>
    <row r="70" spans="1:11" x14ac:dyDescent="0.25">
      <c r="A70" s="74">
        <v>5</v>
      </c>
      <c r="B70" s="74" t="s">
        <v>1146</v>
      </c>
      <c r="C70" s="74" t="s">
        <v>1147</v>
      </c>
      <c r="D70" s="74" t="s">
        <v>1142</v>
      </c>
      <c r="E70" s="74" t="s">
        <v>1</v>
      </c>
      <c r="F70" s="74" t="s">
        <v>1148</v>
      </c>
      <c r="G70" s="74" t="s">
        <v>960</v>
      </c>
      <c r="H70" s="74" t="s">
        <v>1013</v>
      </c>
      <c r="I70" s="74" t="s">
        <v>1149</v>
      </c>
      <c r="J70" s="74" t="s">
        <v>960</v>
      </c>
      <c r="K70" s="74" t="s">
        <v>1150</v>
      </c>
    </row>
    <row r="71" spans="1:11" x14ac:dyDescent="0.25">
      <c r="A71" s="74">
        <v>6</v>
      </c>
      <c r="B71" s="74" t="s">
        <v>1151</v>
      </c>
      <c r="C71" s="74" t="s">
        <v>1152</v>
      </c>
      <c r="D71" s="74" t="s">
        <v>1153</v>
      </c>
      <c r="E71" s="74" t="s">
        <v>48</v>
      </c>
      <c r="F71" s="74" t="s">
        <v>1154</v>
      </c>
      <c r="G71" s="74" t="s">
        <v>960</v>
      </c>
      <c r="H71" s="74" t="s">
        <v>1013</v>
      </c>
      <c r="I71" s="74" t="s">
        <v>1155</v>
      </c>
      <c r="J71" s="74" t="s">
        <v>960</v>
      </c>
      <c r="K71" s="74" t="s">
        <v>1156</v>
      </c>
    </row>
    <row r="72" spans="1:11" x14ac:dyDescent="0.25">
      <c r="A72" s="74">
        <v>8</v>
      </c>
      <c r="B72" s="74" t="s">
        <v>530</v>
      </c>
      <c r="C72" s="74" t="s">
        <v>531</v>
      </c>
      <c r="D72" s="74" t="s">
        <v>36</v>
      </c>
      <c r="E72" s="74" t="s">
        <v>1</v>
      </c>
      <c r="F72" s="74" t="s">
        <v>1158</v>
      </c>
      <c r="G72" s="74" t="s">
        <v>960</v>
      </c>
      <c r="H72" s="74" t="s">
        <v>1013</v>
      </c>
      <c r="I72" s="74" t="s">
        <v>1159</v>
      </c>
      <c r="J72" s="74" t="s">
        <v>960</v>
      </c>
      <c r="K72" s="74" t="s">
        <v>1160</v>
      </c>
    </row>
    <row r="73" spans="1:11" x14ac:dyDescent="0.25">
      <c r="A73" s="74">
        <v>22</v>
      </c>
      <c r="B73" s="74"/>
      <c r="C73" s="74"/>
      <c r="D73" s="74"/>
      <c r="E73" s="74"/>
      <c r="F73" s="74" t="s">
        <v>1030</v>
      </c>
      <c r="G73" s="74" t="s">
        <v>960</v>
      </c>
      <c r="H73" s="74" t="s">
        <v>1013</v>
      </c>
      <c r="I73" s="74" t="s">
        <v>1031</v>
      </c>
      <c r="J73" s="74" t="s">
        <v>960</v>
      </c>
      <c r="K73" s="74" t="s">
        <v>1132</v>
      </c>
    </row>
    <row r="74" spans="1:11" x14ac:dyDescent="0.25">
      <c r="A74" s="74">
        <v>37</v>
      </c>
      <c r="B74" s="74" t="s">
        <v>902</v>
      </c>
      <c r="C74" s="74" t="s">
        <v>903</v>
      </c>
      <c r="D74" s="74" t="s">
        <v>17</v>
      </c>
      <c r="E74" s="74" t="s">
        <v>7</v>
      </c>
      <c r="F74" s="74" t="s">
        <v>904</v>
      </c>
      <c r="G74" s="74" t="s">
        <v>960</v>
      </c>
      <c r="H74" s="74" t="s">
        <v>8</v>
      </c>
      <c r="I74" s="74" t="s">
        <v>905</v>
      </c>
      <c r="J74" s="74" t="s">
        <v>9</v>
      </c>
      <c r="K74" s="74" t="s">
        <v>906</v>
      </c>
    </row>
    <row r="75" spans="1:11" x14ac:dyDescent="0.25">
      <c r="A75" s="74">
        <v>40</v>
      </c>
      <c r="B75" s="74" t="s">
        <v>544</v>
      </c>
      <c r="C75" s="74" t="s">
        <v>545</v>
      </c>
      <c r="D75" s="74" t="s">
        <v>546</v>
      </c>
      <c r="E75" s="74" t="s">
        <v>1</v>
      </c>
      <c r="F75" s="74" t="s">
        <v>547</v>
      </c>
      <c r="G75" s="74" t="s">
        <v>960</v>
      </c>
      <c r="H75" s="74" t="s">
        <v>8</v>
      </c>
      <c r="I75" s="74" t="s">
        <v>548</v>
      </c>
      <c r="J75" s="74" t="s">
        <v>9</v>
      </c>
      <c r="K75" s="74" t="s">
        <v>783</v>
      </c>
    </row>
    <row r="76" spans="1:11" x14ac:dyDescent="0.25">
      <c r="A76" s="74">
        <v>69</v>
      </c>
      <c r="B76" s="74" t="s">
        <v>443</v>
      </c>
      <c r="C76" s="74" t="s">
        <v>444</v>
      </c>
      <c r="D76" s="74" t="s">
        <v>0</v>
      </c>
      <c r="E76" s="74" t="s">
        <v>1</v>
      </c>
      <c r="F76" s="74" t="s">
        <v>445</v>
      </c>
      <c r="G76" s="74" t="s">
        <v>960</v>
      </c>
      <c r="H76" s="74" t="s">
        <v>5</v>
      </c>
      <c r="I76" s="74" t="s">
        <v>446</v>
      </c>
      <c r="J76" s="74" t="s">
        <v>6</v>
      </c>
      <c r="K76" s="74" t="s">
        <v>708</v>
      </c>
    </row>
    <row r="77" spans="1:11" x14ac:dyDescent="0.25">
      <c r="A77" s="74">
        <v>73</v>
      </c>
      <c r="B77" s="74" t="s">
        <v>40</v>
      </c>
      <c r="C77" s="74" t="s">
        <v>41</v>
      </c>
      <c r="D77" s="74" t="s">
        <v>42</v>
      </c>
      <c r="E77" s="74" t="s">
        <v>43</v>
      </c>
      <c r="F77" s="74" t="s">
        <v>44</v>
      </c>
      <c r="G77" s="74" t="s">
        <v>960</v>
      </c>
      <c r="H77" s="74" t="s">
        <v>5</v>
      </c>
      <c r="I77" s="74" t="s">
        <v>45</v>
      </c>
      <c r="J77" s="74" t="s">
        <v>6</v>
      </c>
      <c r="K77" s="74" t="s">
        <v>716</v>
      </c>
    </row>
    <row r="78" spans="1:11" x14ac:dyDescent="0.25">
      <c r="A78" s="74">
        <v>74</v>
      </c>
      <c r="B78" s="74" t="s">
        <v>54</v>
      </c>
      <c r="C78" s="74" t="s">
        <v>55</v>
      </c>
      <c r="D78" s="74" t="s">
        <v>0</v>
      </c>
      <c r="E78" s="74" t="s">
        <v>1</v>
      </c>
      <c r="F78" s="74" t="s">
        <v>56</v>
      </c>
      <c r="G78" s="74" t="s">
        <v>960</v>
      </c>
      <c r="H78" s="74" t="s">
        <v>5</v>
      </c>
      <c r="I78" s="74" t="s">
        <v>57</v>
      </c>
      <c r="J78" s="74" t="s">
        <v>6</v>
      </c>
      <c r="K78" s="74" t="s">
        <v>717</v>
      </c>
    </row>
    <row r="79" spans="1:11" x14ac:dyDescent="0.25">
      <c r="A79" s="74">
        <v>75</v>
      </c>
      <c r="B79" s="74" t="s">
        <v>467</v>
      </c>
      <c r="C79" s="74" t="s">
        <v>468</v>
      </c>
      <c r="D79" s="74" t="s">
        <v>0</v>
      </c>
      <c r="E79" s="74" t="s">
        <v>1</v>
      </c>
      <c r="F79" s="74" t="s">
        <v>469</v>
      </c>
      <c r="G79" s="74" t="s">
        <v>960</v>
      </c>
      <c r="H79" s="74" t="s">
        <v>5</v>
      </c>
      <c r="I79" s="74" t="s">
        <v>470</v>
      </c>
      <c r="J79" s="74" t="s">
        <v>6</v>
      </c>
      <c r="K79" s="74" t="s">
        <v>720</v>
      </c>
    </row>
    <row r="80" spans="1:11" x14ac:dyDescent="0.25">
      <c r="A80" s="74">
        <v>79</v>
      </c>
      <c r="B80" s="74" t="s">
        <v>127</v>
      </c>
      <c r="C80" s="74" t="s">
        <v>47</v>
      </c>
      <c r="D80" s="74" t="s">
        <v>0</v>
      </c>
      <c r="E80" s="74" t="s">
        <v>1</v>
      </c>
      <c r="F80" s="74" t="s">
        <v>128</v>
      </c>
      <c r="G80" s="74" t="s">
        <v>960</v>
      </c>
      <c r="H80" s="74" t="s">
        <v>8</v>
      </c>
      <c r="I80" s="74" t="s">
        <v>129</v>
      </c>
      <c r="J80" s="74" t="s">
        <v>9</v>
      </c>
      <c r="K80" s="74" t="s">
        <v>729</v>
      </c>
    </row>
    <row r="81" spans="1:11" x14ac:dyDescent="0.25">
      <c r="A81" s="74">
        <v>80</v>
      </c>
      <c r="B81" s="74" t="s">
        <v>641</v>
      </c>
      <c r="C81" s="74" t="s">
        <v>642</v>
      </c>
      <c r="D81" s="74" t="s">
        <v>106</v>
      </c>
      <c r="E81" s="74" t="s">
        <v>7</v>
      </c>
      <c r="F81" s="74" t="s">
        <v>643</v>
      </c>
      <c r="G81" s="74" t="s">
        <v>960</v>
      </c>
      <c r="H81" s="74" t="s">
        <v>8</v>
      </c>
      <c r="I81" s="74" t="s">
        <v>644</v>
      </c>
      <c r="J81" s="74" t="s">
        <v>9</v>
      </c>
      <c r="K81" s="74" t="s">
        <v>730</v>
      </c>
    </row>
    <row r="82" spans="1:11" x14ac:dyDescent="0.25">
      <c r="A82" s="74">
        <v>82</v>
      </c>
      <c r="B82" s="74" t="s">
        <v>925</v>
      </c>
      <c r="C82" s="74" t="s">
        <v>926</v>
      </c>
      <c r="D82" s="74" t="s">
        <v>821</v>
      </c>
      <c r="E82" s="74" t="s">
        <v>822</v>
      </c>
      <c r="F82" s="74" t="s">
        <v>927</v>
      </c>
      <c r="G82" s="74" t="s">
        <v>960</v>
      </c>
      <c r="H82" s="74" t="s">
        <v>8</v>
      </c>
      <c r="I82" s="74" t="s">
        <v>928</v>
      </c>
      <c r="J82" s="74" t="s">
        <v>9</v>
      </c>
      <c r="K82" s="74" t="s">
        <v>929</v>
      </c>
    </row>
    <row r="83" spans="1:11" x14ac:dyDescent="0.25">
      <c r="A83" s="74">
        <v>83</v>
      </c>
      <c r="B83" s="74" t="s">
        <v>811</v>
      </c>
      <c r="C83" s="74" t="s">
        <v>812</v>
      </c>
      <c r="D83" s="74" t="s">
        <v>813</v>
      </c>
      <c r="E83" s="74" t="s">
        <v>814</v>
      </c>
      <c r="F83" s="74" t="s">
        <v>815</v>
      </c>
      <c r="G83" s="74" t="s">
        <v>960</v>
      </c>
      <c r="H83" s="74" t="s">
        <v>8</v>
      </c>
      <c r="I83" s="74" t="s">
        <v>817</v>
      </c>
      <c r="J83" s="74" t="s">
        <v>9</v>
      </c>
      <c r="K83" s="74" t="s">
        <v>818</v>
      </c>
    </row>
    <row r="84" spans="1:11" x14ac:dyDescent="0.25">
      <c r="A84" s="74">
        <v>84</v>
      </c>
      <c r="B84" s="74" t="s">
        <v>869</v>
      </c>
      <c r="C84" s="74" t="s">
        <v>870</v>
      </c>
      <c r="D84" s="74" t="s">
        <v>871</v>
      </c>
      <c r="E84" s="74" t="s">
        <v>198</v>
      </c>
      <c r="F84" s="74" t="s">
        <v>872</v>
      </c>
      <c r="G84" s="74" t="s">
        <v>960</v>
      </c>
      <c r="H84" s="74" t="s">
        <v>8</v>
      </c>
      <c r="I84" s="74" t="s">
        <v>873</v>
      </c>
      <c r="J84" s="74" t="s">
        <v>9</v>
      </c>
      <c r="K84" s="74" t="s">
        <v>874</v>
      </c>
    </row>
    <row r="85" spans="1:11" x14ac:dyDescent="0.25">
      <c r="A85" s="74">
        <v>86</v>
      </c>
      <c r="B85" s="74" t="s">
        <v>819</v>
      </c>
      <c r="C85" s="74" t="s">
        <v>820</v>
      </c>
      <c r="D85" s="74" t="s">
        <v>821</v>
      </c>
      <c r="E85" s="74" t="s">
        <v>822</v>
      </c>
      <c r="F85" s="74" t="s">
        <v>823</v>
      </c>
      <c r="G85" s="74" t="s">
        <v>960</v>
      </c>
      <c r="H85" s="74" t="s">
        <v>8</v>
      </c>
      <c r="I85" s="74" t="s">
        <v>824</v>
      </c>
      <c r="J85" s="74" t="s">
        <v>9</v>
      </c>
      <c r="K85" s="74" t="s">
        <v>825</v>
      </c>
    </row>
    <row r="86" spans="1:11" x14ac:dyDescent="0.25">
      <c r="A86" s="74">
        <v>88</v>
      </c>
      <c r="B86" s="74" t="s">
        <v>797</v>
      </c>
      <c r="C86" s="74" t="s">
        <v>798</v>
      </c>
      <c r="D86" s="74" t="s">
        <v>799</v>
      </c>
      <c r="E86" s="74" t="s">
        <v>1</v>
      </c>
      <c r="F86" s="74" t="s">
        <v>800</v>
      </c>
      <c r="G86" s="74" t="s">
        <v>960</v>
      </c>
      <c r="H86" s="74" t="s">
        <v>8</v>
      </c>
      <c r="I86" s="74" t="s">
        <v>801</v>
      </c>
      <c r="J86" s="74" t="s">
        <v>9</v>
      </c>
      <c r="K86" s="74" t="s">
        <v>802</v>
      </c>
    </row>
    <row r="87" spans="1:11" x14ac:dyDescent="0.25">
      <c r="A87" s="74">
        <v>89</v>
      </c>
      <c r="B87" s="74" t="s">
        <v>101</v>
      </c>
      <c r="C87" s="74" t="s">
        <v>102</v>
      </c>
      <c r="D87" s="74" t="s">
        <v>103</v>
      </c>
      <c r="E87" s="74" t="s">
        <v>43</v>
      </c>
      <c r="F87" s="74" t="s">
        <v>169</v>
      </c>
      <c r="G87" s="74" t="s">
        <v>960</v>
      </c>
      <c r="H87" s="74" t="s">
        <v>8</v>
      </c>
      <c r="I87" s="74" t="s">
        <v>170</v>
      </c>
      <c r="J87" s="74" t="s">
        <v>9</v>
      </c>
      <c r="K87" s="74" t="s">
        <v>735</v>
      </c>
    </row>
    <row r="88" spans="1:11" x14ac:dyDescent="0.25">
      <c r="A88" s="74">
        <v>90</v>
      </c>
      <c r="B88" s="74" t="s">
        <v>968</v>
      </c>
      <c r="C88" s="74" t="s">
        <v>969</v>
      </c>
      <c r="D88" s="74" t="s">
        <v>970</v>
      </c>
      <c r="E88" s="74" t="s">
        <v>971</v>
      </c>
      <c r="F88" s="74" t="s">
        <v>972</v>
      </c>
      <c r="G88" s="74" t="s">
        <v>960</v>
      </c>
      <c r="H88" s="74" t="s">
        <v>8</v>
      </c>
      <c r="I88" s="74" t="s">
        <v>973</v>
      </c>
      <c r="J88" s="74" t="s">
        <v>9</v>
      </c>
      <c r="K88" s="74" t="s">
        <v>974</v>
      </c>
    </row>
    <row r="89" spans="1:11" x14ac:dyDescent="0.25">
      <c r="A89" s="74">
        <v>91</v>
      </c>
      <c r="B89" s="74" t="s">
        <v>930</v>
      </c>
      <c r="C89" s="74" t="s">
        <v>931</v>
      </c>
      <c r="D89" s="74" t="s">
        <v>932</v>
      </c>
      <c r="E89" s="74" t="s">
        <v>933</v>
      </c>
      <c r="F89" s="74" t="s">
        <v>934</v>
      </c>
      <c r="G89" s="74" t="s">
        <v>960</v>
      </c>
      <c r="H89" s="74" t="s">
        <v>8</v>
      </c>
      <c r="I89" s="74" t="s">
        <v>935</v>
      </c>
      <c r="J89" s="74" t="s">
        <v>9</v>
      </c>
      <c r="K89" s="74" t="s">
        <v>936</v>
      </c>
    </row>
    <row r="90" spans="1:11" x14ac:dyDescent="0.25">
      <c r="A90" s="74">
        <v>92</v>
      </c>
      <c r="B90" s="74" t="s">
        <v>174</v>
      </c>
      <c r="C90" s="74" t="s">
        <v>175</v>
      </c>
      <c r="D90" s="74" t="s">
        <v>0</v>
      </c>
      <c r="E90" s="74" t="s">
        <v>1</v>
      </c>
      <c r="F90" s="74" t="s">
        <v>176</v>
      </c>
      <c r="G90" s="74" t="s">
        <v>960</v>
      </c>
      <c r="H90" s="74" t="s">
        <v>8</v>
      </c>
      <c r="I90" s="74" t="s">
        <v>177</v>
      </c>
      <c r="J90" s="74" t="s">
        <v>9</v>
      </c>
      <c r="K90" s="74" t="s">
        <v>736</v>
      </c>
    </row>
    <row r="91" spans="1:11" x14ac:dyDescent="0.25">
      <c r="A91" s="74">
        <v>2</v>
      </c>
      <c r="B91" s="74" t="s">
        <v>612</v>
      </c>
      <c r="C91" s="74" t="s">
        <v>613</v>
      </c>
      <c r="D91" s="74" t="s">
        <v>0</v>
      </c>
      <c r="E91" s="74" t="s">
        <v>1</v>
      </c>
      <c r="F91" s="74" t="s">
        <v>1082</v>
      </c>
      <c r="G91" s="74" t="s">
        <v>1136</v>
      </c>
      <c r="H91" s="74" t="s">
        <v>1013</v>
      </c>
      <c r="I91" s="74" t="s">
        <v>1083</v>
      </c>
      <c r="J91" s="74" t="s">
        <v>960</v>
      </c>
      <c r="K91" s="74" t="s">
        <v>1137</v>
      </c>
    </row>
    <row r="92" spans="1:11" x14ac:dyDescent="0.25">
      <c r="A92" s="74">
        <v>3</v>
      </c>
      <c r="B92" s="74" t="s">
        <v>262</v>
      </c>
      <c r="C92" s="74" t="s">
        <v>421</v>
      </c>
      <c r="D92" s="74" t="s">
        <v>0</v>
      </c>
      <c r="E92" s="74" t="s">
        <v>1</v>
      </c>
      <c r="F92" s="74" t="s">
        <v>1138</v>
      </c>
      <c r="G92" s="74" t="s">
        <v>1136</v>
      </c>
      <c r="H92" s="74" t="s">
        <v>5</v>
      </c>
      <c r="I92" s="74" t="s">
        <v>1139</v>
      </c>
      <c r="J92" s="74" t="s">
        <v>960</v>
      </c>
      <c r="K92" s="74" t="s">
        <v>1140</v>
      </c>
    </row>
    <row r="93" spans="1:11" x14ac:dyDescent="0.25">
      <c r="A93" s="74">
        <v>7</v>
      </c>
      <c r="B93" s="74" t="s">
        <v>262</v>
      </c>
      <c r="C93" s="74" t="s">
        <v>421</v>
      </c>
      <c r="D93" s="74" t="s">
        <v>0</v>
      </c>
      <c r="E93" s="74" t="s">
        <v>1</v>
      </c>
      <c r="F93" s="74" t="s">
        <v>1128</v>
      </c>
      <c r="G93" s="74" t="s">
        <v>1136</v>
      </c>
      <c r="H93" s="74" t="s">
        <v>1006</v>
      </c>
      <c r="I93" s="74" t="s">
        <v>1129</v>
      </c>
      <c r="J93" s="74" t="s">
        <v>960</v>
      </c>
      <c r="K93" s="74" t="s">
        <v>1157</v>
      </c>
    </row>
    <row r="94" spans="1:11" x14ac:dyDescent="0.25">
      <c r="A94" s="74">
        <v>9</v>
      </c>
      <c r="B94" s="74" t="s">
        <v>50</v>
      </c>
      <c r="C94" s="74" t="s">
        <v>51</v>
      </c>
      <c r="D94" s="74" t="s">
        <v>52</v>
      </c>
      <c r="E94" s="74" t="s">
        <v>43</v>
      </c>
      <c r="F94" s="74" t="s">
        <v>1085</v>
      </c>
      <c r="G94" s="74" t="s">
        <v>1136</v>
      </c>
      <c r="H94" s="74" t="s">
        <v>1013</v>
      </c>
      <c r="I94" s="74" t="s">
        <v>1086</v>
      </c>
      <c r="J94" s="74" t="s">
        <v>960</v>
      </c>
      <c r="K94" s="74" t="s">
        <v>1087</v>
      </c>
    </row>
    <row r="95" spans="1:11" x14ac:dyDescent="0.25">
      <c r="A95" s="74">
        <v>10</v>
      </c>
      <c r="B95" s="74" t="s">
        <v>1094</v>
      </c>
      <c r="C95" s="74" t="s">
        <v>1095</v>
      </c>
      <c r="D95" s="74" t="s">
        <v>173</v>
      </c>
      <c r="E95" s="74" t="s">
        <v>43</v>
      </c>
      <c r="F95" s="74" t="s">
        <v>1096</v>
      </c>
      <c r="G95" s="74" t="s">
        <v>1136</v>
      </c>
      <c r="H95" s="74" t="s">
        <v>1013</v>
      </c>
      <c r="I95" s="74" t="s">
        <v>1097</v>
      </c>
      <c r="J95" s="74" t="s">
        <v>960</v>
      </c>
      <c r="K95" s="74" t="s">
        <v>1098</v>
      </c>
    </row>
    <row r="96" spans="1:11" x14ac:dyDescent="0.25">
      <c r="A96" s="74">
        <v>11</v>
      </c>
      <c r="B96" s="74" t="s">
        <v>366</v>
      </c>
      <c r="C96" s="74" t="s">
        <v>1099</v>
      </c>
      <c r="D96" s="74" t="s">
        <v>368</v>
      </c>
      <c r="E96" s="74" t="s">
        <v>43</v>
      </c>
      <c r="F96" s="74" t="s">
        <v>1100</v>
      </c>
      <c r="G96" s="74" t="s">
        <v>1136</v>
      </c>
      <c r="H96" s="74" t="s">
        <v>1013</v>
      </c>
      <c r="I96" s="74" t="s">
        <v>1101</v>
      </c>
      <c r="J96" s="74" t="s">
        <v>960</v>
      </c>
      <c r="K96" s="74" t="s">
        <v>1102</v>
      </c>
    </row>
    <row r="97" spans="1:11" x14ac:dyDescent="0.25">
      <c r="A97" s="74">
        <v>12</v>
      </c>
      <c r="B97" s="74" t="s">
        <v>262</v>
      </c>
      <c r="C97" s="74" t="s">
        <v>399</v>
      </c>
      <c r="D97" s="74" t="s">
        <v>0</v>
      </c>
      <c r="E97" s="74" t="s">
        <v>1</v>
      </c>
      <c r="F97" s="74" t="s">
        <v>1103</v>
      </c>
      <c r="G97" s="74" t="s">
        <v>1136</v>
      </c>
      <c r="H97" s="74" t="s">
        <v>1013</v>
      </c>
      <c r="I97" s="74" t="s">
        <v>1104</v>
      </c>
      <c r="J97" s="74" t="s">
        <v>960</v>
      </c>
      <c r="K97" s="74" t="s">
        <v>1105</v>
      </c>
    </row>
    <row r="98" spans="1:11" x14ac:dyDescent="0.25">
      <c r="A98" s="74">
        <v>13</v>
      </c>
      <c r="B98" s="74" t="s">
        <v>196</v>
      </c>
      <c r="C98" s="74" t="s">
        <v>104</v>
      </c>
      <c r="D98" s="74" t="s">
        <v>197</v>
      </c>
      <c r="E98" s="74" t="s">
        <v>198</v>
      </c>
      <c r="F98" s="74" t="s">
        <v>1107</v>
      </c>
      <c r="G98" s="74" t="s">
        <v>1136</v>
      </c>
      <c r="H98" s="74" t="s">
        <v>1013</v>
      </c>
      <c r="I98" s="74" t="s">
        <v>1108</v>
      </c>
      <c r="J98" s="74" t="s">
        <v>960</v>
      </c>
      <c r="K98" s="74" t="s">
        <v>1109</v>
      </c>
    </row>
    <row r="99" spans="1:11" x14ac:dyDescent="0.25">
      <c r="A99" s="74">
        <v>14</v>
      </c>
      <c r="B99" s="74" t="s">
        <v>1110</v>
      </c>
      <c r="C99" s="74" t="s">
        <v>408</v>
      </c>
      <c r="D99" s="74" t="s">
        <v>1111</v>
      </c>
      <c r="E99" s="74" t="s">
        <v>912</v>
      </c>
      <c r="F99" s="74" t="s">
        <v>1112</v>
      </c>
      <c r="G99" s="74" t="s">
        <v>1136</v>
      </c>
      <c r="H99" s="74" t="s">
        <v>1013</v>
      </c>
      <c r="I99" s="74" t="s">
        <v>1113</v>
      </c>
      <c r="J99" s="74" t="s">
        <v>960</v>
      </c>
      <c r="K99" s="74" t="s">
        <v>1114</v>
      </c>
    </row>
    <row r="100" spans="1:11" x14ac:dyDescent="0.25">
      <c r="A100" s="74">
        <v>15</v>
      </c>
      <c r="B100" s="74" t="s">
        <v>1115</v>
      </c>
      <c r="C100" s="74" t="s">
        <v>1116</v>
      </c>
      <c r="D100" s="74" t="s">
        <v>1117</v>
      </c>
      <c r="E100" s="74" t="s">
        <v>1</v>
      </c>
      <c r="F100" s="74" t="s">
        <v>1118</v>
      </c>
      <c r="G100" s="74" t="s">
        <v>1136</v>
      </c>
      <c r="H100" s="74" t="s">
        <v>1013</v>
      </c>
      <c r="I100" s="74" t="s">
        <v>1119</v>
      </c>
      <c r="J100" s="74" t="s">
        <v>960</v>
      </c>
      <c r="K100" s="74" t="s">
        <v>1120</v>
      </c>
    </row>
    <row r="101" spans="1:11" x14ac:dyDescent="0.25">
      <c r="A101" s="74">
        <v>16</v>
      </c>
      <c r="B101" s="74" t="s">
        <v>803</v>
      </c>
      <c r="C101" s="74" t="s">
        <v>804</v>
      </c>
      <c r="D101" s="74" t="s">
        <v>17</v>
      </c>
      <c r="E101" s="74" t="s">
        <v>7</v>
      </c>
      <c r="F101" s="74" t="s">
        <v>1121</v>
      </c>
      <c r="G101" s="74" t="s">
        <v>1136</v>
      </c>
      <c r="H101" s="74" t="s">
        <v>1013</v>
      </c>
      <c r="I101" s="74" t="s">
        <v>1122</v>
      </c>
      <c r="J101" s="74" t="s">
        <v>960</v>
      </c>
      <c r="K101" s="74" t="s">
        <v>1123</v>
      </c>
    </row>
    <row r="102" spans="1:11" x14ac:dyDescent="0.25">
      <c r="A102" s="74">
        <v>17</v>
      </c>
      <c r="B102" s="74" t="s">
        <v>174</v>
      </c>
      <c r="C102" s="74" t="s">
        <v>175</v>
      </c>
      <c r="D102" s="74" t="s">
        <v>0</v>
      </c>
      <c r="E102" s="74" t="s">
        <v>1</v>
      </c>
      <c r="F102" s="74" t="s">
        <v>1124</v>
      </c>
      <c r="G102" s="74" t="s">
        <v>1136</v>
      </c>
      <c r="H102" s="74" t="s">
        <v>1013</v>
      </c>
      <c r="I102" s="74" t="s">
        <v>1125</v>
      </c>
      <c r="J102" s="74" t="s">
        <v>960</v>
      </c>
      <c r="K102" s="74" t="s">
        <v>1126</v>
      </c>
    </row>
    <row r="103" spans="1:11" x14ac:dyDescent="0.25">
      <c r="A103" s="74">
        <v>1</v>
      </c>
      <c r="B103" s="74" t="s">
        <v>64</v>
      </c>
      <c r="C103" s="74" t="s">
        <v>65</v>
      </c>
      <c r="D103" s="74" t="s">
        <v>66</v>
      </c>
      <c r="E103" s="74" t="s">
        <v>1</v>
      </c>
      <c r="F103" s="74" t="s">
        <v>1133</v>
      </c>
      <c r="G103" s="74"/>
      <c r="H103" s="74" t="s">
        <v>1013</v>
      </c>
      <c r="I103" s="74" t="s">
        <v>1134</v>
      </c>
      <c r="J103" s="74" t="s">
        <v>960</v>
      </c>
      <c r="K103" s="74" t="s">
        <v>1135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0"/>
  <dimension ref="A1:L101"/>
  <sheetViews>
    <sheetView workbookViewId="0">
      <selection sqref="A1:K1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6.71093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24</v>
      </c>
      <c r="B2" s="73" t="s">
        <v>803</v>
      </c>
      <c r="C2" s="73" t="s">
        <v>804</v>
      </c>
      <c r="D2" s="73" t="s">
        <v>17</v>
      </c>
      <c r="E2" s="73" t="s">
        <v>7</v>
      </c>
      <c r="F2" s="73" t="s">
        <v>805</v>
      </c>
      <c r="G2" s="73" t="s">
        <v>1071</v>
      </c>
      <c r="H2" s="73" t="s">
        <v>5</v>
      </c>
      <c r="I2" s="73" t="s">
        <v>806</v>
      </c>
      <c r="J2" s="73" t="s">
        <v>6</v>
      </c>
      <c r="K2" s="73" t="s">
        <v>996</v>
      </c>
    </row>
    <row r="3" spans="1:11" x14ac:dyDescent="0.25">
      <c r="A3">
        <v>52</v>
      </c>
      <c r="B3" s="73" t="s">
        <v>15</v>
      </c>
      <c r="C3" s="73" t="s">
        <v>16</v>
      </c>
      <c r="D3" s="73" t="s">
        <v>17</v>
      </c>
      <c r="E3" s="73" t="s">
        <v>7</v>
      </c>
      <c r="F3" s="73" t="s">
        <v>18</v>
      </c>
      <c r="G3" s="73" t="s">
        <v>1071</v>
      </c>
      <c r="H3" s="73" t="s">
        <v>5</v>
      </c>
      <c r="I3" s="73" t="s">
        <v>19</v>
      </c>
      <c r="J3" s="73" t="s">
        <v>6</v>
      </c>
      <c r="K3" s="73" t="s">
        <v>685</v>
      </c>
    </row>
    <row r="4" spans="1:11" x14ac:dyDescent="0.25">
      <c r="A4" s="73">
        <v>13</v>
      </c>
      <c r="B4" s="73" t="s">
        <v>262</v>
      </c>
      <c r="C4" s="73" t="s">
        <v>421</v>
      </c>
      <c r="D4" s="73" t="s">
        <v>0</v>
      </c>
      <c r="E4" s="73" t="s">
        <v>1</v>
      </c>
      <c r="F4" s="73" t="s">
        <v>1128</v>
      </c>
      <c r="G4" s="73" t="s">
        <v>997</v>
      </c>
      <c r="H4" s="73" t="s">
        <v>1006</v>
      </c>
      <c r="I4" s="73" t="s">
        <v>1129</v>
      </c>
      <c r="J4" s="73" t="s">
        <v>960</v>
      </c>
      <c r="K4" s="73" t="s">
        <v>1130</v>
      </c>
    </row>
    <row r="5" spans="1:11" x14ac:dyDescent="0.25">
      <c r="A5" s="73">
        <v>25</v>
      </c>
      <c r="B5" s="73" t="s">
        <v>830</v>
      </c>
      <c r="C5" s="73" t="s">
        <v>624</v>
      </c>
      <c r="D5" s="73" t="s">
        <v>625</v>
      </c>
      <c r="E5" s="73" t="s">
        <v>48</v>
      </c>
      <c r="F5" s="73" t="s">
        <v>626</v>
      </c>
      <c r="G5" s="73" t="s">
        <v>666</v>
      </c>
      <c r="H5" s="73" t="s">
        <v>294</v>
      </c>
      <c r="I5" s="73" t="s">
        <v>627</v>
      </c>
      <c r="J5" s="73" t="s">
        <v>289</v>
      </c>
      <c r="K5" s="73" t="s">
        <v>987</v>
      </c>
    </row>
    <row r="6" spans="1:11" x14ac:dyDescent="0.25">
      <c r="A6" s="73">
        <v>30</v>
      </c>
      <c r="B6" s="73" t="s">
        <v>567</v>
      </c>
      <c r="C6" s="73" t="s">
        <v>561</v>
      </c>
      <c r="D6" s="73" t="s">
        <v>0</v>
      </c>
      <c r="E6" s="73" t="s">
        <v>1</v>
      </c>
      <c r="F6" s="73" t="s">
        <v>61</v>
      </c>
      <c r="G6" s="73" t="s">
        <v>666</v>
      </c>
      <c r="H6" s="73" t="s">
        <v>3</v>
      </c>
      <c r="I6" s="73" t="s">
        <v>62</v>
      </c>
      <c r="J6" s="73" t="s">
        <v>53</v>
      </c>
      <c r="K6" s="73" t="s">
        <v>919</v>
      </c>
    </row>
    <row r="7" spans="1:11" x14ac:dyDescent="0.25">
      <c r="A7" s="73">
        <v>37</v>
      </c>
      <c r="B7" s="73" t="s">
        <v>453</v>
      </c>
      <c r="C7" s="73" t="s">
        <v>454</v>
      </c>
      <c r="D7" s="73" t="s">
        <v>455</v>
      </c>
      <c r="E7" s="73" t="s">
        <v>456</v>
      </c>
      <c r="F7" s="73" t="s">
        <v>457</v>
      </c>
      <c r="G7" s="73" t="s">
        <v>666</v>
      </c>
      <c r="H7" s="73" t="s">
        <v>30</v>
      </c>
      <c r="I7" s="73" t="s">
        <v>458</v>
      </c>
      <c r="J7" s="73" t="s">
        <v>32</v>
      </c>
      <c r="K7" s="73" t="s">
        <v>763</v>
      </c>
    </row>
    <row r="8" spans="1:11" x14ac:dyDescent="0.25">
      <c r="A8" s="73">
        <v>41</v>
      </c>
      <c r="B8" s="73" t="s">
        <v>407</v>
      </c>
      <c r="C8" s="73" t="s">
        <v>408</v>
      </c>
      <c r="D8" s="73" t="s">
        <v>618</v>
      </c>
      <c r="E8" s="73" t="s">
        <v>619</v>
      </c>
      <c r="F8" s="73" t="s">
        <v>620</v>
      </c>
      <c r="G8" s="73" t="s">
        <v>666</v>
      </c>
      <c r="H8" s="73" t="s">
        <v>294</v>
      </c>
      <c r="I8" s="73" t="s">
        <v>621</v>
      </c>
      <c r="J8" s="73" t="s">
        <v>289</v>
      </c>
      <c r="K8" s="73" t="s">
        <v>658</v>
      </c>
    </row>
    <row r="9" spans="1:11" x14ac:dyDescent="0.25">
      <c r="A9" s="73">
        <v>53</v>
      </c>
      <c r="B9" s="73" t="s">
        <v>333</v>
      </c>
      <c r="C9" s="73" t="s">
        <v>334</v>
      </c>
      <c r="D9" s="73" t="s">
        <v>335</v>
      </c>
      <c r="E9" s="73" t="s">
        <v>48</v>
      </c>
      <c r="F9" s="73" t="s">
        <v>336</v>
      </c>
      <c r="G9" s="73" t="s">
        <v>666</v>
      </c>
      <c r="H9" s="73" t="s">
        <v>287</v>
      </c>
      <c r="I9" s="73" t="s">
        <v>337</v>
      </c>
      <c r="J9" s="73" t="s">
        <v>289</v>
      </c>
      <c r="K9" s="73" t="s">
        <v>686</v>
      </c>
    </row>
    <row r="10" spans="1:11" x14ac:dyDescent="0.25">
      <c r="A10" s="73">
        <v>55</v>
      </c>
      <c r="B10" s="73" t="s">
        <v>350</v>
      </c>
      <c r="C10" s="73" t="s">
        <v>340</v>
      </c>
      <c r="D10" s="73" t="s">
        <v>351</v>
      </c>
      <c r="E10" s="73" t="s">
        <v>48</v>
      </c>
      <c r="F10" s="73" t="s">
        <v>352</v>
      </c>
      <c r="G10" s="73" t="s">
        <v>666</v>
      </c>
      <c r="H10" s="73" t="s">
        <v>287</v>
      </c>
      <c r="I10" s="73" t="s">
        <v>353</v>
      </c>
      <c r="J10" s="73" t="s">
        <v>289</v>
      </c>
      <c r="K10" s="73" t="s">
        <v>689</v>
      </c>
    </row>
    <row r="11" spans="1:11" x14ac:dyDescent="0.25">
      <c r="A11" s="73">
        <v>59</v>
      </c>
      <c r="B11" s="73" t="s">
        <v>377</v>
      </c>
      <c r="C11" s="73" t="s">
        <v>378</v>
      </c>
      <c r="D11" s="73" t="s">
        <v>256</v>
      </c>
      <c r="E11" s="73" t="s">
        <v>1</v>
      </c>
      <c r="F11" s="73" t="s">
        <v>379</v>
      </c>
      <c r="G11" s="73" t="s">
        <v>666</v>
      </c>
      <c r="H11" s="73" t="s">
        <v>294</v>
      </c>
      <c r="I11" s="73" t="s">
        <v>380</v>
      </c>
      <c r="J11" s="73" t="s">
        <v>289</v>
      </c>
      <c r="K11" s="73" t="s">
        <v>695</v>
      </c>
    </row>
    <row r="12" spans="1:11" x14ac:dyDescent="0.25">
      <c r="A12" s="73">
        <v>60</v>
      </c>
      <c r="B12" s="73" t="s">
        <v>387</v>
      </c>
      <c r="C12" s="73" t="s">
        <v>279</v>
      </c>
      <c r="D12" s="73" t="s">
        <v>351</v>
      </c>
      <c r="E12" s="73" t="s">
        <v>48</v>
      </c>
      <c r="F12" s="73" t="s">
        <v>388</v>
      </c>
      <c r="G12" s="73" t="s">
        <v>666</v>
      </c>
      <c r="H12" s="73" t="s">
        <v>287</v>
      </c>
      <c r="I12" s="73" t="s">
        <v>389</v>
      </c>
      <c r="J12" s="73" t="s">
        <v>289</v>
      </c>
      <c r="K12" s="73" t="s">
        <v>696</v>
      </c>
    </row>
    <row r="13" spans="1:11" x14ac:dyDescent="0.25">
      <c r="A13" s="73">
        <v>64</v>
      </c>
      <c r="B13" s="73" t="s">
        <v>407</v>
      </c>
      <c r="C13" s="73" t="s">
        <v>408</v>
      </c>
      <c r="D13" s="73" t="s">
        <v>618</v>
      </c>
      <c r="E13" s="73" t="s">
        <v>619</v>
      </c>
      <c r="F13" s="73" t="s">
        <v>412</v>
      </c>
      <c r="G13" s="73" t="s">
        <v>666</v>
      </c>
      <c r="H13" s="73" t="s">
        <v>294</v>
      </c>
      <c r="I13" s="73" t="s">
        <v>413</v>
      </c>
      <c r="J13" s="73" t="s">
        <v>289</v>
      </c>
      <c r="K13" s="73" t="s">
        <v>702</v>
      </c>
    </row>
    <row r="14" spans="1:11" x14ac:dyDescent="0.25">
      <c r="A14" s="73">
        <v>67</v>
      </c>
      <c r="B14" s="73" t="s">
        <v>407</v>
      </c>
      <c r="C14" s="73" t="s">
        <v>408</v>
      </c>
      <c r="D14" s="73" t="s">
        <v>618</v>
      </c>
      <c r="E14" s="73" t="s">
        <v>619</v>
      </c>
      <c r="F14" s="73" t="s">
        <v>437</v>
      </c>
      <c r="G14" s="73" t="s">
        <v>666</v>
      </c>
      <c r="H14" s="73" t="s">
        <v>30</v>
      </c>
      <c r="I14" s="73" t="s">
        <v>438</v>
      </c>
      <c r="J14" s="73" t="s">
        <v>32</v>
      </c>
      <c r="K14" s="73" t="s">
        <v>706</v>
      </c>
    </row>
    <row r="15" spans="1:11" x14ac:dyDescent="0.25">
      <c r="A15" s="73">
        <v>68</v>
      </c>
      <c r="B15" s="73" t="s">
        <v>407</v>
      </c>
      <c r="C15" s="73" t="s">
        <v>408</v>
      </c>
      <c r="D15" s="73" t="s">
        <v>618</v>
      </c>
      <c r="E15" s="73" t="s">
        <v>619</v>
      </c>
      <c r="F15" s="73" t="s">
        <v>440</v>
      </c>
      <c r="G15" s="73" t="s">
        <v>666</v>
      </c>
      <c r="H15" s="73" t="s">
        <v>30</v>
      </c>
      <c r="I15" s="73" t="s">
        <v>441</v>
      </c>
      <c r="J15" s="73" t="s">
        <v>32</v>
      </c>
      <c r="K15" s="73" t="s">
        <v>707</v>
      </c>
    </row>
    <row r="16" spans="1:11" x14ac:dyDescent="0.25">
      <c r="A16" s="73">
        <v>81</v>
      </c>
      <c r="B16" s="73" t="s">
        <v>131</v>
      </c>
      <c r="C16" s="73" t="s">
        <v>132</v>
      </c>
      <c r="D16" s="73" t="s">
        <v>133</v>
      </c>
      <c r="E16" s="73" t="s">
        <v>28</v>
      </c>
      <c r="F16" s="73" t="s">
        <v>134</v>
      </c>
      <c r="G16" s="73" t="s">
        <v>666</v>
      </c>
      <c r="H16" s="73" t="s">
        <v>30</v>
      </c>
      <c r="I16" s="73" t="s">
        <v>135</v>
      </c>
      <c r="J16" s="73" t="s">
        <v>32</v>
      </c>
      <c r="K16" s="73" t="s">
        <v>731</v>
      </c>
    </row>
    <row r="17" spans="1:11" x14ac:dyDescent="0.25">
      <c r="A17" s="73">
        <v>85</v>
      </c>
      <c r="B17" s="73" t="s">
        <v>54</v>
      </c>
      <c r="C17" s="73" t="s">
        <v>55</v>
      </c>
      <c r="D17" s="73" t="s">
        <v>0</v>
      </c>
      <c r="E17" s="73" t="s">
        <v>1</v>
      </c>
      <c r="F17" s="73" t="s">
        <v>156</v>
      </c>
      <c r="G17" s="73" t="s">
        <v>666</v>
      </c>
      <c r="H17" s="73" t="s">
        <v>157</v>
      </c>
      <c r="I17" s="73" t="s">
        <v>158</v>
      </c>
      <c r="J17" s="73" t="s">
        <v>159</v>
      </c>
      <c r="K17" s="73" t="s">
        <v>734</v>
      </c>
    </row>
    <row r="18" spans="1:11" x14ac:dyDescent="0.25">
      <c r="A18" s="73">
        <v>93</v>
      </c>
      <c r="B18" s="73" t="s">
        <v>101</v>
      </c>
      <c r="C18" s="73" t="s">
        <v>102</v>
      </c>
      <c r="D18" s="73" t="s">
        <v>103</v>
      </c>
      <c r="E18" s="73" t="s">
        <v>43</v>
      </c>
      <c r="F18" s="73" t="s">
        <v>202</v>
      </c>
      <c r="G18" s="73" t="s">
        <v>666</v>
      </c>
      <c r="H18" s="73" t="s">
        <v>30</v>
      </c>
      <c r="I18" s="73" t="s">
        <v>203</v>
      </c>
      <c r="J18" s="73" t="s">
        <v>32</v>
      </c>
      <c r="K18" s="73" t="s">
        <v>743</v>
      </c>
    </row>
    <row r="19" spans="1:11" x14ac:dyDescent="0.25">
      <c r="A19" s="73">
        <v>98</v>
      </c>
      <c r="B19" s="73" t="s">
        <v>232</v>
      </c>
      <c r="C19" s="73" t="s">
        <v>233</v>
      </c>
      <c r="D19" s="73" t="s">
        <v>234</v>
      </c>
      <c r="E19" s="73" t="s">
        <v>1</v>
      </c>
      <c r="F19" s="73" t="s">
        <v>235</v>
      </c>
      <c r="G19" s="73" t="s">
        <v>666</v>
      </c>
      <c r="H19" s="73" t="s">
        <v>3</v>
      </c>
      <c r="I19" s="73" t="s">
        <v>236</v>
      </c>
      <c r="J19" s="73" t="s">
        <v>53</v>
      </c>
      <c r="K19" s="73" t="s">
        <v>750</v>
      </c>
    </row>
    <row r="20" spans="1:11" x14ac:dyDescent="0.25">
      <c r="A20" s="73">
        <v>12</v>
      </c>
      <c r="B20" s="73" t="s">
        <v>50</v>
      </c>
      <c r="C20" s="73" t="s">
        <v>51</v>
      </c>
      <c r="D20" s="73" t="s">
        <v>52</v>
      </c>
      <c r="E20" s="73" t="s">
        <v>43</v>
      </c>
      <c r="F20" s="73" t="s">
        <v>246</v>
      </c>
      <c r="G20" s="73" t="s">
        <v>1019</v>
      </c>
      <c r="H20" s="73" t="s">
        <v>3</v>
      </c>
      <c r="I20" s="73" t="s">
        <v>247</v>
      </c>
      <c r="J20" s="73" t="s">
        <v>125</v>
      </c>
      <c r="K20" s="73" t="s">
        <v>1127</v>
      </c>
    </row>
    <row r="21" spans="1:11" x14ac:dyDescent="0.25">
      <c r="A21" s="73">
        <v>16</v>
      </c>
      <c r="B21" s="73" t="s">
        <v>190</v>
      </c>
      <c r="C21" s="73" t="s">
        <v>191</v>
      </c>
      <c r="D21" s="73" t="s">
        <v>192</v>
      </c>
      <c r="E21" s="73" t="s">
        <v>28</v>
      </c>
      <c r="F21" s="73" t="s">
        <v>193</v>
      </c>
      <c r="G21" s="73" t="s">
        <v>1019</v>
      </c>
      <c r="H21" s="73" t="s">
        <v>30</v>
      </c>
      <c r="I21" s="73" t="s">
        <v>194</v>
      </c>
      <c r="J21" s="73" t="s">
        <v>32</v>
      </c>
      <c r="K21" s="73" t="s">
        <v>1081</v>
      </c>
    </row>
    <row r="22" spans="1:11" x14ac:dyDescent="0.25">
      <c r="A22" s="73">
        <v>18</v>
      </c>
      <c r="B22" s="73" t="s">
        <v>262</v>
      </c>
      <c r="C22" s="73" t="s">
        <v>263</v>
      </c>
      <c r="D22" s="73" t="s">
        <v>264</v>
      </c>
      <c r="E22" s="73" t="s">
        <v>1</v>
      </c>
      <c r="F22" s="73" t="s">
        <v>265</v>
      </c>
      <c r="G22" s="73" t="s">
        <v>1019</v>
      </c>
      <c r="H22" s="73" t="s">
        <v>3</v>
      </c>
      <c r="I22" s="73" t="s">
        <v>266</v>
      </c>
      <c r="J22" s="73" t="s">
        <v>53</v>
      </c>
      <c r="K22" s="73" t="s">
        <v>1057</v>
      </c>
    </row>
    <row r="23" spans="1:11" x14ac:dyDescent="0.25">
      <c r="A23" s="73">
        <v>19</v>
      </c>
      <c r="B23" s="73" t="s">
        <v>71</v>
      </c>
      <c r="C23" s="73" t="s">
        <v>72</v>
      </c>
      <c r="D23" s="73" t="s">
        <v>73</v>
      </c>
      <c r="E23" s="73" t="s">
        <v>28</v>
      </c>
      <c r="F23" s="73" t="s">
        <v>74</v>
      </c>
      <c r="G23" s="73" t="s">
        <v>1019</v>
      </c>
      <c r="H23" s="73" t="s">
        <v>30</v>
      </c>
      <c r="I23" s="73" t="s">
        <v>75</v>
      </c>
      <c r="J23" s="73" t="s">
        <v>32</v>
      </c>
      <c r="K23" s="73" t="s">
        <v>1058</v>
      </c>
    </row>
    <row r="24" spans="1:11" x14ac:dyDescent="0.25">
      <c r="A24" s="73">
        <v>20</v>
      </c>
      <c r="B24" s="73" t="s">
        <v>273</v>
      </c>
      <c r="C24" s="73" t="s">
        <v>274</v>
      </c>
      <c r="D24" s="73" t="s">
        <v>0</v>
      </c>
      <c r="E24" s="73" t="s">
        <v>1</v>
      </c>
      <c r="F24" s="73" t="s">
        <v>275</v>
      </c>
      <c r="G24" s="73" t="s">
        <v>1019</v>
      </c>
      <c r="H24" s="73" t="s">
        <v>3</v>
      </c>
      <c r="I24" s="73" t="s">
        <v>276</v>
      </c>
      <c r="J24" s="73" t="s">
        <v>53</v>
      </c>
      <c r="K24" s="73" t="s">
        <v>1069</v>
      </c>
    </row>
    <row r="25" spans="1:11" x14ac:dyDescent="0.25">
      <c r="A25" s="73">
        <v>21</v>
      </c>
      <c r="B25" s="73" t="s">
        <v>102</v>
      </c>
      <c r="C25" s="73" t="s">
        <v>141</v>
      </c>
      <c r="D25" s="73" t="s">
        <v>42</v>
      </c>
      <c r="E25" s="73" t="s">
        <v>43</v>
      </c>
      <c r="F25" s="73" t="s">
        <v>142</v>
      </c>
      <c r="G25" s="73" t="s">
        <v>1019</v>
      </c>
      <c r="H25" s="73" t="s">
        <v>3</v>
      </c>
      <c r="I25" s="73" t="s">
        <v>143</v>
      </c>
      <c r="J25" s="73" t="s">
        <v>53</v>
      </c>
      <c r="K25" s="73" t="s">
        <v>1070</v>
      </c>
    </row>
    <row r="26" spans="1:11" x14ac:dyDescent="0.25">
      <c r="A26" s="73">
        <v>23</v>
      </c>
      <c r="B26" s="73" t="s">
        <v>145</v>
      </c>
      <c r="C26" s="73" t="s">
        <v>97</v>
      </c>
      <c r="D26" s="73" t="s">
        <v>1046</v>
      </c>
      <c r="E26" s="73" t="s">
        <v>1</v>
      </c>
      <c r="F26" s="73" t="s">
        <v>147</v>
      </c>
      <c r="G26" s="73" t="s">
        <v>1019</v>
      </c>
      <c r="H26" s="73" t="s">
        <v>3</v>
      </c>
      <c r="I26" s="73" t="s">
        <v>148</v>
      </c>
      <c r="J26" s="73" t="s">
        <v>53</v>
      </c>
      <c r="K26" s="73" t="s">
        <v>1047</v>
      </c>
    </row>
    <row r="27" spans="1:11" x14ac:dyDescent="0.25">
      <c r="A27" s="73">
        <v>26</v>
      </c>
      <c r="B27" s="73" t="s">
        <v>982</v>
      </c>
      <c r="C27" s="73" t="s">
        <v>292</v>
      </c>
      <c r="D27" s="73" t="s">
        <v>462</v>
      </c>
      <c r="E27" s="73" t="s">
        <v>1</v>
      </c>
      <c r="F27" s="73" t="s">
        <v>422</v>
      </c>
      <c r="G27" s="73" t="s">
        <v>1019</v>
      </c>
      <c r="H27" s="73" t="s">
        <v>3</v>
      </c>
      <c r="I27" s="73" t="s">
        <v>423</v>
      </c>
      <c r="J27" s="73" t="s">
        <v>2</v>
      </c>
      <c r="K27" s="73" t="s">
        <v>983</v>
      </c>
    </row>
    <row r="28" spans="1:11" x14ac:dyDescent="0.25">
      <c r="A28" s="73">
        <v>27</v>
      </c>
      <c r="B28" s="73" t="s">
        <v>64</v>
      </c>
      <c r="C28" s="73" t="s">
        <v>65</v>
      </c>
      <c r="D28" s="73" t="s">
        <v>66</v>
      </c>
      <c r="E28" s="73" t="s">
        <v>1</v>
      </c>
      <c r="F28" s="73" t="s">
        <v>67</v>
      </c>
      <c r="G28" s="73" t="s">
        <v>1019</v>
      </c>
      <c r="H28" s="73" t="s">
        <v>30</v>
      </c>
      <c r="I28" s="73" t="s">
        <v>68</v>
      </c>
      <c r="J28" s="73" t="s">
        <v>32</v>
      </c>
      <c r="K28" s="73" t="s">
        <v>959</v>
      </c>
    </row>
    <row r="29" spans="1:11" x14ac:dyDescent="0.25">
      <c r="A29" s="73">
        <v>28</v>
      </c>
      <c r="B29" s="73" t="s">
        <v>242</v>
      </c>
      <c r="C29" s="73" t="s">
        <v>243</v>
      </c>
      <c r="D29" s="73" t="s">
        <v>957</v>
      </c>
      <c r="E29" s="73" t="s">
        <v>43</v>
      </c>
      <c r="F29" s="73" t="s">
        <v>244</v>
      </c>
      <c r="G29" s="73" t="s">
        <v>1019</v>
      </c>
      <c r="H29" s="73" t="s">
        <v>3</v>
      </c>
      <c r="I29" s="73" t="s">
        <v>245</v>
      </c>
      <c r="J29" s="73" t="s">
        <v>125</v>
      </c>
      <c r="K29" s="73" t="s">
        <v>958</v>
      </c>
    </row>
    <row r="30" spans="1:11" x14ac:dyDescent="0.25">
      <c r="A30" s="73">
        <v>29</v>
      </c>
      <c r="B30" s="73" t="s">
        <v>322</v>
      </c>
      <c r="C30" s="73" t="s">
        <v>323</v>
      </c>
      <c r="D30" s="73" t="s">
        <v>66</v>
      </c>
      <c r="E30" s="73" t="s">
        <v>1</v>
      </c>
      <c r="F30" s="73" t="s">
        <v>324</v>
      </c>
      <c r="G30" s="73" t="s">
        <v>1019</v>
      </c>
      <c r="H30" s="73" t="s">
        <v>287</v>
      </c>
      <c r="I30" s="73" t="s">
        <v>325</v>
      </c>
      <c r="J30" s="73" t="s">
        <v>289</v>
      </c>
      <c r="K30" s="73" t="s">
        <v>956</v>
      </c>
    </row>
    <row r="31" spans="1:11" x14ac:dyDescent="0.25">
      <c r="A31" s="73">
        <v>32</v>
      </c>
      <c r="B31" s="73" t="s">
        <v>49</v>
      </c>
      <c r="C31" s="73" t="s">
        <v>97</v>
      </c>
      <c r="D31" s="73" t="s">
        <v>66</v>
      </c>
      <c r="E31" s="73" t="s">
        <v>1</v>
      </c>
      <c r="F31" s="73" t="s">
        <v>391</v>
      </c>
      <c r="G31" s="73" t="s">
        <v>1019</v>
      </c>
      <c r="H31" s="73" t="s">
        <v>294</v>
      </c>
      <c r="I31" s="73" t="s">
        <v>392</v>
      </c>
      <c r="J31" s="73" t="s">
        <v>289</v>
      </c>
      <c r="K31" s="73" t="s">
        <v>921</v>
      </c>
    </row>
    <row r="32" spans="1:11" x14ac:dyDescent="0.25">
      <c r="A32" s="73">
        <v>34</v>
      </c>
      <c r="B32" s="73" t="s">
        <v>361</v>
      </c>
      <c r="C32" s="73" t="s">
        <v>362</v>
      </c>
      <c r="D32" s="73" t="s">
        <v>0</v>
      </c>
      <c r="E32" s="73" t="s">
        <v>1</v>
      </c>
      <c r="F32" s="73" t="s">
        <v>886</v>
      </c>
      <c r="G32" s="73" t="s">
        <v>1019</v>
      </c>
      <c r="H32" s="73" t="s">
        <v>3</v>
      </c>
      <c r="I32" s="73" t="s">
        <v>861</v>
      </c>
      <c r="J32" s="73" t="s">
        <v>516</v>
      </c>
      <c r="K32" s="73" t="s">
        <v>896</v>
      </c>
    </row>
    <row r="33" spans="1:11" x14ac:dyDescent="0.25">
      <c r="A33" s="73">
        <v>35</v>
      </c>
      <c r="B33" s="73" t="s">
        <v>845</v>
      </c>
      <c r="C33" s="73" t="s">
        <v>846</v>
      </c>
      <c r="D33" s="73" t="s">
        <v>27</v>
      </c>
      <c r="E33" s="73" t="s">
        <v>28</v>
      </c>
      <c r="F33" s="73" t="s">
        <v>847</v>
      </c>
      <c r="G33" s="73" t="s">
        <v>1019</v>
      </c>
      <c r="H33" s="73" t="s">
        <v>294</v>
      </c>
      <c r="I33" s="73" t="s">
        <v>848</v>
      </c>
      <c r="J33" s="73" t="s">
        <v>289</v>
      </c>
      <c r="K33" s="73" t="s">
        <v>849</v>
      </c>
    </row>
    <row r="34" spans="1:11" x14ac:dyDescent="0.25">
      <c r="A34" s="73">
        <v>38</v>
      </c>
      <c r="B34" s="73" t="s">
        <v>530</v>
      </c>
      <c r="C34" s="73" t="s">
        <v>531</v>
      </c>
      <c r="D34" s="73" t="s">
        <v>36</v>
      </c>
      <c r="E34" s="73" t="s">
        <v>1</v>
      </c>
      <c r="F34" s="73" t="s">
        <v>532</v>
      </c>
      <c r="G34" s="73" t="s">
        <v>1019</v>
      </c>
      <c r="H34" s="73" t="s">
        <v>294</v>
      </c>
      <c r="I34" s="73" t="s">
        <v>533</v>
      </c>
      <c r="J34" s="73" t="s">
        <v>516</v>
      </c>
      <c r="K34" s="73" t="s">
        <v>764</v>
      </c>
    </row>
    <row r="35" spans="1:11" x14ac:dyDescent="0.25">
      <c r="A35" s="73">
        <v>39</v>
      </c>
      <c r="B35" s="73" t="s">
        <v>116</v>
      </c>
      <c r="C35" s="73" t="s">
        <v>117</v>
      </c>
      <c r="D35" s="73" t="s">
        <v>648</v>
      </c>
      <c r="E35" s="73" t="s">
        <v>1</v>
      </c>
      <c r="F35" s="73" t="s">
        <v>118</v>
      </c>
      <c r="G35" s="73" t="s">
        <v>1019</v>
      </c>
      <c r="H35" s="73" t="s">
        <v>3</v>
      </c>
      <c r="I35" s="73" t="s">
        <v>119</v>
      </c>
      <c r="J35" s="73" t="s">
        <v>53</v>
      </c>
      <c r="K35" s="73" t="s">
        <v>649</v>
      </c>
    </row>
    <row r="36" spans="1:11" x14ac:dyDescent="0.25">
      <c r="A36" s="73">
        <v>40</v>
      </c>
      <c r="B36" s="73" t="s">
        <v>651</v>
      </c>
      <c r="C36" s="73" t="s">
        <v>652</v>
      </c>
      <c r="D36" s="73" t="s">
        <v>653</v>
      </c>
      <c r="E36" s="73" t="s">
        <v>1</v>
      </c>
      <c r="F36" s="73" t="s">
        <v>654</v>
      </c>
      <c r="G36" s="73" t="s">
        <v>1019</v>
      </c>
      <c r="H36" s="73" t="s">
        <v>294</v>
      </c>
      <c r="I36" s="73" t="s">
        <v>655</v>
      </c>
      <c r="J36" s="73" t="s">
        <v>289</v>
      </c>
      <c r="K36" s="73" t="s">
        <v>656</v>
      </c>
    </row>
    <row r="37" spans="1:11" x14ac:dyDescent="0.25">
      <c r="A37" s="73">
        <v>42</v>
      </c>
      <c r="B37" s="73" t="s">
        <v>425</v>
      </c>
      <c r="C37" s="73" t="s">
        <v>426</v>
      </c>
      <c r="D37" s="73" t="s">
        <v>427</v>
      </c>
      <c r="E37" s="73" t="s">
        <v>28</v>
      </c>
      <c r="F37" s="73" t="s">
        <v>428</v>
      </c>
      <c r="G37" s="73" t="s">
        <v>1019</v>
      </c>
      <c r="H37" s="73" t="s">
        <v>287</v>
      </c>
      <c r="I37" s="73" t="s">
        <v>429</v>
      </c>
      <c r="J37" s="73" t="s">
        <v>289</v>
      </c>
      <c r="K37" s="73" t="s">
        <v>659</v>
      </c>
    </row>
    <row r="38" spans="1:11" x14ac:dyDescent="0.25">
      <c r="A38" s="73">
        <v>43</v>
      </c>
      <c r="B38" s="73" t="s">
        <v>608</v>
      </c>
      <c r="C38" s="73" t="s">
        <v>378</v>
      </c>
      <c r="D38" s="73" t="s">
        <v>27</v>
      </c>
      <c r="E38" s="73" t="s">
        <v>28</v>
      </c>
      <c r="F38" s="73" t="s">
        <v>609</v>
      </c>
      <c r="G38" s="73" t="s">
        <v>1019</v>
      </c>
      <c r="H38" s="73" t="s">
        <v>294</v>
      </c>
      <c r="I38" s="73" t="s">
        <v>610</v>
      </c>
      <c r="J38" s="73" t="s">
        <v>289</v>
      </c>
      <c r="K38" s="73" t="s">
        <v>663</v>
      </c>
    </row>
    <row r="39" spans="1:11" x14ac:dyDescent="0.25">
      <c r="A39" s="73">
        <v>44</v>
      </c>
      <c r="B39" s="73"/>
      <c r="C39" s="73"/>
      <c r="D39" s="73"/>
      <c r="E39" s="73"/>
      <c r="F39" s="73" t="s">
        <v>572</v>
      </c>
      <c r="G39" s="73" t="s">
        <v>1019</v>
      </c>
      <c r="H39" s="73" t="s">
        <v>287</v>
      </c>
      <c r="I39" s="73" t="s">
        <v>573</v>
      </c>
      <c r="J39" s="73" t="s">
        <v>289</v>
      </c>
      <c r="K39" s="73" t="s">
        <v>665</v>
      </c>
    </row>
    <row r="40" spans="1:11" x14ac:dyDescent="0.25">
      <c r="A40" s="73">
        <v>46</v>
      </c>
      <c r="B40" s="73" t="s">
        <v>566</v>
      </c>
      <c r="C40" s="73" t="s">
        <v>556</v>
      </c>
      <c r="D40" s="73" t="s">
        <v>0</v>
      </c>
      <c r="E40" s="73" t="s">
        <v>1</v>
      </c>
      <c r="F40" s="73" t="s">
        <v>557</v>
      </c>
      <c r="G40" s="73" t="s">
        <v>1019</v>
      </c>
      <c r="H40" s="73" t="s">
        <v>287</v>
      </c>
      <c r="I40" s="73" t="s">
        <v>558</v>
      </c>
      <c r="J40" s="73" t="s">
        <v>289</v>
      </c>
      <c r="K40" s="73" t="s">
        <v>673</v>
      </c>
    </row>
    <row r="41" spans="1:11" x14ac:dyDescent="0.25">
      <c r="A41" s="73">
        <v>47</v>
      </c>
      <c r="B41" s="73"/>
      <c r="C41" s="73"/>
      <c r="D41" s="73"/>
      <c r="E41" s="73"/>
      <c r="F41" s="73" t="s">
        <v>540</v>
      </c>
      <c r="G41" s="73" t="s">
        <v>1019</v>
      </c>
      <c r="H41" s="73" t="s">
        <v>294</v>
      </c>
      <c r="I41" s="73" t="s">
        <v>541</v>
      </c>
      <c r="J41" s="73" t="s">
        <v>289</v>
      </c>
      <c r="K41" s="73" t="s">
        <v>677</v>
      </c>
    </row>
    <row r="42" spans="1:11" x14ac:dyDescent="0.25">
      <c r="A42" s="73">
        <v>48</v>
      </c>
      <c r="B42" s="73" t="s">
        <v>291</v>
      </c>
      <c r="C42" s="73" t="s">
        <v>292</v>
      </c>
      <c r="D42" s="73" t="s">
        <v>0</v>
      </c>
      <c r="E42" s="73" t="s">
        <v>1</v>
      </c>
      <c r="F42" s="73" t="s">
        <v>293</v>
      </c>
      <c r="G42" s="73" t="s">
        <v>1019</v>
      </c>
      <c r="H42" s="73" t="s">
        <v>294</v>
      </c>
      <c r="I42" s="73" t="s">
        <v>295</v>
      </c>
      <c r="J42" s="73" t="s">
        <v>289</v>
      </c>
      <c r="K42" s="73" t="s">
        <v>679</v>
      </c>
    </row>
    <row r="43" spans="1:11" x14ac:dyDescent="0.25">
      <c r="A43" s="73">
        <v>49</v>
      </c>
      <c r="B43" s="73" t="s">
        <v>297</v>
      </c>
      <c r="C43" s="73" t="s">
        <v>255</v>
      </c>
      <c r="D43" s="73" t="s">
        <v>0</v>
      </c>
      <c r="E43" s="73" t="s">
        <v>1</v>
      </c>
      <c r="F43" s="73" t="s">
        <v>298</v>
      </c>
      <c r="G43" s="73" t="s">
        <v>1019</v>
      </c>
      <c r="H43" s="73" t="s">
        <v>294</v>
      </c>
      <c r="I43" s="73" t="s">
        <v>299</v>
      </c>
      <c r="J43" s="73" t="s">
        <v>289</v>
      </c>
      <c r="K43" s="73" t="s">
        <v>680</v>
      </c>
    </row>
    <row r="44" spans="1:11" x14ac:dyDescent="0.25">
      <c r="A44" s="73">
        <v>50</v>
      </c>
      <c r="B44" s="73" t="s">
        <v>311</v>
      </c>
      <c r="C44" s="73" t="s">
        <v>312</v>
      </c>
      <c r="D44" s="73" t="s">
        <v>313</v>
      </c>
      <c r="E44" s="73" t="s">
        <v>43</v>
      </c>
      <c r="F44" s="73" t="s">
        <v>314</v>
      </c>
      <c r="G44" s="73" t="s">
        <v>1019</v>
      </c>
      <c r="H44" s="73" t="s">
        <v>294</v>
      </c>
      <c r="I44" s="73" t="s">
        <v>315</v>
      </c>
      <c r="J44" s="73" t="s">
        <v>289</v>
      </c>
      <c r="K44" s="73" t="s">
        <v>683</v>
      </c>
    </row>
    <row r="45" spans="1:11" x14ac:dyDescent="0.25">
      <c r="A45" s="73">
        <v>51</v>
      </c>
      <c r="B45" s="73" t="s">
        <v>317</v>
      </c>
      <c r="C45" s="73" t="s">
        <v>279</v>
      </c>
      <c r="D45" s="73" t="s">
        <v>318</v>
      </c>
      <c r="E45" s="73" t="s">
        <v>28</v>
      </c>
      <c r="F45" s="73" t="s">
        <v>319</v>
      </c>
      <c r="G45" s="73" t="s">
        <v>1019</v>
      </c>
      <c r="H45" s="73" t="s">
        <v>287</v>
      </c>
      <c r="I45" s="73" t="s">
        <v>320</v>
      </c>
      <c r="J45" s="73" t="s">
        <v>289</v>
      </c>
      <c r="K45" s="73" t="s">
        <v>758</v>
      </c>
    </row>
    <row r="46" spans="1:11" x14ac:dyDescent="0.25">
      <c r="A46" s="73">
        <v>54</v>
      </c>
      <c r="B46" s="73" t="s">
        <v>345</v>
      </c>
      <c r="C46" s="73" t="s">
        <v>346</v>
      </c>
      <c r="D46" s="73" t="s">
        <v>17</v>
      </c>
      <c r="E46" s="73" t="s">
        <v>7</v>
      </c>
      <c r="F46" s="73" t="s">
        <v>347</v>
      </c>
      <c r="G46" s="73" t="s">
        <v>1019</v>
      </c>
      <c r="H46" s="73" t="s">
        <v>287</v>
      </c>
      <c r="I46" s="73" t="s">
        <v>348</v>
      </c>
      <c r="J46" s="73" t="s">
        <v>289</v>
      </c>
      <c r="K46" s="73" t="s">
        <v>688</v>
      </c>
    </row>
    <row r="47" spans="1:11" x14ac:dyDescent="0.25">
      <c r="A47" s="73">
        <v>56</v>
      </c>
      <c r="B47" s="73" t="s">
        <v>355</v>
      </c>
      <c r="C47" s="73" t="s">
        <v>356</v>
      </c>
      <c r="D47" s="73" t="s">
        <v>0</v>
      </c>
      <c r="E47" s="73" t="s">
        <v>1</v>
      </c>
      <c r="F47" s="73" t="s">
        <v>357</v>
      </c>
      <c r="G47" s="73" t="s">
        <v>1019</v>
      </c>
      <c r="H47" s="73" t="s">
        <v>294</v>
      </c>
      <c r="I47" s="73" t="s">
        <v>358</v>
      </c>
      <c r="J47" s="73" t="s">
        <v>289</v>
      </c>
      <c r="K47" s="73" t="s">
        <v>690</v>
      </c>
    </row>
    <row r="48" spans="1:11" x14ac:dyDescent="0.25">
      <c r="A48" s="73">
        <v>57</v>
      </c>
      <c r="B48" s="73" t="s">
        <v>238</v>
      </c>
      <c r="C48" s="73" t="s">
        <v>239</v>
      </c>
      <c r="D48" s="73" t="s">
        <v>0</v>
      </c>
      <c r="E48" s="73" t="s">
        <v>1</v>
      </c>
      <c r="F48" s="73" t="s">
        <v>240</v>
      </c>
      <c r="G48" s="73" t="s">
        <v>1019</v>
      </c>
      <c r="H48" s="73" t="s">
        <v>3</v>
      </c>
      <c r="I48" s="73" t="s">
        <v>241</v>
      </c>
      <c r="J48" s="73" t="s">
        <v>53</v>
      </c>
      <c r="K48" s="73" t="s">
        <v>691</v>
      </c>
    </row>
    <row r="49" spans="1:11" x14ac:dyDescent="0.25">
      <c r="A49" s="73">
        <v>58</v>
      </c>
      <c r="B49" s="73" t="s">
        <v>366</v>
      </c>
      <c r="C49" s="73" t="s">
        <v>367</v>
      </c>
      <c r="D49" s="73" t="s">
        <v>368</v>
      </c>
      <c r="E49" s="73" t="s">
        <v>43</v>
      </c>
      <c r="F49" s="73" t="s">
        <v>369</v>
      </c>
      <c r="G49" s="73" t="s">
        <v>1019</v>
      </c>
      <c r="H49" s="73" t="s">
        <v>294</v>
      </c>
      <c r="I49" s="73" t="s">
        <v>370</v>
      </c>
      <c r="J49" s="73" t="s">
        <v>289</v>
      </c>
      <c r="K49" s="73" t="s">
        <v>693</v>
      </c>
    </row>
    <row r="50" spans="1:11" x14ac:dyDescent="0.25">
      <c r="A50" s="73">
        <v>61</v>
      </c>
      <c r="B50" s="73" t="s">
        <v>137</v>
      </c>
      <c r="C50" s="73" t="s">
        <v>138</v>
      </c>
      <c r="D50" s="73" t="s">
        <v>0</v>
      </c>
      <c r="E50" s="73" t="s">
        <v>1</v>
      </c>
      <c r="F50" s="73" t="s">
        <v>139</v>
      </c>
      <c r="G50" s="73" t="s">
        <v>1019</v>
      </c>
      <c r="H50" s="73" t="s">
        <v>3</v>
      </c>
      <c r="I50" s="73" t="s">
        <v>140</v>
      </c>
      <c r="J50" s="73" t="s">
        <v>53</v>
      </c>
      <c r="K50" s="73" t="s">
        <v>699</v>
      </c>
    </row>
    <row r="51" spans="1:11" x14ac:dyDescent="0.25">
      <c r="A51" s="73">
        <v>62</v>
      </c>
      <c r="B51" s="73" t="s">
        <v>262</v>
      </c>
      <c r="C51" s="73" t="s">
        <v>399</v>
      </c>
      <c r="D51" s="73" t="s">
        <v>0</v>
      </c>
      <c r="E51" s="73" t="s">
        <v>1</v>
      </c>
      <c r="F51" s="73" t="s">
        <v>400</v>
      </c>
      <c r="G51" s="73" t="s">
        <v>1019</v>
      </c>
      <c r="H51" s="73" t="s">
        <v>294</v>
      </c>
      <c r="I51" s="73" t="s">
        <v>401</v>
      </c>
      <c r="J51" s="73" t="s">
        <v>289</v>
      </c>
      <c r="K51" s="73" t="s">
        <v>700</v>
      </c>
    </row>
    <row r="52" spans="1:11" x14ac:dyDescent="0.25">
      <c r="A52" s="73">
        <v>63</v>
      </c>
      <c r="B52" s="73" t="s">
        <v>403</v>
      </c>
      <c r="C52" s="73" t="s">
        <v>60</v>
      </c>
      <c r="D52" s="73" t="s">
        <v>27</v>
      </c>
      <c r="E52" s="73" t="s">
        <v>28</v>
      </c>
      <c r="F52" s="73" t="s">
        <v>404</v>
      </c>
      <c r="G52" s="73" t="s">
        <v>1019</v>
      </c>
      <c r="H52" s="73" t="s">
        <v>287</v>
      </c>
      <c r="I52" s="73" t="s">
        <v>405</v>
      </c>
      <c r="J52" s="73" t="s">
        <v>289</v>
      </c>
      <c r="K52" s="73" t="s">
        <v>701</v>
      </c>
    </row>
    <row r="53" spans="1:11" x14ac:dyDescent="0.25">
      <c r="A53" s="73">
        <v>65</v>
      </c>
      <c r="B53" s="73" t="s">
        <v>431</v>
      </c>
      <c r="C53" s="73" t="s">
        <v>172</v>
      </c>
      <c r="D53" s="73" t="s">
        <v>432</v>
      </c>
      <c r="E53" s="73" t="s">
        <v>28</v>
      </c>
      <c r="F53" s="73" t="s">
        <v>433</v>
      </c>
      <c r="G53" s="73" t="s">
        <v>1019</v>
      </c>
      <c r="H53" s="73" t="s">
        <v>294</v>
      </c>
      <c r="I53" s="73" t="s">
        <v>434</v>
      </c>
      <c r="J53" s="73" t="s">
        <v>289</v>
      </c>
      <c r="K53" s="73" t="s">
        <v>704</v>
      </c>
    </row>
    <row r="54" spans="1:11" x14ac:dyDescent="0.25">
      <c r="A54" s="73">
        <v>66</v>
      </c>
      <c r="B54" s="73" t="s">
        <v>15</v>
      </c>
      <c r="C54" s="73" t="s">
        <v>16</v>
      </c>
      <c r="D54" s="73" t="s">
        <v>17</v>
      </c>
      <c r="E54" s="73" t="s">
        <v>7</v>
      </c>
      <c r="F54" s="73" t="s">
        <v>77</v>
      </c>
      <c r="G54" s="73" t="s">
        <v>1019</v>
      </c>
      <c r="H54" s="73" t="s">
        <v>30</v>
      </c>
      <c r="I54" s="73" t="s">
        <v>78</v>
      </c>
      <c r="J54" s="73" t="s">
        <v>32</v>
      </c>
      <c r="K54" s="73" t="s">
        <v>705</v>
      </c>
    </row>
    <row r="55" spans="1:11" x14ac:dyDescent="0.25">
      <c r="A55" s="73">
        <v>70</v>
      </c>
      <c r="B55" s="73" t="s">
        <v>460</v>
      </c>
      <c r="C55" s="73" t="s">
        <v>461</v>
      </c>
      <c r="D55" s="73" t="s">
        <v>462</v>
      </c>
      <c r="E55" s="73" t="s">
        <v>1</v>
      </c>
      <c r="F55" s="73" t="s">
        <v>463</v>
      </c>
      <c r="G55" s="73" t="s">
        <v>1019</v>
      </c>
      <c r="H55" s="73" t="s">
        <v>30</v>
      </c>
      <c r="I55" s="73" t="s">
        <v>464</v>
      </c>
      <c r="J55" s="73" t="s">
        <v>32</v>
      </c>
      <c r="K55" s="73" t="s">
        <v>711</v>
      </c>
    </row>
    <row r="56" spans="1:11" x14ac:dyDescent="0.25">
      <c r="A56" s="73">
        <v>71</v>
      </c>
      <c r="B56" s="73" t="s">
        <v>165</v>
      </c>
      <c r="C56" s="73" t="s">
        <v>166</v>
      </c>
      <c r="D56" s="73" t="s">
        <v>27</v>
      </c>
      <c r="E56" s="73" t="s">
        <v>28</v>
      </c>
      <c r="F56" s="73" t="s">
        <v>167</v>
      </c>
      <c r="G56" s="73" t="s">
        <v>1019</v>
      </c>
      <c r="H56" s="73" t="s">
        <v>30</v>
      </c>
      <c r="I56" s="73" t="s">
        <v>168</v>
      </c>
      <c r="J56" s="73" t="s">
        <v>32</v>
      </c>
      <c r="K56" s="73" t="s">
        <v>712</v>
      </c>
    </row>
    <row r="57" spans="1:11" x14ac:dyDescent="0.25">
      <c r="A57" s="73">
        <v>72</v>
      </c>
      <c r="B57" s="73" t="s">
        <v>25</v>
      </c>
      <c r="C57" s="73" t="s">
        <v>26</v>
      </c>
      <c r="D57" s="73" t="s">
        <v>27</v>
      </c>
      <c r="E57" s="73" t="s">
        <v>28</v>
      </c>
      <c r="F57" s="73" t="s">
        <v>29</v>
      </c>
      <c r="G57" s="73" t="s">
        <v>1019</v>
      </c>
      <c r="H57" s="73" t="s">
        <v>30</v>
      </c>
      <c r="I57" s="73" t="s">
        <v>31</v>
      </c>
      <c r="J57" s="73" t="s">
        <v>32</v>
      </c>
      <c r="K57" s="73" t="s">
        <v>714</v>
      </c>
    </row>
    <row r="58" spans="1:11" x14ac:dyDescent="0.25">
      <c r="A58" s="73">
        <v>77</v>
      </c>
      <c r="B58" s="73" t="s">
        <v>110</v>
      </c>
      <c r="C58" s="73" t="s">
        <v>111</v>
      </c>
      <c r="D58" s="73" t="s">
        <v>112</v>
      </c>
      <c r="E58" s="73" t="s">
        <v>43</v>
      </c>
      <c r="F58" s="73" t="s">
        <v>113</v>
      </c>
      <c r="G58" s="73" t="s">
        <v>1019</v>
      </c>
      <c r="H58" s="73" t="s">
        <v>3</v>
      </c>
      <c r="I58" s="73" t="s">
        <v>114</v>
      </c>
      <c r="J58" s="73" t="s">
        <v>53</v>
      </c>
      <c r="K58" s="73" t="s">
        <v>727</v>
      </c>
    </row>
    <row r="59" spans="1:11" x14ac:dyDescent="0.25">
      <c r="A59" s="73">
        <v>78</v>
      </c>
      <c r="B59" s="73" t="s">
        <v>120</v>
      </c>
      <c r="C59" s="73" t="s">
        <v>121</v>
      </c>
      <c r="D59" s="73" t="s">
        <v>122</v>
      </c>
      <c r="E59" s="73" t="s">
        <v>43</v>
      </c>
      <c r="F59" s="73" t="s">
        <v>123</v>
      </c>
      <c r="G59" s="73" t="s">
        <v>1019</v>
      </c>
      <c r="H59" s="73" t="s">
        <v>3</v>
      </c>
      <c r="I59" s="73" t="s">
        <v>124</v>
      </c>
      <c r="J59" s="73" t="s">
        <v>125</v>
      </c>
      <c r="K59" s="73" t="s">
        <v>728</v>
      </c>
    </row>
    <row r="60" spans="1:11" x14ac:dyDescent="0.25">
      <c r="A60" s="73">
        <v>92</v>
      </c>
      <c r="B60" s="73" t="s">
        <v>467</v>
      </c>
      <c r="C60" s="73" t="s">
        <v>468</v>
      </c>
      <c r="D60" s="73" t="s">
        <v>0</v>
      </c>
      <c r="E60" s="73" t="s">
        <v>1</v>
      </c>
      <c r="F60" s="73" t="s">
        <v>477</v>
      </c>
      <c r="G60" s="73" t="s">
        <v>1019</v>
      </c>
      <c r="H60" s="73" t="s">
        <v>30</v>
      </c>
      <c r="I60" s="73" t="s">
        <v>478</v>
      </c>
      <c r="J60" s="73" t="s">
        <v>32</v>
      </c>
      <c r="K60" s="73" t="s">
        <v>740</v>
      </c>
    </row>
    <row r="61" spans="1:11" x14ac:dyDescent="0.25">
      <c r="A61" s="73">
        <v>95</v>
      </c>
      <c r="B61" s="73" t="s">
        <v>206</v>
      </c>
      <c r="C61" s="73" t="s">
        <v>207</v>
      </c>
      <c r="D61" s="73" t="s">
        <v>173</v>
      </c>
      <c r="E61" s="73" t="s">
        <v>43</v>
      </c>
      <c r="F61" s="73" t="s">
        <v>208</v>
      </c>
      <c r="G61" s="73" t="s">
        <v>1019</v>
      </c>
      <c r="H61" s="73" t="s">
        <v>3</v>
      </c>
      <c r="I61" s="73" t="s">
        <v>209</v>
      </c>
      <c r="J61" s="73" t="s">
        <v>53</v>
      </c>
      <c r="K61" s="73" t="s">
        <v>745</v>
      </c>
    </row>
    <row r="62" spans="1:11" x14ac:dyDescent="0.25">
      <c r="A62" s="73">
        <v>96</v>
      </c>
      <c r="B62" s="73" t="s">
        <v>224</v>
      </c>
      <c r="C62" s="73" t="s">
        <v>225</v>
      </c>
      <c r="D62" s="73" t="s">
        <v>0</v>
      </c>
      <c r="E62" s="73" t="s">
        <v>1</v>
      </c>
      <c r="F62" s="73" t="s">
        <v>226</v>
      </c>
      <c r="G62" s="73" t="s">
        <v>1019</v>
      </c>
      <c r="H62" s="73" t="s">
        <v>3</v>
      </c>
      <c r="I62" s="73" t="s">
        <v>227</v>
      </c>
      <c r="J62" s="73" t="s">
        <v>53</v>
      </c>
      <c r="K62" s="73" t="s">
        <v>748</v>
      </c>
    </row>
    <row r="63" spans="1:11" x14ac:dyDescent="0.25">
      <c r="A63" s="73">
        <v>97</v>
      </c>
      <c r="B63" s="73" t="s">
        <v>54</v>
      </c>
      <c r="C63" s="73" t="s">
        <v>55</v>
      </c>
      <c r="D63" s="73" t="s">
        <v>0</v>
      </c>
      <c r="E63" s="73" t="s">
        <v>1</v>
      </c>
      <c r="F63" s="73" t="s">
        <v>229</v>
      </c>
      <c r="G63" s="73" t="s">
        <v>1019</v>
      </c>
      <c r="H63" s="73" t="s">
        <v>3</v>
      </c>
      <c r="I63" s="73" t="s">
        <v>230</v>
      </c>
      <c r="J63" s="73" t="s">
        <v>53</v>
      </c>
      <c r="K63" s="73" t="s">
        <v>749</v>
      </c>
    </row>
    <row r="64" spans="1:11" x14ac:dyDescent="0.25">
      <c r="A64" s="73">
        <v>99</v>
      </c>
      <c r="B64" s="73" t="s">
        <v>268</v>
      </c>
      <c r="C64" s="73" t="s">
        <v>269</v>
      </c>
      <c r="D64" s="73" t="s">
        <v>66</v>
      </c>
      <c r="E64" s="73" t="s">
        <v>1</v>
      </c>
      <c r="F64" s="73" t="s">
        <v>270</v>
      </c>
      <c r="G64" s="73" t="s">
        <v>1019</v>
      </c>
      <c r="H64" s="73" t="s">
        <v>3</v>
      </c>
      <c r="I64" s="73" t="s">
        <v>271</v>
      </c>
      <c r="J64" s="73" t="s">
        <v>53</v>
      </c>
      <c r="K64" s="73" t="s">
        <v>754</v>
      </c>
    </row>
    <row r="65" spans="1:11" x14ac:dyDescent="0.25">
      <c r="A65" s="73">
        <v>100</v>
      </c>
      <c r="B65" s="73" t="s">
        <v>278</v>
      </c>
      <c r="C65" s="73" t="s">
        <v>279</v>
      </c>
      <c r="D65" s="73" t="s">
        <v>66</v>
      </c>
      <c r="E65" s="73" t="s">
        <v>1</v>
      </c>
      <c r="F65" s="73" t="s">
        <v>280</v>
      </c>
      <c r="G65" s="73" t="s">
        <v>1019</v>
      </c>
      <c r="H65" s="73" t="s">
        <v>3</v>
      </c>
      <c r="I65" s="73" t="s">
        <v>281</v>
      </c>
      <c r="J65" s="73" t="s">
        <v>53</v>
      </c>
      <c r="K65" s="73" t="s">
        <v>756</v>
      </c>
    </row>
    <row r="66" spans="1:11" x14ac:dyDescent="0.25">
      <c r="A66" s="73">
        <v>14</v>
      </c>
      <c r="B66" s="73" t="s">
        <v>1072</v>
      </c>
      <c r="C66" s="73" t="s">
        <v>1073</v>
      </c>
      <c r="D66" s="73" t="s">
        <v>122</v>
      </c>
      <c r="E66" s="73" t="s">
        <v>43</v>
      </c>
      <c r="F66" s="73" t="s">
        <v>221</v>
      </c>
      <c r="G66" s="73" t="s">
        <v>1131</v>
      </c>
      <c r="H66" s="73" t="s">
        <v>3</v>
      </c>
      <c r="I66" s="73" t="s">
        <v>222</v>
      </c>
      <c r="J66" s="73" t="s">
        <v>53</v>
      </c>
      <c r="K66" s="73" t="s">
        <v>1074</v>
      </c>
    </row>
    <row r="67" spans="1:11" x14ac:dyDescent="0.25">
      <c r="A67" s="73">
        <v>45</v>
      </c>
      <c r="B67" s="73" t="s">
        <v>590</v>
      </c>
      <c r="C67" s="73" t="s">
        <v>591</v>
      </c>
      <c r="D67" s="73" t="s">
        <v>592</v>
      </c>
      <c r="E67" s="73" t="s">
        <v>43</v>
      </c>
      <c r="F67" s="73" t="s">
        <v>593</v>
      </c>
      <c r="G67" s="73" t="s">
        <v>1131</v>
      </c>
      <c r="H67" s="73" t="s">
        <v>30</v>
      </c>
      <c r="I67" s="73" t="s">
        <v>594</v>
      </c>
      <c r="J67" s="73" t="s">
        <v>32</v>
      </c>
      <c r="K67" s="73" t="s">
        <v>669</v>
      </c>
    </row>
    <row r="68" spans="1:11" x14ac:dyDescent="0.25">
      <c r="A68" s="73">
        <v>15</v>
      </c>
      <c r="B68" s="73" t="s">
        <v>262</v>
      </c>
      <c r="C68" s="73" t="s">
        <v>421</v>
      </c>
      <c r="D68" s="73" t="s">
        <v>0</v>
      </c>
      <c r="E68" s="73" t="s">
        <v>1</v>
      </c>
      <c r="F68" s="73" t="s">
        <v>1078</v>
      </c>
      <c r="G68" s="73" t="s">
        <v>1050</v>
      </c>
      <c r="H68" s="73" t="s">
        <v>473</v>
      </c>
      <c r="I68" s="73" t="s">
        <v>1079</v>
      </c>
      <c r="J68" s="73" t="s">
        <v>960</v>
      </c>
      <c r="K68" s="73" t="s">
        <v>1080</v>
      </c>
    </row>
    <row r="69" spans="1:11" x14ac:dyDescent="0.25">
      <c r="A69" s="73">
        <v>22</v>
      </c>
      <c r="B69" s="73" t="s">
        <v>766</v>
      </c>
      <c r="C69" s="73" t="s">
        <v>767</v>
      </c>
      <c r="D69" s="73" t="s">
        <v>577</v>
      </c>
      <c r="E69" s="73" t="s">
        <v>7</v>
      </c>
      <c r="F69" s="73" t="s">
        <v>1040</v>
      </c>
      <c r="G69" s="73" t="s">
        <v>1050</v>
      </c>
      <c r="H69" s="73" t="s">
        <v>781</v>
      </c>
      <c r="I69" s="73" t="s">
        <v>1042</v>
      </c>
      <c r="J69" s="73" t="s">
        <v>1043</v>
      </c>
      <c r="K69" s="73" t="s">
        <v>1044</v>
      </c>
    </row>
    <row r="70" spans="1:11" x14ac:dyDescent="0.25">
      <c r="A70" s="73">
        <v>91</v>
      </c>
      <c r="B70" s="73" t="s">
        <v>174</v>
      </c>
      <c r="C70" s="73" t="s">
        <v>175</v>
      </c>
      <c r="D70" s="73" t="s">
        <v>0</v>
      </c>
      <c r="E70" s="73" t="s">
        <v>1</v>
      </c>
      <c r="F70" s="73" t="s">
        <v>472</v>
      </c>
      <c r="G70" s="73" t="s">
        <v>1050</v>
      </c>
      <c r="H70" s="73" t="s">
        <v>473</v>
      </c>
      <c r="I70" s="73" t="s">
        <v>474</v>
      </c>
      <c r="J70" s="73" t="s">
        <v>475</v>
      </c>
      <c r="K70" s="73" t="s">
        <v>737</v>
      </c>
    </row>
    <row r="71" spans="1:11" x14ac:dyDescent="0.25">
      <c r="A71" s="73">
        <v>94</v>
      </c>
      <c r="B71" s="73" t="s">
        <v>54</v>
      </c>
      <c r="C71" s="73" t="s">
        <v>55</v>
      </c>
      <c r="D71" s="73" t="s">
        <v>0</v>
      </c>
      <c r="E71" s="73" t="s">
        <v>1</v>
      </c>
      <c r="F71" s="73" t="s">
        <v>480</v>
      </c>
      <c r="G71" s="73" t="s">
        <v>1050</v>
      </c>
      <c r="H71" s="73" t="s">
        <v>473</v>
      </c>
      <c r="I71" s="73" t="s">
        <v>481</v>
      </c>
      <c r="J71" s="73" t="s">
        <v>475</v>
      </c>
      <c r="K71" s="73" t="s">
        <v>744</v>
      </c>
    </row>
    <row r="72" spans="1:11" x14ac:dyDescent="0.25">
      <c r="A72" s="56">
        <v>76</v>
      </c>
      <c r="B72" s="56" t="s">
        <v>50</v>
      </c>
      <c r="C72" s="56" t="s">
        <v>51</v>
      </c>
      <c r="D72" s="56" t="s">
        <v>52</v>
      </c>
      <c r="E72" s="56" t="s">
        <v>43</v>
      </c>
      <c r="F72" s="56" t="s">
        <v>94</v>
      </c>
      <c r="G72" s="56" t="s">
        <v>527</v>
      </c>
      <c r="H72" s="56" t="s">
        <v>5</v>
      </c>
      <c r="I72" s="56" t="s">
        <v>95</v>
      </c>
      <c r="J72" s="56" t="s">
        <v>6</v>
      </c>
      <c r="K72" s="56" t="s">
        <v>724</v>
      </c>
    </row>
    <row r="73" spans="1:11" x14ac:dyDescent="0.25">
      <c r="A73" s="56">
        <v>87</v>
      </c>
      <c r="B73" s="56" t="s">
        <v>875</v>
      </c>
      <c r="C73" s="56" t="s">
        <v>876</v>
      </c>
      <c r="D73" s="56" t="s">
        <v>877</v>
      </c>
      <c r="E73" s="56" t="s">
        <v>878</v>
      </c>
      <c r="F73" s="56" t="s">
        <v>879</v>
      </c>
      <c r="G73" s="56" t="s">
        <v>527</v>
      </c>
      <c r="H73" s="56" t="s">
        <v>8</v>
      </c>
      <c r="I73" s="56" t="s">
        <v>880</v>
      </c>
      <c r="J73" s="56" t="s">
        <v>9</v>
      </c>
      <c r="K73" s="56" t="s">
        <v>881</v>
      </c>
    </row>
    <row r="74" spans="1:11" x14ac:dyDescent="0.25">
      <c r="A74" s="73">
        <v>2</v>
      </c>
      <c r="B74" s="73" t="s">
        <v>1088</v>
      </c>
      <c r="C74" s="73" t="s">
        <v>1089</v>
      </c>
      <c r="D74" s="73" t="s">
        <v>1090</v>
      </c>
      <c r="E74" s="73" t="s">
        <v>971</v>
      </c>
      <c r="F74" s="73" t="s">
        <v>1091</v>
      </c>
      <c r="G74" s="73" t="s">
        <v>960</v>
      </c>
      <c r="H74" s="73" t="s">
        <v>1013</v>
      </c>
      <c r="I74" s="73" t="s">
        <v>1092</v>
      </c>
      <c r="J74" s="73" t="s">
        <v>960</v>
      </c>
      <c r="K74" s="73" t="s">
        <v>1093</v>
      </c>
    </row>
    <row r="75" spans="1:11" x14ac:dyDescent="0.25">
      <c r="A75" s="73">
        <v>3</v>
      </c>
      <c r="B75" s="73" t="s">
        <v>1094</v>
      </c>
      <c r="C75" s="73" t="s">
        <v>1095</v>
      </c>
      <c r="D75" s="73" t="s">
        <v>173</v>
      </c>
      <c r="E75" s="73" t="s">
        <v>43</v>
      </c>
      <c r="F75" s="73" t="s">
        <v>1096</v>
      </c>
      <c r="G75" s="73" t="s">
        <v>960</v>
      </c>
      <c r="H75" s="73" t="s">
        <v>1013</v>
      </c>
      <c r="I75" s="73" t="s">
        <v>1097</v>
      </c>
      <c r="J75" s="73" t="s">
        <v>960</v>
      </c>
      <c r="K75" s="73" t="s">
        <v>1098</v>
      </c>
    </row>
    <row r="76" spans="1:11" x14ac:dyDescent="0.25">
      <c r="A76" s="73">
        <v>4</v>
      </c>
      <c r="B76" s="73" t="s">
        <v>366</v>
      </c>
      <c r="C76" s="73" t="s">
        <v>1099</v>
      </c>
      <c r="D76" s="73" t="s">
        <v>368</v>
      </c>
      <c r="E76" s="73" t="s">
        <v>43</v>
      </c>
      <c r="F76" s="73" t="s">
        <v>1100</v>
      </c>
      <c r="G76" s="73" t="s">
        <v>960</v>
      </c>
      <c r="H76" s="73" t="s">
        <v>1013</v>
      </c>
      <c r="I76" s="73" t="s">
        <v>1101</v>
      </c>
      <c r="J76" s="73" t="s">
        <v>960</v>
      </c>
      <c r="K76" s="73" t="s">
        <v>1102</v>
      </c>
    </row>
    <row r="77" spans="1:11" x14ac:dyDescent="0.25">
      <c r="A77" s="73">
        <v>6</v>
      </c>
      <c r="B77" s="73" t="s">
        <v>366</v>
      </c>
      <c r="C77" s="73" t="s">
        <v>367</v>
      </c>
      <c r="D77" s="73" t="s">
        <v>368</v>
      </c>
      <c r="E77" s="73" t="s">
        <v>43</v>
      </c>
      <c r="F77" s="73" t="s">
        <v>1082</v>
      </c>
      <c r="G77" s="73" t="s">
        <v>960</v>
      </c>
      <c r="H77" s="73" t="s">
        <v>1013</v>
      </c>
      <c r="I77" s="73" t="s">
        <v>1083</v>
      </c>
      <c r="J77" s="73" t="s">
        <v>960</v>
      </c>
      <c r="K77" s="73" t="s">
        <v>1106</v>
      </c>
    </row>
    <row r="78" spans="1:11" x14ac:dyDescent="0.25">
      <c r="A78" s="73">
        <v>7</v>
      </c>
      <c r="B78" s="73" t="s">
        <v>196</v>
      </c>
      <c r="C78" s="73" t="s">
        <v>104</v>
      </c>
      <c r="D78" s="73" t="s">
        <v>197</v>
      </c>
      <c r="E78" s="73" t="s">
        <v>198</v>
      </c>
      <c r="F78" s="73" t="s">
        <v>1107</v>
      </c>
      <c r="G78" s="73" t="s">
        <v>960</v>
      </c>
      <c r="H78" s="73" t="s">
        <v>1013</v>
      </c>
      <c r="I78" s="73" t="s">
        <v>1108</v>
      </c>
      <c r="J78" s="73" t="s">
        <v>960</v>
      </c>
      <c r="K78" s="73" t="s">
        <v>1109</v>
      </c>
    </row>
    <row r="79" spans="1:11" x14ac:dyDescent="0.25">
      <c r="A79" s="73">
        <v>8</v>
      </c>
      <c r="B79" s="73" t="s">
        <v>1110</v>
      </c>
      <c r="C79" s="73" t="s">
        <v>408</v>
      </c>
      <c r="D79" s="73" t="s">
        <v>1111</v>
      </c>
      <c r="E79" s="73" t="s">
        <v>912</v>
      </c>
      <c r="F79" s="73" t="s">
        <v>1112</v>
      </c>
      <c r="G79" s="73" t="s">
        <v>960</v>
      </c>
      <c r="H79" s="73" t="s">
        <v>1013</v>
      </c>
      <c r="I79" s="73" t="s">
        <v>1113</v>
      </c>
      <c r="J79" s="73" t="s">
        <v>960</v>
      </c>
      <c r="K79" s="73" t="s">
        <v>1114</v>
      </c>
    </row>
    <row r="80" spans="1:11" x14ac:dyDescent="0.25">
      <c r="A80" s="73">
        <v>9</v>
      </c>
      <c r="B80" s="73" t="s">
        <v>1115</v>
      </c>
      <c r="C80" s="73" t="s">
        <v>1116</v>
      </c>
      <c r="D80" s="73" t="s">
        <v>1117</v>
      </c>
      <c r="E80" s="73" t="s">
        <v>1</v>
      </c>
      <c r="F80" s="73" t="s">
        <v>1118</v>
      </c>
      <c r="G80" s="73" t="s">
        <v>960</v>
      </c>
      <c r="H80" s="73" t="s">
        <v>1013</v>
      </c>
      <c r="I80" s="73" t="s">
        <v>1119</v>
      </c>
      <c r="J80" s="73" t="s">
        <v>960</v>
      </c>
      <c r="K80" s="73" t="s">
        <v>1120</v>
      </c>
    </row>
    <row r="81" spans="1:11" x14ac:dyDescent="0.25">
      <c r="A81" s="73">
        <v>11</v>
      </c>
      <c r="B81" s="73" t="s">
        <v>174</v>
      </c>
      <c r="C81" s="73" t="s">
        <v>175</v>
      </c>
      <c r="D81" s="73" t="s">
        <v>0</v>
      </c>
      <c r="E81" s="73" t="s">
        <v>1</v>
      </c>
      <c r="F81" s="73" t="s">
        <v>1124</v>
      </c>
      <c r="G81" s="73" t="s">
        <v>960</v>
      </c>
      <c r="H81" s="73" t="s">
        <v>1013</v>
      </c>
      <c r="I81" s="73" t="s">
        <v>1125</v>
      </c>
      <c r="J81" s="73" t="s">
        <v>960</v>
      </c>
      <c r="K81" s="73" t="s">
        <v>1126</v>
      </c>
    </row>
    <row r="82" spans="1:11" x14ac:dyDescent="0.25">
      <c r="A82" s="73">
        <v>17</v>
      </c>
      <c r="B82" s="73"/>
      <c r="C82" s="73"/>
      <c r="D82" s="73"/>
      <c r="E82" s="73"/>
      <c r="F82" s="73" t="s">
        <v>1030</v>
      </c>
      <c r="G82" s="73" t="s">
        <v>960</v>
      </c>
      <c r="H82" s="73" t="s">
        <v>1013</v>
      </c>
      <c r="I82" s="73" t="s">
        <v>1031</v>
      </c>
      <c r="J82" s="73" t="s">
        <v>960</v>
      </c>
      <c r="K82" s="73" t="s">
        <v>1132</v>
      </c>
    </row>
    <row r="83" spans="1:11" x14ac:dyDescent="0.25">
      <c r="A83" s="73">
        <v>31</v>
      </c>
      <c r="B83" s="73" t="s">
        <v>49</v>
      </c>
      <c r="C83" s="73" t="s">
        <v>97</v>
      </c>
      <c r="D83" s="73" t="s">
        <v>66</v>
      </c>
      <c r="E83" s="73" t="s">
        <v>1</v>
      </c>
      <c r="F83" s="73" t="s">
        <v>98</v>
      </c>
      <c r="G83" s="73" t="s">
        <v>960</v>
      </c>
      <c r="H83" s="73" t="s">
        <v>5</v>
      </c>
      <c r="I83" s="73" t="s">
        <v>99</v>
      </c>
      <c r="J83" s="73" t="s">
        <v>6</v>
      </c>
      <c r="K83" s="73" t="s">
        <v>920</v>
      </c>
    </row>
    <row r="84" spans="1:11" x14ac:dyDescent="0.25">
      <c r="A84" s="73">
        <v>33</v>
      </c>
      <c r="B84" s="73" t="s">
        <v>902</v>
      </c>
      <c r="C84" s="73" t="s">
        <v>903</v>
      </c>
      <c r="D84" s="73" t="s">
        <v>17</v>
      </c>
      <c r="E84" s="73" t="s">
        <v>7</v>
      </c>
      <c r="F84" s="73" t="s">
        <v>904</v>
      </c>
      <c r="G84" s="73" t="s">
        <v>960</v>
      </c>
      <c r="H84" s="73" t="s">
        <v>8</v>
      </c>
      <c r="I84" s="73" t="s">
        <v>905</v>
      </c>
      <c r="J84" s="73" t="s">
        <v>9</v>
      </c>
      <c r="K84" s="73" t="s">
        <v>906</v>
      </c>
    </row>
    <row r="85" spans="1:11" x14ac:dyDescent="0.25">
      <c r="A85" s="73">
        <v>36</v>
      </c>
      <c r="B85" s="73" t="s">
        <v>544</v>
      </c>
      <c r="C85" s="73" t="s">
        <v>545</v>
      </c>
      <c r="D85" s="73" t="s">
        <v>546</v>
      </c>
      <c r="E85" s="73" t="s">
        <v>1</v>
      </c>
      <c r="F85" s="73" t="s">
        <v>547</v>
      </c>
      <c r="G85" s="73" t="s">
        <v>960</v>
      </c>
      <c r="H85" s="73" t="s">
        <v>8</v>
      </c>
      <c r="I85" s="73" t="s">
        <v>548</v>
      </c>
      <c r="J85" s="73" t="s">
        <v>9</v>
      </c>
      <c r="K85" s="73" t="s">
        <v>783</v>
      </c>
    </row>
    <row r="86" spans="1:11" x14ac:dyDescent="0.25">
      <c r="A86" s="73">
        <v>69</v>
      </c>
      <c r="B86" s="73" t="s">
        <v>443</v>
      </c>
      <c r="C86" s="73" t="s">
        <v>444</v>
      </c>
      <c r="D86" s="73" t="s">
        <v>0</v>
      </c>
      <c r="E86" s="73" t="s">
        <v>1</v>
      </c>
      <c r="F86" s="73" t="s">
        <v>445</v>
      </c>
      <c r="G86" s="73" t="s">
        <v>960</v>
      </c>
      <c r="H86" s="73" t="s">
        <v>5</v>
      </c>
      <c r="I86" s="73" t="s">
        <v>446</v>
      </c>
      <c r="J86" s="73" t="s">
        <v>6</v>
      </c>
      <c r="K86" s="73" t="s">
        <v>708</v>
      </c>
    </row>
    <row r="87" spans="1:11" x14ac:dyDescent="0.25">
      <c r="A87" s="73">
        <v>73</v>
      </c>
      <c r="B87" s="73" t="s">
        <v>40</v>
      </c>
      <c r="C87" s="73" t="s">
        <v>41</v>
      </c>
      <c r="D87" s="73" t="s">
        <v>42</v>
      </c>
      <c r="E87" s="73" t="s">
        <v>43</v>
      </c>
      <c r="F87" s="73" t="s">
        <v>44</v>
      </c>
      <c r="G87" s="73" t="s">
        <v>960</v>
      </c>
      <c r="H87" s="73" t="s">
        <v>5</v>
      </c>
      <c r="I87" s="73" t="s">
        <v>45</v>
      </c>
      <c r="J87" s="73" t="s">
        <v>6</v>
      </c>
      <c r="K87" s="73" t="s">
        <v>716</v>
      </c>
    </row>
    <row r="88" spans="1:11" x14ac:dyDescent="0.25">
      <c r="A88" s="73">
        <v>74</v>
      </c>
      <c r="B88" s="73" t="s">
        <v>54</v>
      </c>
      <c r="C88" s="73" t="s">
        <v>55</v>
      </c>
      <c r="D88" s="73" t="s">
        <v>0</v>
      </c>
      <c r="E88" s="73" t="s">
        <v>1</v>
      </c>
      <c r="F88" s="73" t="s">
        <v>56</v>
      </c>
      <c r="G88" s="73" t="s">
        <v>960</v>
      </c>
      <c r="H88" s="73" t="s">
        <v>5</v>
      </c>
      <c r="I88" s="73" t="s">
        <v>57</v>
      </c>
      <c r="J88" s="73" t="s">
        <v>6</v>
      </c>
      <c r="K88" s="73" t="s">
        <v>717</v>
      </c>
    </row>
    <row r="89" spans="1:11" x14ac:dyDescent="0.25">
      <c r="A89" s="73">
        <v>75</v>
      </c>
      <c r="B89" s="73" t="s">
        <v>467</v>
      </c>
      <c r="C89" s="73" t="s">
        <v>468</v>
      </c>
      <c r="D89" s="73" t="s">
        <v>0</v>
      </c>
      <c r="E89" s="73" t="s">
        <v>1</v>
      </c>
      <c r="F89" s="73" t="s">
        <v>469</v>
      </c>
      <c r="G89" s="73" t="s">
        <v>960</v>
      </c>
      <c r="H89" s="73" t="s">
        <v>5</v>
      </c>
      <c r="I89" s="73" t="s">
        <v>470</v>
      </c>
      <c r="J89" s="73" t="s">
        <v>6</v>
      </c>
      <c r="K89" s="73" t="s">
        <v>720</v>
      </c>
    </row>
    <row r="90" spans="1:11" x14ac:dyDescent="0.25">
      <c r="A90" s="73">
        <v>79</v>
      </c>
      <c r="B90" s="73" t="s">
        <v>127</v>
      </c>
      <c r="C90" s="73" t="s">
        <v>47</v>
      </c>
      <c r="D90" s="73" t="s">
        <v>0</v>
      </c>
      <c r="E90" s="73" t="s">
        <v>1</v>
      </c>
      <c r="F90" s="73" t="s">
        <v>128</v>
      </c>
      <c r="G90" s="73" t="s">
        <v>960</v>
      </c>
      <c r="H90" s="73" t="s">
        <v>8</v>
      </c>
      <c r="I90" s="73" t="s">
        <v>129</v>
      </c>
      <c r="J90" s="73" t="s">
        <v>9</v>
      </c>
      <c r="K90" s="73" t="s">
        <v>729</v>
      </c>
    </row>
    <row r="91" spans="1:11" x14ac:dyDescent="0.25">
      <c r="A91" s="73">
        <v>80</v>
      </c>
      <c r="B91" s="73" t="s">
        <v>641</v>
      </c>
      <c r="C91" s="73" t="s">
        <v>642</v>
      </c>
      <c r="D91" s="73" t="s">
        <v>106</v>
      </c>
      <c r="E91" s="73" t="s">
        <v>7</v>
      </c>
      <c r="F91" s="73" t="s">
        <v>643</v>
      </c>
      <c r="G91" s="73" t="s">
        <v>960</v>
      </c>
      <c r="H91" s="73" t="s">
        <v>8</v>
      </c>
      <c r="I91" s="73" t="s">
        <v>644</v>
      </c>
      <c r="J91" s="73" t="s">
        <v>9</v>
      </c>
      <c r="K91" s="73" t="s">
        <v>730</v>
      </c>
    </row>
    <row r="92" spans="1:11" x14ac:dyDescent="0.25">
      <c r="A92" s="73">
        <v>82</v>
      </c>
      <c r="B92" s="73" t="s">
        <v>925</v>
      </c>
      <c r="C92" s="73" t="s">
        <v>926</v>
      </c>
      <c r="D92" s="73" t="s">
        <v>821</v>
      </c>
      <c r="E92" s="73" t="s">
        <v>822</v>
      </c>
      <c r="F92" s="73" t="s">
        <v>927</v>
      </c>
      <c r="G92" s="73" t="s">
        <v>960</v>
      </c>
      <c r="H92" s="73" t="s">
        <v>8</v>
      </c>
      <c r="I92" s="73" t="s">
        <v>928</v>
      </c>
      <c r="J92" s="73" t="s">
        <v>9</v>
      </c>
      <c r="K92" s="73" t="s">
        <v>929</v>
      </c>
    </row>
    <row r="93" spans="1:11" x14ac:dyDescent="0.25">
      <c r="A93" s="73">
        <v>83</v>
      </c>
      <c r="B93" s="73" t="s">
        <v>811</v>
      </c>
      <c r="C93" s="73" t="s">
        <v>812</v>
      </c>
      <c r="D93" s="73" t="s">
        <v>813</v>
      </c>
      <c r="E93" s="73" t="s">
        <v>814</v>
      </c>
      <c r="F93" s="73" t="s">
        <v>815</v>
      </c>
      <c r="G93" s="73" t="s">
        <v>960</v>
      </c>
      <c r="H93" s="73" t="s">
        <v>8</v>
      </c>
      <c r="I93" s="73" t="s">
        <v>817</v>
      </c>
      <c r="J93" s="73" t="s">
        <v>9</v>
      </c>
      <c r="K93" s="73" t="s">
        <v>818</v>
      </c>
    </row>
    <row r="94" spans="1:11" x14ac:dyDescent="0.25">
      <c r="A94" s="73">
        <v>84</v>
      </c>
      <c r="B94" s="73" t="s">
        <v>869</v>
      </c>
      <c r="C94" s="73" t="s">
        <v>870</v>
      </c>
      <c r="D94" s="73" t="s">
        <v>871</v>
      </c>
      <c r="E94" s="73" t="s">
        <v>198</v>
      </c>
      <c r="F94" s="73" t="s">
        <v>872</v>
      </c>
      <c r="G94" s="73" t="s">
        <v>960</v>
      </c>
      <c r="H94" s="73" t="s">
        <v>8</v>
      </c>
      <c r="I94" s="73" t="s">
        <v>873</v>
      </c>
      <c r="J94" s="73" t="s">
        <v>9</v>
      </c>
      <c r="K94" s="73" t="s">
        <v>874</v>
      </c>
    </row>
    <row r="95" spans="1:11" x14ac:dyDescent="0.25">
      <c r="A95" s="73">
        <v>86</v>
      </c>
      <c r="B95" s="73" t="s">
        <v>819</v>
      </c>
      <c r="C95" s="73" t="s">
        <v>820</v>
      </c>
      <c r="D95" s="73" t="s">
        <v>821</v>
      </c>
      <c r="E95" s="73" t="s">
        <v>822</v>
      </c>
      <c r="F95" s="73" t="s">
        <v>823</v>
      </c>
      <c r="G95" s="73" t="s">
        <v>960</v>
      </c>
      <c r="H95" s="73" t="s">
        <v>8</v>
      </c>
      <c r="I95" s="73" t="s">
        <v>824</v>
      </c>
      <c r="J95" s="73" t="s">
        <v>9</v>
      </c>
      <c r="K95" s="73" t="s">
        <v>825</v>
      </c>
    </row>
    <row r="96" spans="1:11" x14ac:dyDescent="0.25">
      <c r="A96" s="73">
        <v>88</v>
      </c>
      <c r="B96" s="73" t="s">
        <v>797</v>
      </c>
      <c r="C96" s="73" t="s">
        <v>798</v>
      </c>
      <c r="D96" s="73" t="s">
        <v>799</v>
      </c>
      <c r="E96" s="73" t="s">
        <v>1</v>
      </c>
      <c r="F96" s="73" t="s">
        <v>800</v>
      </c>
      <c r="G96" s="73" t="s">
        <v>960</v>
      </c>
      <c r="H96" s="73" t="s">
        <v>8</v>
      </c>
      <c r="I96" s="73" t="s">
        <v>801</v>
      </c>
      <c r="J96" s="73" t="s">
        <v>9</v>
      </c>
      <c r="K96" s="73" t="s">
        <v>802</v>
      </c>
    </row>
    <row r="97" spans="1:11" x14ac:dyDescent="0.25">
      <c r="A97" s="73">
        <v>89</v>
      </c>
      <c r="B97" s="73" t="s">
        <v>930</v>
      </c>
      <c r="C97" s="73" t="s">
        <v>931</v>
      </c>
      <c r="D97" s="73" t="s">
        <v>932</v>
      </c>
      <c r="E97" s="73" t="s">
        <v>933</v>
      </c>
      <c r="F97" s="73" t="s">
        <v>934</v>
      </c>
      <c r="G97" s="73" t="s">
        <v>960</v>
      </c>
      <c r="H97" s="73" t="s">
        <v>8</v>
      </c>
      <c r="I97" s="73" t="s">
        <v>935</v>
      </c>
      <c r="J97" s="73" t="s">
        <v>9</v>
      </c>
      <c r="K97" s="73" t="s">
        <v>936</v>
      </c>
    </row>
    <row r="98" spans="1:11" x14ac:dyDescent="0.25">
      <c r="A98" s="73">
        <v>90</v>
      </c>
      <c r="B98" s="73" t="s">
        <v>174</v>
      </c>
      <c r="C98" s="73" t="s">
        <v>175</v>
      </c>
      <c r="D98" s="73" t="s">
        <v>0</v>
      </c>
      <c r="E98" s="73" t="s">
        <v>1</v>
      </c>
      <c r="F98" s="73" t="s">
        <v>176</v>
      </c>
      <c r="G98" s="73" t="s">
        <v>960</v>
      </c>
      <c r="H98" s="73" t="s">
        <v>8</v>
      </c>
      <c r="I98" s="73" t="s">
        <v>177</v>
      </c>
      <c r="J98" s="73" t="s">
        <v>9</v>
      </c>
      <c r="K98" s="73" t="s">
        <v>736</v>
      </c>
    </row>
    <row r="99" spans="1:11" x14ac:dyDescent="0.25">
      <c r="A99" s="73">
        <v>1</v>
      </c>
      <c r="B99" s="73" t="s">
        <v>50</v>
      </c>
      <c r="C99" s="73" t="s">
        <v>51</v>
      </c>
      <c r="D99" s="73" t="s">
        <v>52</v>
      </c>
      <c r="E99" s="73" t="s">
        <v>43</v>
      </c>
      <c r="F99" s="73" t="s">
        <v>1085</v>
      </c>
      <c r="G99" s="73"/>
      <c r="H99" s="73" t="s">
        <v>1013</v>
      </c>
      <c r="I99" s="73" t="s">
        <v>1086</v>
      </c>
      <c r="J99" s="73" t="s">
        <v>960</v>
      </c>
      <c r="K99" s="73" t="s">
        <v>1087</v>
      </c>
    </row>
    <row r="100" spans="1:11" x14ac:dyDescent="0.25">
      <c r="A100" s="73">
        <v>5</v>
      </c>
      <c r="B100" s="73" t="s">
        <v>262</v>
      </c>
      <c r="C100" s="73" t="s">
        <v>399</v>
      </c>
      <c r="D100" s="73" t="s">
        <v>0</v>
      </c>
      <c r="E100" s="73" t="s">
        <v>1</v>
      </c>
      <c r="F100" s="73" t="s">
        <v>1103</v>
      </c>
      <c r="G100" s="73"/>
      <c r="H100" s="73" t="s">
        <v>1013</v>
      </c>
      <c r="I100" s="73" t="s">
        <v>1104</v>
      </c>
      <c r="J100" s="73" t="s">
        <v>960</v>
      </c>
      <c r="K100" s="73" t="s">
        <v>1105</v>
      </c>
    </row>
    <row r="101" spans="1:11" x14ac:dyDescent="0.25">
      <c r="A101" s="73">
        <v>10</v>
      </c>
      <c r="B101" s="73" t="s">
        <v>803</v>
      </c>
      <c r="C101" s="73" t="s">
        <v>804</v>
      </c>
      <c r="D101" s="73" t="s">
        <v>17</v>
      </c>
      <c r="E101" s="73" t="s">
        <v>7</v>
      </c>
      <c r="F101" s="73" t="s">
        <v>1121</v>
      </c>
      <c r="G101" s="73"/>
      <c r="H101" s="73" t="s">
        <v>1013</v>
      </c>
      <c r="I101" s="73" t="s">
        <v>1122</v>
      </c>
      <c r="J101" s="73" t="s">
        <v>960</v>
      </c>
      <c r="K101" s="73" t="s">
        <v>1123</v>
      </c>
    </row>
  </sheetData>
  <sortState ref="A2:K101">
    <sortCondition ref="G2:G101"/>
  </sortState>
  <pageMargins bottom="0.75" footer="0.3" header="0.3" left="0.7" right="0.7" top="0.75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1"/>
  <dimension ref="A1:L91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7.28515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13</v>
      </c>
      <c r="B2" s="72" t="s">
        <v>803</v>
      </c>
      <c r="C2" s="72" t="s">
        <v>804</v>
      </c>
      <c r="D2" s="72" t="s">
        <v>17</v>
      </c>
      <c r="E2" s="72" t="s">
        <v>7</v>
      </c>
      <c r="F2" s="72" t="s">
        <v>805</v>
      </c>
      <c r="G2" s="72" t="s">
        <v>1071</v>
      </c>
      <c r="H2" s="72" t="s">
        <v>5</v>
      </c>
      <c r="I2" s="72" t="s">
        <v>806</v>
      </c>
      <c r="J2" s="72" t="s">
        <v>6</v>
      </c>
      <c r="K2" s="72" t="s">
        <v>996</v>
      </c>
    </row>
    <row r="3" spans="1:11" x14ac:dyDescent="0.25">
      <c r="A3">
        <v>42</v>
      </c>
      <c r="B3" s="72" t="s">
        <v>15</v>
      </c>
      <c r="C3" s="72" t="s">
        <v>16</v>
      </c>
      <c r="D3" s="72" t="s">
        <v>17</v>
      </c>
      <c r="E3" s="72" t="s">
        <v>7</v>
      </c>
      <c r="F3" s="72" t="s">
        <v>18</v>
      </c>
      <c r="G3" s="72" t="s">
        <v>1071</v>
      </c>
      <c r="H3" s="72" t="s">
        <v>5</v>
      </c>
      <c r="I3" s="72" t="s">
        <v>19</v>
      </c>
      <c r="J3" s="72" t="s">
        <v>6</v>
      </c>
      <c r="K3" s="72" t="s">
        <v>685</v>
      </c>
    </row>
    <row r="4" spans="1:11" x14ac:dyDescent="0.25">
      <c r="A4" s="72">
        <v>14</v>
      </c>
      <c r="B4" s="72" t="s">
        <v>830</v>
      </c>
      <c r="C4" s="72" t="s">
        <v>624</v>
      </c>
      <c r="D4" s="72" t="s">
        <v>625</v>
      </c>
      <c r="E4" s="72" t="s">
        <v>48</v>
      </c>
      <c r="F4" s="72" t="s">
        <v>626</v>
      </c>
      <c r="G4" s="72" t="s">
        <v>666</v>
      </c>
      <c r="H4" s="72" t="s">
        <v>294</v>
      </c>
      <c r="I4" s="72" t="s">
        <v>627</v>
      </c>
      <c r="J4" s="72" t="s">
        <v>289</v>
      </c>
      <c r="K4" s="72" t="s">
        <v>987</v>
      </c>
    </row>
    <row r="5" spans="1:11" x14ac:dyDescent="0.25">
      <c r="A5" s="72">
        <v>19</v>
      </c>
      <c r="B5" s="72" t="s">
        <v>567</v>
      </c>
      <c r="C5" s="72" t="s">
        <v>561</v>
      </c>
      <c r="D5" s="72" t="s">
        <v>0</v>
      </c>
      <c r="E5" s="72" t="s">
        <v>1</v>
      </c>
      <c r="F5" s="72" t="s">
        <v>61</v>
      </c>
      <c r="G5" s="72" t="s">
        <v>666</v>
      </c>
      <c r="H5" s="72" t="s">
        <v>3</v>
      </c>
      <c r="I5" s="72" t="s">
        <v>62</v>
      </c>
      <c r="J5" s="72" t="s">
        <v>53</v>
      </c>
      <c r="K5" s="72" t="s">
        <v>919</v>
      </c>
    </row>
    <row r="6" spans="1:11" x14ac:dyDescent="0.25">
      <c r="A6" s="72">
        <v>26</v>
      </c>
      <c r="B6" s="72" t="s">
        <v>453</v>
      </c>
      <c r="C6" s="72" t="s">
        <v>454</v>
      </c>
      <c r="D6" s="72" t="s">
        <v>455</v>
      </c>
      <c r="E6" s="72" t="s">
        <v>456</v>
      </c>
      <c r="F6" s="72" t="s">
        <v>457</v>
      </c>
      <c r="G6" s="72" t="s">
        <v>666</v>
      </c>
      <c r="H6" s="72" t="s">
        <v>30</v>
      </c>
      <c r="I6" s="72" t="s">
        <v>458</v>
      </c>
      <c r="J6" s="72" t="s">
        <v>32</v>
      </c>
      <c r="K6" s="72" t="s">
        <v>763</v>
      </c>
    </row>
    <row r="7" spans="1:11" x14ac:dyDescent="0.25">
      <c r="A7" s="72">
        <v>30</v>
      </c>
      <c r="B7" s="72" t="s">
        <v>407</v>
      </c>
      <c r="C7" s="72" t="s">
        <v>408</v>
      </c>
      <c r="D7" s="72" t="s">
        <v>618</v>
      </c>
      <c r="E7" s="72" t="s">
        <v>619</v>
      </c>
      <c r="F7" s="72" t="s">
        <v>620</v>
      </c>
      <c r="G7" s="72" t="s">
        <v>666</v>
      </c>
      <c r="H7" s="72" t="s">
        <v>294</v>
      </c>
      <c r="I7" s="72" t="s">
        <v>621</v>
      </c>
      <c r="J7" s="72" t="s">
        <v>289</v>
      </c>
      <c r="K7" s="72" t="s">
        <v>658</v>
      </c>
    </row>
    <row r="8" spans="1:11" x14ac:dyDescent="0.25">
      <c r="A8" s="72">
        <v>34</v>
      </c>
      <c r="B8" s="72" t="s">
        <v>590</v>
      </c>
      <c r="C8" s="72" t="s">
        <v>591</v>
      </c>
      <c r="D8" s="72" t="s">
        <v>592</v>
      </c>
      <c r="E8" s="72" t="s">
        <v>43</v>
      </c>
      <c r="F8" s="72" t="s">
        <v>593</v>
      </c>
      <c r="G8" s="72" t="s">
        <v>666</v>
      </c>
      <c r="H8" s="72" t="s">
        <v>30</v>
      </c>
      <c r="I8" s="72" t="s">
        <v>594</v>
      </c>
      <c r="J8" s="72" t="s">
        <v>32</v>
      </c>
      <c r="K8" s="72" t="s">
        <v>669</v>
      </c>
    </row>
    <row r="9" spans="1:11" x14ac:dyDescent="0.25">
      <c r="A9" s="72">
        <v>43</v>
      </c>
      <c r="B9" s="72" t="s">
        <v>333</v>
      </c>
      <c r="C9" s="72" t="s">
        <v>334</v>
      </c>
      <c r="D9" s="72" t="s">
        <v>335</v>
      </c>
      <c r="E9" s="72" t="s">
        <v>48</v>
      </c>
      <c r="F9" s="72" t="s">
        <v>336</v>
      </c>
      <c r="G9" s="72" t="s">
        <v>666</v>
      </c>
      <c r="H9" s="72" t="s">
        <v>287</v>
      </c>
      <c r="I9" s="72" t="s">
        <v>337</v>
      </c>
      <c r="J9" s="72" t="s">
        <v>289</v>
      </c>
      <c r="K9" s="72" t="s">
        <v>686</v>
      </c>
    </row>
    <row r="10" spans="1:11" x14ac:dyDescent="0.25">
      <c r="A10" s="72">
        <v>45</v>
      </c>
      <c r="B10" s="72" t="s">
        <v>350</v>
      </c>
      <c r="C10" s="72" t="s">
        <v>340</v>
      </c>
      <c r="D10" s="72" t="s">
        <v>351</v>
      </c>
      <c r="E10" s="72" t="s">
        <v>48</v>
      </c>
      <c r="F10" s="72" t="s">
        <v>352</v>
      </c>
      <c r="G10" s="72" t="s">
        <v>666</v>
      </c>
      <c r="H10" s="72" t="s">
        <v>287</v>
      </c>
      <c r="I10" s="72" t="s">
        <v>353</v>
      </c>
      <c r="J10" s="72" t="s">
        <v>289</v>
      </c>
      <c r="K10" s="72" t="s">
        <v>689</v>
      </c>
    </row>
    <row r="11" spans="1:11" x14ac:dyDescent="0.25">
      <c r="A11" s="72">
        <v>49</v>
      </c>
      <c r="B11" s="72" t="s">
        <v>377</v>
      </c>
      <c r="C11" s="72" t="s">
        <v>378</v>
      </c>
      <c r="D11" s="72" t="s">
        <v>256</v>
      </c>
      <c r="E11" s="72" t="s">
        <v>1</v>
      </c>
      <c r="F11" s="72" t="s">
        <v>379</v>
      </c>
      <c r="G11" s="72" t="s">
        <v>666</v>
      </c>
      <c r="H11" s="72" t="s">
        <v>294</v>
      </c>
      <c r="I11" s="72" t="s">
        <v>380</v>
      </c>
      <c r="J11" s="72" t="s">
        <v>289</v>
      </c>
      <c r="K11" s="72" t="s">
        <v>695</v>
      </c>
    </row>
    <row r="12" spans="1:11" x14ac:dyDescent="0.25">
      <c r="A12" s="72">
        <v>50</v>
      </c>
      <c r="B12" s="72" t="s">
        <v>387</v>
      </c>
      <c r="C12" s="72" t="s">
        <v>279</v>
      </c>
      <c r="D12" s="72" t="s">
        <v>351</v>
      </c>
      <c r="E12" s="72" t="s">
        <v>48</v>
      </c>
      <c r="F12" s="72" t="s">
        <v>388</v>
      </c>
      <c r="G12" s="72" t="s">
        <v>666</v>
      </c>
      <c r="H12" s="72" t="s">
        <v>287</v>
      </c>
      <c r="I12" s="72" t="s">
        <v>389</v>
      </c>
      <c r="J12" s="72" t="s">
        <v>289</v>
      </c>
      <c r="K12" s="72" t="s">
        <v>696</v>
      </c>
    </row>
    <row r="13" spans="1:11" x14ac:dyDescent="0.25">
      <c r="A13" s="72">
        <v>55</v>
      </c>
      <c r="B13" s="72" t="s">
        <v>407</v>
      </c>
      <c r="C13" s="72" t="s">
        <v>408</v>
      </c>
      <c r="D13" s="72" t="s">
        <v>618</v>
      </c>
      <c r="E13" s="72" t="s">
        <v>619</v>
      </c>
      <c r="F13" s="72" t="s">
        <v>412</v>
      </c>
      <c r="G13" s="72" t="s">
        <v>666</v>
      </c>
      <c r="H13" s="72" t="s">
        <v>294</v>
      </c>
      <c r="I13" s="72" t="s">
        <v>413</v>
      </c>
      <c r="J13" s="72" t="s">
        <v>289</v>
      </c>
      <c r="K13" s="72" t="s">
        <v>702</v>
      </c>
    </row>
    <row r="14" spans="1:11" x14ac:dyDescent="0.25">
      <c r="A14" s="72">
        <v>58</v>
      </c>
      <c r="B14" s="72" t="s">
        <v>407</v>
      </c>
      <c r="C14" s="72" t="s">
        <v>408</v>
      </c>
      <c r="D14" s="72" t="s">
        <v>618</v>
      </c>
      <c r="E14" s="72" t="s">
        <v>619</v>
      </c>
      <c r="F14" s="72" t="s">
        <v>437</v>
      </c>
      <c r="G14" s="72" t="s">
        <v>666</v>
      </c>
      <c r="H14" s="72" t="s">
        <v>30</v>
      </c>
      <c r="I14" s="72" t="s">
        <v>438</v>
      </c>
      <c r="J14" s="72" t="s">
        <v>32</v>
      </c>
      <c r="K14" s="72" t="s">
        <v>706</v>
      </c>
    </row>
    <row r="15" spans="1:11" x14ac:dyDescent="0.25">
      <c r="A15" s="72">
        <v>59</v>
      </c>
      <c r="B15" s="72" t="s">
        <v>407</v>
      </c>
      <c r="C15" s="72" t="s">
        <v>408</v>
      </c>
      <c r="D15" s="72" t="s">
        <v>618</v>
      </c>
      <c r="E15" s="72" t="s">
        <v>619</v>
      </c>
      <c r="F15" s="72" t="s">
        <v>440</v>
      </c>
      <c r="G15" s="72" t="s">
        <v>666</v>
      </c>
      <c r="H15" s="72" t="s">
        <v>30</v>
      </c>
      <c r="I15" s="72" t="s">
        <v>441</v>
      </c>
      <c r="J15" s="72" t="s">
        <v>32</v>
      </c>
      <c r="K15" s="72" t="s">
        <v>707</v>
      </c>
    </row>
    <row r="16" spans="1:11" x14ac:dyDescent="0.25">
      <c r="A16" s="72">
        <v>70</v>
      </c>
      <c r="B16" s="72" t="s">
        <v>131</v>
      </c>
      <c r="C16" s="72" t="s">
        <v>132</v>
      </c>
      <c r="D16" s="72" t="s">
        <v>133</v>
      </c>
      <c r="E16" s="72" t="s">
        <v>28</v>
      </c>
      <c r="F16" s="72" t="s">
        <v>134</v>
      </c>
      <c r="G16" s="72" t="s">
        <v>666</v>
      </c>
      <c r="H16" s="72" t="s">
        <v>30</v>
      </c>
      <c r="I16" s="72" t="s">
        <v>135</v>
      </c>
      <c r="J16" s="72" t="s">
        <v>32</v>
      </c>
      <c r="K16" s="72" t="s">
        <v>731</v>
      </c>
    </row>
    <row r="17" spans="1:11" x14ac:dyDescent="0.25">
      <c r="A17" s="72">
        <v>74</v>
      </c>
      <c r="B17" s="72" t="s">
        <v>54</v>
      </c>
      <c r="C17" s="72" t="s">
        <v>55</v>
      </c>
      <c r="D17" s="72" t="s">
        <v>0</v>
      </c>
      <c r="E17" s="72" t="s">
        <v>1</v>
      </c>
      <c r="F17" s="72" t="s">
        <v>156</v>
      </c>
      <c r="G17" s="72" t="s">
        <v>666</v>
      </c>
      <c r="H17" s="72" t="s">
        <v>157</v>
      </c>
      <c r="I17" s="72" t="s">
        <v>158</v>
      </c>
      <c r="J17" s="72" t="s">
        <v>159</v>
      </c>
      <c r="K17" s="72" t="s">
        <v>734</v>
      </c>
    </row>
    <row r="18" spans="1:11" x14ac:dyDescent="0.25">
      <c r="A18" s="72">
        <v>82</v>
      </c>
      <c r="B18" s="72" t="s">
        <v>101</v>
      </c>
      <c r="C18" s="72" t="s">
        <v>102</v>
      </c>
      <c r="D18" s="72" t="s">
        <v>103</v>
      </c>
      <c r="E18" s="72" t="s">
        <v>43</v>
      </c>
      <c r="F18" s="72" t="s">
        <v>202</v>
      </c>
      <c r="G18" s="72" t="s">
        <v>666</v>
      </c>
      <c r="H18" s="72" t="s">
        <v>30</v>
      </c>
      <c r="I18" s="72" t="s">
        <v>203</v>
      </c>
      <c r="J18" s="72" t="s">
        <v>32</v>
      </c>
      <c r="K18" s="72" t="s">
        <v>743</v>
      </c>
    </row>
    <row r="19" spans="1:11" x14ac:dyDescent="0.25">
      <c r="A19" s="72">
        <v>87</v>
      </c>
      <c r="B19" s="72" t="s">
        <v>232</v>
      </c>
      <c r="C19" s="72" t="s">
        <v>233</v>
      </c>
      <c r="D19" s="72" t="s">
        <v>234</v>
      </c>
      <c r="E19" s="72" t="s">
        <v>1</v>
      </c>
      <c r="F19" s="72" t="s">
        <v>235</v>
      </c>
      <c r="G19" s="72" t="s">
        <v>666</v>
      </c>
      <c r="H19" s="72" t="s">
        <v>3</v>
      </c>
      <c r="I19" s="72" t="s">
        <v>236</v>
      </c>
      <c r="J19" s="72" t="s">
        <v>53</v>
      </c>
      <c r="K19" s="72" t="s">
        <v>750</v>
      </c>
    </row>
    <row r="20" spans="1:11" x14ac:dyDescent="0.25">
      <c r="A20" s="72">
        <v>88</v>
      </c>
      <c r="B20" s="72" t="s">
        <v>50</v>
      </c>
      <c r="C20" s="72" t="s">
        <v>51</v>
      </c>
      <c r="D20" s="72" t="s">
        <v>52</v>
      </c>
      <c r="E20" s="72" t="s">
        <v>43</v>
      </c>
      <c r="F20" s="72" t="s">
        <v>246</v>
      </c>
      <c r="G20" s="72" t="s">
        <v>666</v>
      </c>
      <c r="H20" s="72" t="s">
        <v>3</v>
      </c>
      <c r="I20" s="72" t="s">
        <v>247</v>
      </c>
      <c r="J20" s="72" t="s">
        <v>125</v>
      </c>
      <c r="K20" s="72" t="s">
        <v>751</v>
      </c>
    </row>
    <row r="21" spans="1:11" x14ac:dyDescent="0.25">
      <c r="A21" s="72">
        <v>1</v>
      </c>
      <c r="B21" s="72" t="s">
        <v>1072</v>
      </c>
      <c r="C21" s="72" t="s">
        <v>1073</v>
      </c>
      <c r="D21" s="72" t="s">
        <v>122</v>
      </c>
      <c r="E21" s="72" t="s">
        <v>43</v>
      </c>
      <c r="F21" s="72" t="s">
        <v>221</v>
      </c>
      <c r="G21" s="72" t="s">
        <v>938</v>
      </c>
      <c r="H21" s="72" t="s">
        <v>3</v>
      </c>
      <c r="I21" s="72" t="s">
        <v>222</v>
      </c>
      <c r="J21" s="72" t="s">
        <v>53</v>
      </c>
      <c r="K21" s="72" t="s">
        <v>1074</v>
      </c>
    </row>
    <row r="22" spans="1:11" x14ac:dyDescent="0.25">
      <c r="A22" s="72">
        <v>2</v>
      </c>
      <c r="B22" s="72" t="s">
        <v>249</v>
      </c>
      <c r="C22" s="72" t="s">
        <v>250</v>
      </c>
      <c r="D22" s="72" t="s">
        <v>251</v>
      </c>
      <c r="E22" s="72" t="s">
        <v>43</v>
      </c>
      <c r="F22" s="72" t="s">
        <v>252</v>
      </c>
      <c r="G22" s="72" t="s">
        <v>938</v>
      </c>
      <c r="H22" s="72" t="s">
        <v>3</v>
      </c>
      <c r="I22" s="72" t="s">
        <v>253</v>
      </c>
      <c r="J22" s="72" t="s">
        <v>125</v>
      </c>
      <c r="K22" s="72" t="s">
        <v>1075</v>
      </c>
    </row>
    <row r="23" spans="1:11" x14ac:dyDescent="0.25">
      <c r="A23" s="72">
        <v>3</v>
      </c>
      <c r="B23" s="72" t="s">
        <v>262</v>
      </c>
      <c r="C23" s="72" t="s">
        <v>421</v>
      </c>
      <c r="D23" s="72" t="s">
        <v>0</v>
      </c>
      <c r="E23" s="72" t="s">
        <v>1</v>
      </c>
      <c r="F23" s="72" t="s">
        <v>1076</v>
      </c>
      <c r="G23" s="72" t="s">
        <v>1019</v>
      </c>
      <c r="H23" s="72" t="s">
        <v>828</v>
      </c>
      <c r="I23" s="72" t="s">
        <v>615</v>
      </c>
      <c r="J23" s="72" t="s">
        <v>2</v>
      </c>
      <c r="K23" s="72" t="s">
        <v>1077</v>
      </c>
    </row>
    <row r="24" spans="1:11" x14ac:dyDescent="0.25">
      <c r="A24" s="72">
        <v>5</v>
      </c>
      <c r="B24" s="72" t="s">
        <v>190</v>
      </c>
      <c r="C24" s="72" t="s">
        <v>191</v>
      </c>
      <c r="D24" s="72" t="s">
        <v>192</v>
      </c>
      <c r="E24" s="72" t="s">
        <v>28</v>
      </c>
      <c r="F24" s="72" t="s">
        <v>193</v>
      </c>
      <c r="G24" s="72" t="s">
        <v>1019</v>
      </c>
      <c r="H24" s="72" t="s">
        <v>30</v>
      </c>
      <c r="I24" s="72" t="s">
        <v>194</v>
      </c>
      <c r="J24" s="72" t="s">
        <v>32</v>
      </c>
      <c r="K24" s="72" t="s">
        <v>1081</v>
      </c>
    </row>
    <row r="25" spans="1:11" x14ac:dyDescent="0.25">
      <c r="A25" s="72">
        <v>7</v>
      </c>
      <c r="B25" s="72" t="s">
        <v>262</v>
      </c>
      <c r="C25" s="72" t="s">
        <v>263</v>
      </c>
      <c r="D25" s="72" t="s">
        <v>264</v>
      </c>
      <c r="E25" s="72" t="s">
        <v>1</v>
      </c>
      <c r="F25" s="72" t="s">
        <v>265</v>
      </c>
      <c r="G25" s="72" t="s">
        <v>1019</v>
      </c>
      <c r="H25" s="72" t="s">
        <v>3</v>
      </c>
      <c r="I25" s="72" t="s">
        <v>266</v>
      </c>
      <c r="J25" s="72" t="s">
        <v>53</v>
      </c>
      <c r="K25" s="72" t="s">
        <v>1057</v>
      </c>
    </row>
    <row r="26" spans="1:11" x14ac:dyDescent="0.25">
      <c r="A26" s="72">
        <v>8</v>
      </c>
      <c r="B26" s="72" t="s">
        <v>71</v>
      </c>
      <c r="C26" s="72" t="s">
        <v>72</v>
      </c>
      <c r="D26" s="72" t="s">
        <v>73</v>
      </c>
      <c r="E26" s="72" t="s">
        <v>28</v>
      </c>
      <c r="F26" s="72" t="s">
        <v>74</v>
      </c>
      <c r="G26" s="72" t="s">
        <v>1019</v>
      </c>
      <c r="H26" s="72" t="s">
        <v>30</v>
      </c>
      <c r="I26" s="72" t="s">
        <v>75</v>
      </c>
      <c r="J26" s="72" t="s">
        <v>32</v>
      </c>
      <c r="K26" s="72" t="s">
        <v>1058</v>
      </c>
    </row>
    <row r="27" spans="1:11" x14ac:dyDescent="0.25">
      <c r="A27" s="72">
        <v>9</v>
      </c>
      <c r="B27" s="72" t="s">
        <v>273</v>
      </c>
      <c r="C27" s="72" t="s">
        <v>274</v>
      </c>
      <c r="D27" s="72" t="s">
        <v>0</v>
      </c>
      <c r="E27" s="72" t="s">
        <v>1</v>
      </c>
      <c r="F27" s="72" t="s">
        <v>275</v>
      </c>
      <c r="G27" s="72" t="s">
        <v>1019</v>
      </c>
      <c r="H27" s="72" t="s">
        <v>3</v>
      </c>
      <c r="I27" s="72" t="s">
        <v>276</v>
      </c>
      <c r="J27" s="72" t="s">
        <v>53</v>
      </c>
      <c r="K27" s="72" t="s">
        <v>1069</v>
      </c>
    </row>
    <row r="28" spans="1:11" x14ac:dyDescent="0.25">
      <c r="A28" s="72">
        <v>10</v>
      </c>
      <c r="B28" s="72" t="s">
        <v>102</v>
      </c>
      <c r="C28" s="72" t="s">
        <v>141</v>
      </c>
      <c r="D28" s="72" t="s">
        <v>42</v>
      </c>
      <c r="E28" s="72" t="s">
        <v>43</v>
      </c>
      <c r="F28" s="72" t="s">
        <v>142</v>
      </c>
      <c r="G28" s="72" t="s">
        <v>1019</v>
      </c>
      <c r="H28" s="72" t="s">
        <v>3</v>
      </c>
      <c r="I28" s="72" t="s">
        <v>143</v>
      </c>
      <c r="J28" s="72" t="s">
        <v>53</v>
      </c>
      <c r="K28" s="72" t="s">
        <v>1070</v>
      </c>
    </row>
    <row r="29" spans="1:11" x14ac:dyDescent="0.25">
      <c r="A29" s="72">
        <v>12</v>
      </c>
      <c r="B29" s="72" t="s">
        <v>145</v>
      </c>
      <c r="C29" s="72" t="s">
        <v>97</v>
      </c>
      <c r="D29" s="72" t="s">
        <v>1046</v>
      </c>
      <c r="E29" s="72" t="s">
        <v>1</v>
      </c>
      <c r="F29" s="72" t="s">
        <v>147</v>
      </c>
      <c r="G29" s="72" t="s">
        <v>1019</v>
      </c>
      <c r="H29" s="72" t="s">
        <v>3</v>
      </c>
      <c r="I29" s="72" t="s">
        <v>148</v>
      </c>
      <c r="J29" s="72" t="s">
        <v>53</v>
      </c>
      <c r="K29" s="72" t="s">
        <v>1047</v>
      </c>
    </row>
    <row r="30" spans="1:11" x14ac:dyDescent="0.25">
      <c r="A30" s="72">
        <v>15</v>
      </c>
      <c r="B30" s="72" t="s">
        <v>982</v>
      </c>
      <c r="C30" s="72" t="s">
        <v>292</v>
      </c>
      <c r="D30" s="72" t="s">
        <v>462</v>
      </c>
      <c r="E30" s="72" t="s">
        <v>1</v>
      </c>
      <c r="F30" s="72" t="s">
        <v>422</v>
      </c>
      <c r="G30" s="72" t="s">
        <v>1019</v>
      </c>
      <c r="H30" s="72" t="s">
        <v>3</v>
      </c>
      <c r="I30" s="72" t="s">
        <v>423</v>
      </c>
      <c r="J30" s="72" t="s">
        <v>2</v>
      </c>
      <c r="K30" s="72" t="s">
        <v>983</v>
      </c>
    </row>
    <row r="31" spans="1:11" x14ac:dyDescent="0.25">
      <c r="A31" s="72">
        <v>16</v>
      </c>
      <c r="B31" s="72" t="s">
        <v>64</v>
      </c>
      <c r="C31" s="72" t="s">
        <v>65</v>
      </c>
      <c r="D31" s="72" t="s">
        <v>66</v>
      </c>
      <c r="E31" s="72" t="s">
        <v>1</v>
      </c>
      <c r="F31" s="72" t="s">
        <v>67</v>
      </c>
      <c r="G31" s="72" t="s">
        <v>1019</v>
      </c>
      <c r="H31" s="72" t="s">
        <v>30</v>
      </c>
      <c r="I31" s="72" t="s">
        <v>68</v>
      </c>
      <c r="J31" s="72" t="s">
        <v>32</v>
      </c>
      <c r="K31" s="72" t="s">
        <v>959</v>
      </c>
    </row>
    <row r="32" spans="1:11" x14ac:dyDescent="0.25">
      <c r="A32" s="72">
        <v>17</v>
      </c>
      <c r="B32" s="72" t="s">
        <v>242</v>
      </c>
      <c r="C32" s="72" t="s">
        <v>243</v>
      </c>
      <c r="D32" s="72" t="s">
        <v>957</v>
      </c>
      <c r="E32" s="72" t="s">
        <v>43</v>
      </c>
      <c r="F32" s="72" t="s">
        <v>244</v>
      </c>
      <c r="G32" s="72" t="s">
        <v>1019</v>
      </c>
      <c r="H32" s="72" t="s">
        <v>3</v>
      </c>
      <c r="I32" s="72" t="s">
        <v>245</v>
      </c>
      <c r="J32" s="72" t="s">
        <v>125</v>
      </c>
      <c r="K32" s="72" t="s">
        <v>958</v>
      </c>
    </row>
    <row r="33" spans="1:11" x14ac:dyDescent="0.25">
      <c r="A33" s="72">
        <v>18</v>
      </c>
      <c r="B33" s="72" t="s">
        <v>322</v>
      </c>
      <c r="C33" s="72" t="s">
        <v>323</v>
      </c>
      <c r="D33" s="72" t="s">
        <v>66</v>
      </c>
      <c r="E33" s="72" t="s">
        <v>1</v>
      </c>
      <c r="F33" s="72" t="s">
        <v>324</v>
      </c>
      <c r="G33" s="72" t="s">
        <v>1019</v>
      </c>
      <c r="H33" s="72" t="s">
        <v>287</v>
      </c>
      <c r="I33" s="72" t="s">
        <v>325</v>
      </c>
      <c r="J33" s="72" t="s">
        <v>289</v>
      </c>
      <c r="K33" s="72" t="s">
        <v>956</v>
      </c>
    </row>
    <row r="34" spans="1:11" x14ac:dyDescent="0.25">
      <c r="A34" s="72">
        <v>21</v>
      </c>
      <c r="B34" s="72" t="s">
        <v>49</v>
      </c>
      <c r="C34" s="72" t="s">
        <v>97</v>
      </c>
      <c r="D34" s="72" t="s">
        <v>66</v>
      </c>
      <c r="E34" s="72" t="s">
        <v>1</v>
      </c>
      <c r="F34" s="72" t="s">
        <v>391</v>
      </c>
      <c r="G34" s="72" t="s">
        <v>1019</v>
      </c>
      <c r="H34" s="72" t="s">
        <v>294</v>
      </c>
      <c r="I34" s="72" t="s">
        <v>392</v>
      </c>
      <c r="J34" s="72" t="s">
        <v>289</v>
      </c>
      <c r="K34" s="72" t="s">
        <v>921</v>
      </c>
    </row>
    <row r="35" spans="1:11" x14ac:dyDescent="0.25">
      <c r="A35" s="72">
        <v>22</v>
      </c>
      <c r="B35" s="72" t="s">
        <v>361</v>
      </c>
      <c r="C35" s="72" t="s">
        <v>362</v>
      </c>
      <c r="D35" s="72" t="s">
        <v>0</v>
      </c>
      <c r="E35" s="72" t="s">
        <v>1</v>
      </c>
      <c r="F35" s="72" t="s">
        <v>886</v>
      </c>
      <c r="G35" s="72" t="s">
        <v>1019</v>
      </c>
      <c r="H35" s="72" t="s">
        <v>3</v>
      </c>
      <c r="I35" s="72" t="s">
        <v>861</v>
      </c>
      <c r="J35" s="72" t="s">
        <v>516</v>
      </c>
      <c r="K35" s="72" t="s">
        <v>896</v>
      </c>
    </row>
    <row r="36" spans="1:11" x14ac:dyDescent="0.25">
      <c r="A36" s="72">
        <v>23</v>
      </c>
      <c r="B36" s="72" t="s">
        <v>845</v>
      </c>
      <c r="C36" s="72" t="s">
        <v>846</v>
      </c>
      <c r="D36" s="72" t="s">
        <v>27</v>
      </c>
      <c r="E36" s="72" t="s">
        <v>28</v>
      </c>
      <c r="F36" s="72" t="s">
        <v>847</v>
      </c>
      <c r="G36" s="72" t="s">
        <v>1019</v>
      </c>
      <c r="H36" s="72" t="s">
        <v>294</v>
      </c>
      <c r="I36" s="72" t="s">
        <v>848</v>
      </c>
      <c r="J36" s="72" t="s">
        <v>289</v>
      </c>
      <c r="K36" s="72" t="s">
        <v>849</v>
      </c>
    </row>
    <row r="37" spans="1:11" x14ac:dyDescent="0.25">
      <c r="A37" s="72">
        <v>27</v>
      </c>
      <c r="B37" s="72" t="s">
        <v>530</v>
      </c>
      <c r="C37" s="72" t="s">
        <v>531</v>
      </c>
      <c r="D37" s="72" t="s">
        <v>36</v>
      </c>
      <c r="E37" s="72" t="s">
        <v>1</v>
      </c>
      <c r="F37" s="72" t="s">
        <v>532</v>
      </c>
      <c r="G37" s="72" t="s">
        <v>1019</v>
      </c>
      <c r="H37" s="72" t="s">
        <v>294</v>
      </c>
      <c r="I37" s="72" t="s">
        <v>533</v>
      </c>
      <c r="J37" s="72" t="s">
        <v>516</v>
      </c>
      <c r="K37" s="72" t="s">
        <v>764</v>
      </c>
    </row>
    <row r="38" spans="1:11" x14ac:dyDescent="0.25">
      <c r="A38" s="72">
        <v>28</v>
      </c>
      <c r="B38" s="72" t="s">
        <v>116</v>
      </c>
      <c r="C38" s="72" t="s">
        <v>117</v>
      </c>
      <c r="D38" s="72" t="s">
        <v>648</v>
      </c>
      <c r="E38" s="72" t="s">
        <v>1</v>
      </c>
      <c r="F38" s="72" t="s">
        <v>118</v>
      </c>
      <c r="G38" s="72" t="s">
        <v>1019</v>
      </c>
      <c r="H38" s="72" t="s">
        <v>3</v>
      </c>
      <c r="I38" s="72" t="s">
        <v>119</v>
      </c>
      <c r="J38" s="72" t="s">
        <v>53</v>
      </c>
      <c r="K38" s="72" t="s">
        <v>649</v>
      </c>
    </row>
    <row r="39" spans="1:11" x14ac:dyDescent="0.25">
      <c r="A39" s="72">
        <v>29</v>
      </c>
      <c r="B39" s="72" t="s">
        <v>651</v>
      </c>
      <c r="C39" s="72" t="s">
        <v>652</v>
      </c>
      <c r="D39" s="72" t="s">
        <v>653</v>
      </c>
      <c r="E39" s="72" t="s">
        <v>1</v>
      </c>
      <c r="F39" s="72" t="s">
        <v>654</v>
      </c>
      <c r="G39" s="72" t="s">
        <v>1019</v>
      </c>
      <c r="H39" s="72" t="s">
        <v>294</v>
      </c>
      <c r="I39" s="72" t="s">
        <v>655</v>
      </c>
      <c r="J39" s="72" t="s">
        <v>289</v>
      </c>
      <c r="K39" s="72" t="s">
        <v>656</v>
      </c>
    </row>
    <row r="40" spans="1:11" x14ac:dyDescent="0.25">
      <c r="A40" s="72">
        <v>31</v>
      </c>
      <c r="B40" s="72" t="s">
        <v>425</v>
      </c>
      <c r="C40" s="72" t="s">
        <v>426</v>
      </c>
      <c r="D40" s="72" t="s">
        <v>427</v>
      </c>
      <c r="E40" s="72" t="s">
        <v>28</v>
      </c>
      <c r="F40" s="72" t="s">
        <v>428</v>
      </c>
      <c r="G40" s="72" t="s">
        <v>1019</v>
      </c>
      <c r="H40" s="72" t="s">
        <v>287</v>
      </c>
      <c r="I40" s="72" t="s">
        <v>429</v>
      </c>
      <c r="J40" s="72" t="s">
        <v>289</v>
      </c>
      <c r="K40" s="72" t="s">
        <v>659</v>
      </c>
    </row>
    <row r="41" spans="1:11" x14ac:dyDescent="0.25">
      <c r="A41" s="72">
        <v>32</v>
      </c>
      <c r="B41" s="72" t="s">
        <v>608</v>
      </c>
      <c r="C41" s="72" t="s">
        <v>378</v>
      </c>
      <c r="D41" s="72" t="s">
        <v>27</v>
      </c>
      <c r="E41" s="72" t="s">
        <v>28</v>
      </c>
      <c r="F41" s="72" t="s">
        <v>609</v>
      </c>
      <c r="G41" s="72" t="s">
        <v>1019</v>
      </c>
      <c r="H41" s="72" t="s">
        <v>294</v>
      </c>
      <c r="I41" s="72" t="s">
        <v>610</v>
      </c>
      <c r="J41" s="72" t="s">
        <v>289</v>
      </c>
      <c r="K41" s="72" t="s">
        <v>663</v>
      </c>
    </row>
    <row r="42" spans="1:11" x14ac:dyDescent="0.25">
      <c r="A42" s="72">
        <v>33</v>
      </c>
      <c r="B42" s="72"/>
      <c r="C42" s="72"/>
      <c r="D42" s="72"/>
      <c r="E42" s="72"/>
      <c r="F42" s="72" t="s">
        <v>572</v>
      </c>
      <c r="G42" s="72" t="s">
        <v>1019</v>
      </c>
      <c r="H42" s="72" t="s">
        <v>287</v>
      </c>
      <c r="I42" s="72" t="s">
        <v>573</v>
      </c>
      <c r="J42" s="72" t="s">
        <v>289</v>
      </c>
      <c r="K42" s="72" t="s">
        <v>665</v>
      </c>
    </row>
    <row r="43" spans="1:11" x14ac:dyDescent="0.25">
      <c r="A43" s="72">
        <v>35</v>
      </c>
      <c r="B43" s="72" t="s">
        <v>257</v>
      </c>
      <c r="C43" s="72" t="s">
        <v>258</v>
      </c>
      <c r="D43" s="72" t="s">
        <v>36</v>
      </c>
      <c r="E43" s="72" t="s">
        <v>1</v>
      </c>
      <c r="F43" s="72" t="s">
        <v>259</v>
      </c>
      <c r="G43" s="72" t="s">
        <v>1019</v>
      </c>
      <c r="H43" s="72" t="s">
        <v>3</v>
      </c>
      <c r="I43" s="72" t="s">
        <v>260</v>
      </c>
      <c r="J43" s="72" t="s">
        <v>53</v>
      </c>
      <c r="K43" s="72" t="s">
        <v>670</v>
      </c>
    </row>
    <row r="44" spans="1:11" x14ac:dyDescent="0.25">
      <c r="A44" s="72">
        <v>36</v>
      </c>
      <c r="B44" s="72" t="s">
        <v>566</v>
      </c>
      <c r="C44" s="72" t="s">
        <v>556</v>
      </c>
      <c r="D44" s="72" t="s">
        <v>0</v>
      </c>
      <c r="E44" s="72" t="s">
        <v>1</v>
      </c>
      <c r="F44" s="72" t="s">
        <v>557</v>
      </c>
      <c r="G44" s="72" t="s">
        <v>1019</v>
      </c>
      <c r="H44" s="72" t="s">
        <v>287</v>
      </c>
      <c r="I44" s="72" t="s">
        <v>558</v>
      </c>
      <c r="J44" s="72" t="s">
        <v>289</v>
      </c>
      <c r="K44" s="72" t="s">
        <v>673</v>
      </c>
    </row>
    <row r="45" spans="1:11" x14ac:dyDescent="0.25">
      <c r="A45" s="72">
        <v>37</v>
      </c>
      <c r="B45" s="72"/>
      <c r="C45" s="72"/>
      <c r="D45" s="72"/>
      <c r="E45" s="72"/>
      <c r="F45" s="72" t="s">
        <v>540</v>
      </c>
      <c r="G45" s="72" t="s">
        <v>1019</v>
      </c>
      <c r="H45" s="72" t="s">
        <v>294</v>
      </c>
      <c r="I45" s="72" t="s">
        <v>541</v>
      </c>
      <c r="J45" s="72" t="s">
        <v>289</v>
      </c>
      <c r="K45" s="72" t="s">
        <v>677</v>
      </c>
    </row>
    <row r="46" spans="1:11" x14ac:dyDescent="0.25">
      <c r="A46" s="72">
        <v>38</v>
      </c>
      <c r="B46" s="72" t="s">
        <v>291</v>
      </c>
      <c r="C46" s="72" t="s">
        <v>292</v>
      </c>
      <c r="D46" s="72" t="s">
        <v>0</v>
      </c>
      <c r="E46" s="72" t="s">
        <v>1</v>
      </c>
      <c r="F46" s="72" t="s">
        <v>293</v>
      </c>
      <c r="G46" s="72" t="s">
        <v>1019</v>
      </c>
      <c r="H46" s="72" t="s">
        <v>294</v>
      </c>
      <c r="I46" s="72" t="s">
        <v>295</v>
      </c>
      <c r="J46" s="72" t="s">
        <v>289</v>
      </c>
      <c r="K46" s="72" t="s">
        <v>679</v>
      </c>
    </row>
    <row r="47" spans="1:11" x14ac:dyDescent="0.25">
      <c r="A47" s="72">
        <v>39</v>
      </c>
      <c r="B47" s="72" t="s">
        <v>297</v>
      </c>
      <c r="C47" s="72" t="s">
        <v>255</v>
      </c>
      <c r="D47" s="72" t="s">
        <v>0</v>
      </c>
      <c r="E47" s="72" t="s">
        <v>1</v>
      </c>
      <c r="F47" s="72" t="s">
        <v>298</v>
      </c>
      <c r="G47" s="72" t="s">
        <v>1019</v>
      </c>
      <c r="H47" s="72" t="s">
        <v>294</v>
      </c>
      <c r="I47" s="72" t="s">
        <v>299</v>
      </c>
      <c r="J47" s="72" t="s">
        <v>289</v>
      </c>
      <c r="K47" s="72" t="s">
        <v>680</v>
      </c>
    </row>
    <row r="48" spans="1:11" x14ac:dyDescent="0.25">
      <c r="A48" s="72">
        <v>40</v>
      </c>
      <c r="B48" s="72" t="s">
        <v>311</v>
      </c>
      <c r="C48" s="72" t="s">
        <v>312</v>
      </c>
      <c r="D48" s="72" t="s">
        <v>313</v>
      </c>
      <c r="E48" s="72" t="s">
        <v>43</v>
      </c>
      <c r="F48" s="72" t="s">
        <v>314</v>
      </c>
      <c r="G48" s="72" t="s">
        <v>1019</v>
      </c>
      <c r="H48" s="72" t="s">
        <v>294</v>
      </c>
      <c r="I48" s="72" t="s">
        <v>315</v>
      </c>
      <c r="J48" s="72" t="s">
        <v>289</v>
      </c>
      <c r="K48" s="72" t="s">
        <v>683</v>
      </c>
    </row>
    <row r="49" spans="1:11" x14ac:dyDescent="0.25">
      <c r="A49" s="72">
        <v>41</v>
      </c>
      <c r="B49" s="72" t="s">
        <v>317</v>
      </c>
      <c r="C49" s="72" t="s">
        <v>279</v>
      </c>
      <c r="D49" s="72" t="s">
        <v>318</v>
      </c>
      <c r="E49" s="72" t="s">
        <v>28</v>
      </c>
      <c r="F49" s="72" t="s">
        <v>319</v>
      </c>
      <c r="G49" s="72" t="s">
        <v>1019</v>
      </c>
      <c r="H49" s="72" t="s">
        <v>287</v>
      </c>
      <c r="I49" s="72" t="s">
        <v>320</v>
      </c>
      <c r="J49" s="72" t="s">
        <v>289</v>
      </c>
      <c r="K49" s="72" t="s">
        <v>758</v>
      </c>
    </row>
    <row r="50" spans="1:11" x14ac:dyDescent="0.25">
      <c r="A50" s="72">
        <v>44</v>
      </c>
      <c r="B50" s="72" t="s">
        <v>345</v>
      </c>
      <c r="C50" s="72" t="s">
        <v>346</v>
      </c>
      <c r="D50" s="72" t="s">
        <v>17</v>
      </c>
      <c r="E50" s="72" t="s">
        <v>7</v>
      </c>
      <c r="F50" s="72" t="s">
        <v>347</v>
      </c>
      <c r="G50" s="72" t="s">
        <v>1019</v>
      </c>
      <c r="H50" s="72" t="s">
        <v>287</v>
      </c>
      <c r="I50" s="72" t="s">
        <v>348</v>
      </c>
      <c r="J50" s="72" t="s">
        <v>289</v>
      </c>
      <c r="K50" s="72" t="s">
        <v>688</v>
      </c>
    </row>
    <row r="51" spans="1:11" x14ac:dyDescent="0.25">
      <c r="A51" s="72">
        <v>46</v>
      </c>
      <c r="B51" s="72" t="s">
        <v>355</v>
      </c>
      <c r="C51" s="72" t="s">
        <v>356</v>
      </c>
      <c r="D51" s="72" t="s">
        <v>0</v>
      </c>
      <c r="E51" s="72" t="s">
        <v>1</v>
      </c>
      <c r="F51" s="72" t="s">
        <v>357</v>
      </c>
      <c r="G51" s="72" t="s">
        <v>1019</v>
      </c>
      <c r="H51" s="72" t="s">
        <v>294</v>
      </c>
      <c r="I51" s="72" t="s">
        <v>358</v>
      </c>
      <c r="J51" s="72" t="s">
        <v>289</v>
      </c>
      <c r="K51" s="72" t="s">
        <v>690</v>
      </c>
    </row>
    <row r="52" spans="1:11" x14ac:dyDescent="0.25">
      <c r="A52" s="72">
        <v>47</v>
      </c>
      <c r="B52" s="72" t="s">
        <v>238</v>
      </c>
      <c r="C52" s="72" t="s">
        <v>239</v>
      </c>
      <c r="D52" s="72" t="s">
        <v>0</v>
      </c>
      <c r="E52" s="72" t="s">
        <v>1</v>
      </c>
      <c r="F52" s="72" t="s">
        <v>240</v>
      </c>
      <c r="G52" s="72" t="s">
        <v>1019</v>
      </c>
      <c r="H52" s="72" t="s">
        <v>3</v>
      </c>
      <c r="I52" s="72" t="s">
        <v>241</v>
      </c>
      <c r="J52" s="72" t="s">
        <v>53</v>
      </c>
      <c r="K52" s="72" t="s">
        <v>691</v>
      </c>
    </row>
    <row r="53" spans="1:11" x14ac:dyDescent="0.25">
      <c r="A53" s="72">
        <v>48</v>
      </c>
      <c r="B53" s="72" t="s">
        <v>366</v>
      </c>
      <c r="C53" s="72" t="s">
        <v>367</v>
      </c>
      <c r="D53" s="72" t="s">
        <v>368</v>
      </c>
      <c r="E53" s="72" t="s">
        <v>43</v>
      </c>
      <c r="F53" s="72" t="s">
        <v>369</v>
      </c>
      <c r="G53" s="72" t="s">
        <v>1019</v>
      </c>
      <c r="H53" s="72" t="s">
        <v>294</v>
      </c>
      <c r="I53" s="72" t="s">
        <v>370</v>
      </c>
      <c r="J53" s="72" t="s">
        <v>289</v>
      </c>
      <c r="K53" s="72" t="s">
        <v>693</v>
      </c>
    </row>
    <row r="54" spans="1:11" x14ac:dyDescent="0.25">
      <c r="A54" s="72">
        <v>52</v>
      </c>
      <c r="B54" s="72" t="s">
        <v>137</v>
      </c>
      <c r="C54" s="72" t="s">
        <v>138</v>
      </c>
      <c r="D54" s="72" t="s">
        <v>0</v>
      </c>
      <c r="E54" s="72" t="s">
        <v>1</v>
      </c>
      <c r="F54" s="72" t="s">
        <v>139</v>
      </c>
      <c r="G54" s="72" t="s">
        <v>1019</v>
      </c>
      <c r="H54" s="72" t="s">
        <v>3</v>
      </c>
      <c r="I54" s="72" t="s">
        <v>140</v>
      </c>
      <c r="J54" s="72" t="s">
        <v>53</v>
      </c>
      <c r="K54" s="72" t="s">
        <v>699</v>
      </c>
    </row>
    <row r="55" spans="1:11" x14ac:dyDescent="0.25">
      <c r="A55" s="72">
        <v>53</v>
      </c>
      <c r="B55" s="72" t="s">
        <v>262</v>
      </c>
      <c r="C55" s="72" t="s">
        <v>399</v>
      </c>
      <c r="D55" s="72" t="s">
        <v>0</v>
      </c>
      <c r="E55" s="72" t="s">
        <v>1</v>
      </c>
      <c r="F55" s="72" t="s">
        <v>400</v>
      </c>
      <c r="G55" s="72" t="s">
        <v>1019</v>
      </c>
      <c r="H55" s="72" t="s">
        <v>294</v>
      </c>
      <c r="I55" s="72" t="s">
        <v>401</v>
      </c>
      <c r="J55" s="72" t="s">
        <v>289</v>
      </c>
      <c r="K55" s="72" t="s">
        <v>700</v>
      </c>
    </row>
    <row r="56" spans="1:11" x14ac:dyDescent="0.25">
      <c r="A56" s="72">
        <v>54</v>
      </c>
      <c r="B56" s="72" t="s">
        <v>403</v>
      </c>
      <c r="C56" s="72" t="s">
        <v>60</v>
      </c>
      <c r="D56" s="72" t="s">
        <v>27</v>
      </c>
      <c r="E56" s="72" t="s">
        <v>28</v>
      </c>
      <c r="F56" s="72" t="s">
        <v>404</v>
      </c>
      <c r="G56" s="72" t="s">
        <v>1019</v>
      </c>
      <c r="H56" s="72" t="s">
        <v>287</v>
      </c>
      <c r="I56" s="72" t="s">
        <v>405</v>
      </c>
      <c r="J56" s="72" t="s">
        <v>289</v>
      </c>
      <c r="K56" s="72" t="s">
        <v>701</v>
      </c>
    </row>
    <row r="57" spans="1:11" x14ac:dyDescent="0.25">
      <c r="A57" s="72">
        <v>56</v>
      </c>
      <c r="B57" s="72" t="s">
        <v>431</v>
      </c>
      <c r="C57" s="72" t="s">
        <v>172</v>
      </c>
      <c r="D57" s="72" t="s">
        <v>432</v>
      </c>
      <c r="E57" s="72" t="s">
        <v>28</v>
      </c>
      <c r="F57" s="72" t="s">
        <v>433</v>
      </c>
      <c r="G57" s="72" t="s">
        <v>1019</v>
      </c>
      <c r="H57" s="72" t="s">
        <v>294</v>
      </c>
      <c r="I57" s="72" t="s">
        <v>434</v>
      </c>
      <c r="J57" s="72" t="s">
        <v>289</v>
      </c>
      <c r="K57" s="72" t="s">
        <v>704</v>
      </c>
    </row>
    <row r="58" spans="1:11" x14ac:dyDescent="0.25">
      <c r="A58" s="72">
        <v>57</v>
      </c>
      <c r="B58" s="72" t="s">
        <v>15</v>
      </c>
      <c r="C58" s="72" t="s">
        <v>16</v>
      </c>
      <c r="D58" s="72" t="s">
        <v>17</v>
      </c>
      <c r="E58" s="72" t="s">
        <v>7</v>
      </c>
      <c r="F58" s="72" t="s">
        <v>77</v>
      </c>
      <c r="G58" s="72" t="s">
        <v>1019</v>
      </c>
      <c r="H58" s="72" t="s">
        <v>30</v>
      </c>
      <c r="I58" s="72" t="s">
        <v>78</v>
      </c>
      <c r="J58" s="72" t="s">
        <v>32</v>
      </c>
      <c r="K58" s="72" t="s">
        <v>705</v>
      </c>
    </row>
    <row r="59" spans="1:11" x14ac:dyDescent="0.25">
      <c r="A59" s="72">
        <v>61</v>
      </c>
      <c r="B59" s="72" t="s">
        <v>460</v>
      </c>
      <c r="C59" s="72" t="s">
        <v>461</v>
      </c>
      <c r="D59" s="72" t="s">
        <v>462</v>
      </c>
      <c r="E59" s="72" t="s">
        <v>1</v>
      </c>
      <c r="F59" s="72" t="s">
        <v>463</v>
      </c>
      <c r="G59" s="72" t="s">
        <v>1019</v>
      </c>
      <c r="H59" s="72" t="s">
        <v>30</v>
      </c>
      <c r="I59" s="72" t="s">
        <v>464</v>
      </c>
      <c r="J59" s="72" t="s">
        <v>32</v>
      </c>
      <c r="K59" s="72" t="s">
        <v>711</v>
      </c>
    </row>
    <row r="60" spans="1:11" x14ac:dyDescent="0.25">
      <c r="A60" s="72">
        <v>62</v>
      </c>
      <c r="B60" s="72" t="s">
        <v>165</v>
      </c>
      <c r="C60" s="72" t="s">
        <v>166</v>
      </c>
      <c r="D60" s="72" t="s">
        <v>27</v>
      </c>
      <c r="E60" s="72" t="s">
        <v>28</v>
      </c>
      <c r="F60" s="72" t="s">
        <v>167</v>
      </c>
      <c r="G60" s="72" t="s">
        <v>1019</v>
      </c>
      <c r="H60" s="72" t="s">
        <v>30</v>
      </c>
      <c r="I60" s="72" t="s">
        <v>168</v>
      </c>
      <c r="J60" s="72" t="s">
        <v>32</v>
      </c>
      <c r="K60" s="72" t="s">
        <v>712</v>
      </c>
    </row>
    <row r="61" spans="1:11" x14ac:dyDescent="0.25">
      <c r="A61" s="72">
        <v>63</v>
      </c>
      <c r="B61" s="72" t="s">
        <v>25</v>
      </c>
      <c r="C61" s="72" t="s">
        <v>26</v>
      </c>
      <c r="D61" s="72" t="s">
        <v>27</v>
      </c>
      <c r="E61" s="72" t="s">
        <v>28</v>
      </c>
      <c r="F61" s="72" t="s">
        <v>29</v>
      </c>
      <c r="G61" s="72" t="s">
        <v>1019</v>
      </c>
      <c r="H61" s="72" t="s">
        <v>30</v>
      </c>
      <c r="I61" s="72" t="s">
        <v>31</v>
      </c>
      <c r="J61" s="72" t="s">
        <v>32</v>
      </c>
      <c r="K61" s="72" t="s">
        <v>714</v>
      </c>
    </row>
    <row r="62" spans="1:11" x14ac:dyDescent="0.25">
      <c r="A62" s="72">
        <v>67</v>
      </c>
      <c r="B62" s="72" t="s">
        <v>110</v>
      </c>
      <c r="C62" s="72" t="s">
        <v>111</v>
      </c>
      <c r="D62" s="72" t="s">
        <v>112</v>
      </c>
      <c r="E62" s="72" t="s">
        <v>43</v>
      </c>
      <c r="F62" s="72" t="s">
        <v>113</v>
      </c>
      <c r="G62" s="72" t="s">
        <v>1019</v>
      </c>
      <c r="H62" s="72" t="s">
        <v>3</v>
      </c>
      <c r="I62" s="72" t="s">
        <v>114</v>
      </c>
      <c r="J62" s="72" t="s">
        <v>53</v>
      </c>
      <c r="K62" s="72" t="s">
        <v>727</v>
      </c>
    </row>
    <row r="63" spans="1:11" x14ac:dyDescent="0.25">
      <c r="A63" s="72">
        <v>68</v>
      </c>
      <c r="B63" s="72" t="s">
        <v>120</v>
      </c>
      <c r="C63" s="72" t="s">
        <v>121</v>
      </c>
      <c r="D63" s="72" t="s">
        <v>122</v>
      </c>
      <c r="E63" s="72" t="s">
        <v>43</v>
      </c>
      <c r="F63" s="72" t="s">
        <v>123</v>
      </c>
      <c r="G63" s="72" t="s">
        <v>1019</v>
      </c>
      <c r="H63" s="72" t="s">
        <v>3</v>
      </c>
      <c r="I63" s="72" t="s">
        <v>124</v>
      </c>
      <c r="J63" s="72" t="s">
        <v>125</v>
      </c>
      <c r="K63" s="72" t="s">
        <v>728</v>
      </c>
    </row>
    <row r="64" spans="1:11" x14ac:dyDescent="0.25">
      <c r="A64" s="72">
        <v>81</v>
      </c>
      <c r="B64" s="72" t="s">
        <v>467</v>
      </c>
      <c r="C64" s="72" t="s">
        <v>468</v>
      </c>
      <c r="D64" s="72" t="s">
        <v>0</v>
      </c>
      <c r="E64" s="72" t="s">
        <v>1</v>
      </c>
      <c r="F64" s="72" t="s">
        <v>477</v>
      </c>
      <c r="G64" s="72" t="s">
        <v>1019</v>
      </c>
      <c r="H64" s="72" t="s">
        <v>30</v>
      </c>
      <c r="I64" s="72" t="s">
        <v>478</v>
      </c>
      <c r="J64" s="72" t="s">
        <v>32</v>
      </c>
      <c r="K64" s="72" t="s">
        <v>740</v>
      </c>
    </row>
    <row r="65" spans="1:11" x14ac:dyDescent="0.25">
      <c r="A65" s="72">
        <v>84</v>
      </c>
      <c r="B65" s="72" t="s">
        <v>206</v>
      </c>
      <c r="C65" s="72" t="s">
        <v>207</v>
      </c>
      <c r="D65" s="72" t="s">
        <v>173</v>
      </c>
      <c r="E65" s="72" t="s">
        <v>43</v>
      </c>
      <c r="F65" s="72" t="s">
        <v>208</v>
      </c>
      <c r="G65" s="72" t="s">
        <v>1019</v>
      </c>
      <c r="H65" s="72" t="s">
        <v>3</v>
      </c>
      <c r="I65" s="72" t="s">
        <v>209</v>
      </c>
      <c r="J65" s="72" t="s">
        <v>53</v>
      </c>
      <c r="K65" s="72" t="s">
        <v>745</v>
      </c>
    </row>
    <row r="66" spans="1:11" x14ac:dyDescent="0.25">
      <c r="A66" s="72">
        <v>85</v>
      </c>
      <c r="B66" s="72" t="s">
        <v>224</v>
      </c>
      <c r="C66" s="72" t="s">
        <v>225</v>
      </c>
      <c r="D66" s="72" t="s">
        <v>0</v>
      </c>
      <c r="E66" s="72" t="s">
        <v>1</v>
      </c>
      <c r="F66" s="72" t="s">
        <v>226</v>
      </c>
      <c r="G66" s="72" t="s">
        <v>1019</v>
      </c>
      <c r="H66" s="72" t="s">
        <v>3</v>
      </c>
      <c r="I66" s="72" t="s">
        <v>227</v>
      </c>
      <c r="J66" s="72" t="s">
        <v>53</v>
      </c>
      <c r="K66" s="72" t="s">
        <v>748</v>
      </c>
    </row>
    <row r="67" spans="1:11" x14ac:dyDescent="0.25">
      <c r="A67" s="72">
        <v>86</v>
      </c>
      <c r="B67" s="72" t="s">
        <v>54</v>
      </c>
      <c r="C67" s="72" t="s">
        <v>55</v>
      </c>
      <c r="D67" s="72" t="s">
        <v>0</v>
      </c>
      <c r="E67" s="72" t="s">
        <v>1</v>
      </c>
      <c r="F67" s="72" t="s">
        <v>229</v>
      </c>
      <c r="G67" s="72" t="s">
        <v>1019</v>
      </c>
      <c r="H67" s="72" t="s">
        <v>3</v>
      </c>
      <c r="I67" s="72" t="s">
        <v>230</v>
      </c>
      <c r="J67" s="72" t="s">
        <v>53</v>
      </c>
      <c r="K67" s="72" t="s">
        <v>749</v>
      </c>
    </row>
    <row r="68" spans="1:11" x14ac:dyDescent="0.25">
      <c r="A68" s="72">
        <v>89</v>
      </c>
      <c r="B68" s="72" t="s">
        <v>268</v>
      </c>
      <c r="C68" s="72" t="s">
        <v>269</v>
      </c>
      <c r="D68" s="72" t="s">
        <v>66</v>
      </c>
      <c r="E68" s="72" t="s">
        <v>1</v>
      </c>
      <c r="F68" s="72" t="s">
        <v>270</v>
      </c>
      <c r="G68" s="72" t="s">
        <v>1019</v>
      </c>
      <c r="H68" s="72" t="s">
        <v>3</v>
      </c>
      <c r="I68" s="72" t="s">
        <v>271</v>
      </c>
      <c r="J68" s="72" t="s">
        <v>53</v>
      </c>
      <c r="K68" s="72" t="s">
        <v>754</v>
      </c>
    </row>
    <row r="69" spans="1:11" x14ac:dyDescent="0.25">
      <c r="A69" s="72">
        <v>90</v>
      </c>
      <c r="B69" s="72" t="s">
        <v>278</v>
      </c>
      <c r="C69" s="72" t="s">
        <v>279</v>
      </c>
      <c r="D69" s="72" t="s">
        <v>66</v>
      </c>
      <c r="E69" s="72" t="s">
        <v>1</v>
      </c>
      <c r="F69" s="72" t="s">
        <v>280</v>
      </c>
      <c r="G69" s="72" t="s">
        <v>1019</v>
      </c>
      <c r="H69" s="72" t="s">
        <v>3</v>
      </c>
      <c r="I69" s="72" t="s">
        <v>281</v>
      </c>
      <c r="J69" s="72" t="s">
        <v>53</v>
      </c>
      <c r="K69" s="72" t="s">
        <v>756</v>
      </c>
    </row>
    <row r="70" spans="1:11" x14ac:dyDescent="0.25">
      <c r="A70" s="72">
        <v>4</v>
      </c>
      <c r="B70" s="72" t="s">
        <v>262</v>
      </c>
      <c r="C70" s="72" t="s">
        <v>421</v>
      </c>
      <c r="D70" s="72" t="s">
        <v>0</v>
      </c>
      <c r="E70" s="72" t="s">
        <v>1</v>
      </c>
      <c r="F70" s="72" t="s">
        <v>1078</v>
      </c>
      <c r="G70" s="72" t="s">
        <v>1050</v>
      </c>
      <c r="H70" s="72" t="s">
        <v>473</v>
      </c>
      <c r="I70" s="72" t="s">
        <v>1079</v>
      </c>
      <c r="J70" s="72" t="s">
        <v>960</v>
      </c>
      <c r="K70" s="72" t="s">
        <v>1080</v>
      </c>
    </row>
    <row r="71" spans="1:11" x14ac:dyDescent="0.25">
      <c r="A71" s="72">
        <v>11</v>
      </c>
      <c r="B71" s="72" t="s">
        <v>766</v>
      </c>
      <c r="C71" s="72" t="s">
        <v>767</v>
      </c>
      <c r="D71" s="72" t="s">
        <v>577</v>
      </c>
      <c r="E71" s="72" t="s">
        <v>7</v>
      </c>
      <c r="F71" s="72" t="s">
        <v>1040</v>
      </c>
      <c r="G71" s="72" t="s">
        <v>1050</v>
      </c>
      <c r="H71" s="72" t="s">
        <v>781</v>
      </c>
      <c r="I71" s="72" t="s">
        <v>1042</v>
      </c>
      <c r="J71" s="72" t="s">
        <v>1043</v>
      </c>
      <c r="K71" s="72" t="s">
        <v>1044</v>
      </c>
    </row>
    <row r="72" spans="1:11" x14ac:dyDescent="0.25">
      <c r="A72" s="72">
        <v>80</v>
      </c>
      <c r="B72" s="72" t="s">
        <v>174</v>
      </c>
      <c r="C72" s="72" t="s">
        <v>175</v>
      </c>
      <c r="D72" s="72" t="s">
        <v>0</v>
      </c>
      <c r="E72" s="72" t="s">
        <v>1</v>
      </c>
      <c r="F72" s="72" t="s">
        <v>472</v>
      </c>
      <c r="G72" s="72" t="s">
        <v>1050</v>
      </c>
      <c r="H72" s="72" t="s">
        <v>473</v>
      </c>
      <c r="I72" s="72" t="s">
        <v>474</v>
      </c>
      <c r="J72" s="72" t="s">
        <v>475</v>
      </c>
      <c r="K72" s="72" t="s">
        <v>737</v>
      </c>
    </row>
    <row r="73" spans="1:11" x14ac:dyDescent="0.25">
      <c r="A73" s="72">
        <v>83</v>
      </c>
      <c r="B73" s="72" t="s">
        <v>54</v>
      </c>
      <c r="C73" s="72" t="s">
        <v>55</v>
      </c>
      <c r="D73" s="72" t="s">
        <v>0</v>
      </c>
      <c r="E73" s="72" t="s">
        <v>1</v>
      </c>
      <c r="F73" s="72" t="s">
        <v>480</v>
      </c>
      <c r="G73" s="72" t="s">
        <v>1050</v>
      </c>
      <c r="H73" s="72" t="s">
        <v>473</v>
      </c>
      <c r="I73" s="72" t="s">
        <v>481</v>
      </c>
      <c r="J73" s="72" t="s">
        <v>475</v>
      </c>
      <c r="K73" s="72" t="s">
        <v>744</v>
      </c>
    </row>
    <row r="74" spans="1:11" x14ac:dyDescent="0.25">
      <c r="A74" s="72">
        <v>76</v>
      </c>
      <c r="B74" s="72" t="s">
        <v>875</v>
      </c>
      <c r="C74" s="72" t="s">
        <v>876</v>
      </c>
      <c r="D74" s="72" t="s">
        <v>877</v>
      </c>
      <c r="E74" s="72" t="s">
        <v>878</v>
      </c>
      <c r="F74" s="72" t="s">
        <v>879</v>
      </c>
      <c r="G74" s="72" t="s">
        <v>527</v>
      </c>
      <c r="H74" s="72" t="s">
        <v>8</v>
      </c>
      <c r="I74" s="72" t="s">
        <v>880</v>
      </c>
      <c r="J74" s="72" t="s">
        <v>9</v>
      </c>
      <c r="K74" s="72" t="s">
        <v>881</v>
      </c>
    </row>
    <row r="75" spans="1:11" x14ac:dyDescent="0.25">
      <c r="A75" s="72">
        <v>6</v>
      </c>
      <c r="B75" s="72" t="s">
        <v>366</v>
      </c>
      <c r="C75" s="72" t="s">
        <v>367</v>
      </c>
      <c r="D75" s="72" t="s">
        <v>368</v>
      </c>
      <c r="E75" s="72" t="s">
        <v>43</v>
      </c>
      <c r="F75" s="72" t="s">
        <v>1082</v>
      </c>
      <c r="G75" s="72" t="s">
        <v>960</v>
      </c>
      <c r="H75" s="72" t="s">
        <v>1013</v>
      </c>
      <c r="I75" s="72" t="s">
        <v>1083</v>
      </c>
      <c r="J75" s="72" t="s">
        <v>960</v>
      </c>
      <c r="K75" s="72" t="s">
        <v>1084</v>
      </c>
    </row>
    <row r="76" spans="1:11" x14ac:dyDescent="0.25">
      <c r="A76" s="72">
        <v>20</v>
      </c>
      <c r="B76" s="72" t="s">
        <v>49</v>
      </c>
      <c r="C76" s="72" t="s">
        <v>97</v>
      </c>
      <c r="D76" s="72" t="s">
        <v>66</v>
      </c>
      <c r="E76" s="72" t="s">
        <v>1</v>
      </c>
      <c r="F76" s="72" t="s">
        <v>98</v>
      </c>
      <c r="G76" s="72" t="s">
        <v>960</v>
      </c>
      <c r="H76" s="72" t="s">
        <v>5</v>
      </c>
      <c r="I76" s="72" t="s">
        <v>99</v>
      </c>
      <c r="J76" s="72" t="s">
        <v>6</v>
      </c>
      <c r="K76" s="72" t="s">
        <v>920</v>
      </c>
    </row>
    <row r="77" spans="1:11" x14ac:dyDescent="0.25">
      <c r="A77" s="72">
        <v>24</v>
      </c>
      <c r="B77" s="72" t="s">
        <v>766</v>
      </c>
      <c r="C77" s="72" t="s">
        <v>767</v>
      </c>
      <c r="D77" s="72" t="s">
        <v>577</v>
      </c>
      <c r="E77" s="72" t="s">
        <v>7</v>
      </c>
      <c r="F77" s="72" t="s">
        <v>768</v>
      </c>
      <c r="G77" s="72" t="s">
        <v>960</v>
      </c>
      <c r="H77" s="72" t="s">
        <v>8</v>
      </c>
      <c r="I77" s="72" t="s">
        <v>769</v>
      </c>
      <c r="J77" s="72" t="s">
        <v>9</v>
      </c>
      <c r="K77" s="72" t="s">
        <v>770</v>
      </c>
    </row>
    <row r="78" spans="1:11" x14ac:dyDescent="0.25">
      <c r="A78" s="72">
        <v>25</v>
      </c>
      <c r="B78" s="72" t="s">
        <v>544</v>
      </c>
      <c r="C78" s="72" t="s">
        <v>545</v>
      </c>
      <c r="D78" s="72" t="s">
        <v>546</v>
      </c>
      <c r="E78" s="72" t="s">
        <v>1</v>
      </c>
      <c r="F78" s="72" t="s">
        <v>547</v>
      </c>
      <c r="G78" s="72" t="s">
        <v>960</v>
      </c>
      <c r="H78" s="72" t="s">
        <v>8</v>
      </c>
      <c r="I78" s="72" t="s">
        <v>548</v>
      </c>
      <c r="J78" s="72" t="s">
        <v>9</v>
      </c>
      <c r="K78" s="72" t="s">
        <v>783</v>
      </c>
    </row>
    <row r="79" spans="1:11" x14ac:dyDescent="0.25">
      <c r="A79" s="72">
        <v>51</v>
      </c>
      <c r="B79" s="72" t="s">
        <v>366</v>
      </c>
      <c r="C79" s="72" t="s">
        <v>367</v>
      </c>
      <c r="D79" s="72" t="s">
        <v>368</v>
      </c>
      <c r="E79" s="72" t="s">
        <v>43</v>
      </c>
      <c r="F79" s="72" t="s">
        <v>395</v>
      </c>
      <c r="G79" s="72" t="s">
        <v>960</v>
      </c>
      <c r="H79" s="72" t="s">
        <v>5</v>
      </c>
      <c r="I79" s="72" t="s">
        <v>396</v>
      </c>
      <c r="J79" s="72" t="s">
        <v>6</v>
      </c>
      <c r="K79" s="72" t="s">
        <v>698</v>
      </c>
    </row>
    <row r="80" spans="1:11" x14ac:dyDescent="0.25">
      <c r="A80" s="72">
        <v>60</v>
      </c>
      <c r="B80" s="72" t="s">
        <v>443</v>
      </c>
      <c r="C80" s="72" t="s">
        <v>444</v>
      </c>
      <c r="D80" s="72" t="s">
        <v>0</v>
      </c>
      <c r="E80" s="72" t="s">
        <v>1</v>
      </c>
      <c r="F80" s="72" t="s">
        <v>445</v>
      </c>
      <c r="G80" s="72" t="s">
        <v>960</v>
      </c>
      <c r="H80" s="72" t="s">
        <v>5</v>
      </c>
      <c r="I80" s="72" t="s">
        <v>446</v>
      </c>
      <c r="J80" s="72" t="s">
        <v>6</v>
      </c>
      <c r="K80" s="72" t="s">
        <v>708</v>
      </c>
    </row>
    <row r="81" spans="1:11" x14ac:dyDescent="0.25">
      <c r="A81" s="72">
        <v>64</v>
      </c>
      <c r="B81" s="72" t="s">
        <v>40</v>
      </c>
      <c r="C81" s="72" t="s">
        <v>41</v>
      </c>
      <c r="D81" s="72" t="s">
        <v>42</v>
      </c>
      <c r="E81" s="72" t="s">
        <v>43</v>
      </c>
      <c r="F81" s="72" t="s">
        <v>44</v>
      </c>
      <c r="G81" s="72" t="s">
        <v>960</v>
      </c>
      <c r="H81" s="72" t="s">
        <v>5</v>
      </c>
      <c r="I81" s="72" t="s">
        <v>45</v>
      </c>
      <c r="J81" s="72" t="s">
        <v>6</v>
      </c>
      <c r="K81" s="72" t="s">
        <v>716</v>
      </c>
    </row>
    <row r="82" spans="1:11" x14ac:dyDescent="0.25">
      <c r="A82" s="72">
        <v>65</v>
      </c>
      <c r="B82" s="72" t="s">
        <v>54</v>
      </c>
      <c r="C82" s="72" t="s">
        <v>55</v>
      </c>
      <c r="D82" s="72" t="s">
        <v>0</v>
      </c>
      <c r="E82" s="72" t="s">
        <v>1</v>
      </c>
      <c r="F82" s="72" t="s">
        <v>56</v>
      </c>
      <c r="G82" s="72" t="s">
        <v>960</v>
      </c>
      <c r="H82" s="72" t="s">
        <v>5</v>
      </c>
      <c r="I82" s="72" t="s">
        <v>57</v>
      </c>
      <c r="J82" s="72" t="s">
        <v>6</v>
      </c>
      <c r="K82" s="72" t="s">
        <v>717</v>
      </c>
    </row>
    <row r="83" spans="1:11" x14ac:dyDescent="0.25">
      <c r="A83" s="72">
        <v>66</v>
      </c>
      <c r="B83" s="72" t="s">
        <v>467</v>
      </c>
      <c r="C83" s="72" t="s">
        <v>468</v>
      </c>
      <c r="D83" s="72" t="s">
        <v>0</v>
      </c>
      <c r="E83" s="72" t="s">
        <v>1</v>
      </c>
      <c r="F83" s="72" t="s">
        <v>469</v>
      </c>
      <c r="G83" s="72" t="s">
        <v>960</v>
      </c>
      <c r="H83" s="72" t="s">
        <v>5</v>
      </c>
      <c r="I83" s="72" t="s">
        <v>470</v>
      </c>
      <c r="J83" s="72" t="s">
        <v>6</v>
      </c>
      <c r="K83" s="72" t="s">
        <v>720</v>
      </c>
    </row>
    <row r="84" spans="1:11" x14ac:dyDescent="0.25">
      <c r="A84" s="72">
        <v>69</v>
      </c>
      <c r="B84" s="72" t="s">
        <v>127</v>
      </c>
      <c r="C84" s="72" t="s">
        <v>47</v>
      </c>
      <c r="D84" s="72" t="s">
        <v>0</v>
      </c>
      <c r="E84" s="72" t="s">
        <v>1</v>
      </c>
      <c r="F84" s="72" t="s">
        <v>128</v>
      </c>
      <c r="G84" s="72" t="s">
        <v>960</v>
      </c>
      <c r="H84" s="72" t="s">
        <v>8</v>
      </c>
      <c r="I84" s="72" t="s">
        <v>129</v>
      </c>
      <c r="J84" s="72" t="s">
        <v>9</v>
      </c>
      <c r="K84" s="72" t="s">
        <v>729</v>
      </c>
    </row>
    <row r="85" spans="1:11" x14ac:dyDescent="0.25">
      <c r="A85" s="72">
        <v>71</v>
      </c>
      <c r="B85" s="72" t="s">
        <v>925</v>
      </c>
      <c r="C85" s="72" t="s">
        <v>926</v>
      </c>
      <c r="D85" s="72" t="s">
        <v>821</v>
      </c>
      <c r="E85" s="72" t="s">
        <v>822</v>
      </c>
      <c r="F85" s="72" t="s">
        <v>927</v>
      </c>
      <c r="G85" s="72" t="s">
        <v>960</v>
      </c>
      <c r="H85" s="72" t="s">
        <v>8</v>
      </c>
      <c r="I85" s="72" t="s">
        <v>928</v>
      </c>
      <c r="J85" s="72" t="s">
        <v>9</v>
      </c>
      <c r="K85" s="72" t="s">
        <v>929</v>
      </c>
    </row>
    <row r="86" spans="1:11" x14ac:dyDescent="0.25">
      <c r="A86" s="72">
        <v>72</v>
      </c>
      <c r="B86" s="72" t="s">
        <v>811</v>
      </c>
      <c r="C86" s="72" t="s">
        <v>812</v>
      </c>
      <c r="D86" s="72" t="s">
        <v>813</v>
      </c>
      <c r="E86" s="72" t="s">
        <v>814</v>
      </c>
      <c r="F86" s="72" t="s">
        <v>815</v>
      </c>
      <c r="G86" s="72" t="s">
        <v>960</v>
      </c>
      <c r="H86" s="72" t="s">
        <v>8</v>
      </c>
      <c r="I86" s="72" t="s">
        <v>817</v>
      </c>
      <c r="J86" s="72" t="s">
        <v>9</v>
      </c>
      <c r="K86" s="72" t="s">
        <v>818</v>
      </c>
    </row>
    <row r="87" spans="1:11" x14ac:dyDescent="0.25">
      <c r="A87" s="72">
        <v>73</v>
      </c>
      <c r="B87" s="72" t="s">
        <v>869</v>
      </c>
      <c r="C87" s="72" t="s">
        <v>870</v>
      </c>
      <c r="D87" s="72" t="s">
        <v>871</v>
      </c>
      <c r="E87" s="72" t="s">
        <v>198</v>
      </c>
      <c r="F87" s="72" t="s">
        <v>872</v>
      </c>
      <c r="G87" s="72" t="s">
        <v>960</v>
      </c>
      <c r="H87" s="72" t="s">
        <v>8</v>
      </c>
      <c r="I87" s="72" t="s">
        <v>873</v>
      </c>
      <c r="J87" s="72" t="s">
        <v>9</v>
      </c>
      <c r="K87" s="72" t="s">
        <v>874</v>
      </c>
    </row>
    <row r="88" spans="1:11" x14ac:dyDescent="0.25">
      <c r="A88" s="72">
        <v>75</v>
      </c>
      <c r="B88" s="72" t="s">
        <v>819</v>
      </c>
      <c r="C88" s="72" t="s">
        <v>820</v>
      </c>
      <c r="D88" s="72" t="s">
        <v>821</v>
      </c>
      <c r="E88" s="72" t="s">
        <v>822</v>
      </c>
      <c r="F88" s="72" t="s">
        <v>823</v>
      </c>
      <c r="G88" s="72" t="s">
        <v>960</v>
      </c>
      <c r="H88" s="72" t="s">
        <v>8</v>
      </c>
      <c r="I88" s="72" t="s">
        <v>824</v>
      </c>
      <c r="J88" s="72" t="s">
        <v>9</v>
      </c>
      <c r="K88" s="72" t="s">
        <v>825</v>
      </c>
    </row>
    <row r="89" spans="1:11" x14ac:dyDescent="0.25">
      <c r="A89" s="72">
        <v>77</v>
      </c>
      <c r="B89" s="72" t="s">
        <v>797</v>
      </c>
      <c r="C89" s="72" t="s">
        <v>798</v>
      </c>
      <c r="D89" s="72" t="s">
        <v>799</v>
      </c>
      <c r="E89" s="72" t="s">
        <v>1</v>
      </c>
      <c r="F89" s="72" t="s">
        <v>800</v>
      </c>
      <c r="G89" s="72" t="s">
        <v>960</v>
      </c>
      <c r="H89" s="72" t="s">
        <v>8</v>
      </c>
      <c r="I89" s="72" t="s">
        <v>801</v>
      </c>
      <c r="J89" s="72" t="s">
        <v>9</v>
      </c>
      <c r="K89" s="72" t="s">
        <v>802</v>
      </c>
    </row>
    <row r="90" spans="1:11" x14ac:dyDescent="0.25">
      <c r="A90" s="72">
        <v>78</v>
      </c>
      <c r="B90" s="72" t="s">
        <v>930</v>
      </c>
      <c r="C90" s="72" t="s">
        <v>931</v>
      </c>
      <c r="D90" s="72" t="s">
        <v>932</v>
      </c>
      <c r="E90" s="72" t="s">
        <v>933</v>
      </c>
      <c r="F90" s="72" t="s">
        <v>934</v>
      </c>
      <c r="G90" s="72" t="s">
        <v>960</v>
      </c>
      <c r="H90" s="72" t="s">
        <v>8</v>
      </c>
      <c r="I90" s="72" t="s">
        <v>935</v>
      </c>
      <c r="J90" s="72" t="s">
        <v>9</v>
      </c>
      <c r="K90" s="72" t="s">
        <v>936</v>
      </c>
    </row>
    <row r="91" spans="1:11" x14ac:dyDescent="0.25">
      <c r="A91" s="72">
        <v>79</v>
      </c>
      <c r="B91" s="72" t="s">
        <v>174</v>
      </c>
      <c r="C91" s="72" t="s">
        <v>175</v>
      </c>
      <c r="D91" s="72" t="s">
        <v>0</v>
      </c>
      <c r="E91" s="72" t="s">
        <v>1</v>
      </c>
      <c r="F91" s="72" t="s">
        <v>176</v>
      </c>
      <c r="G91" s="72" t="s">
        <v>960</v>
      </c>
      <c r="H91" s="72" t="s">
        <v>8</v>
      </c>
      <c r="I91" s="72" t="s">
        <v>177</v>
      </c>
      <c r="J91" s="72" t="s">
        <v>9</v>
      </c>
      <c r="K91" s="72" t="s">
        <v>736</v>
      </c>
    </row>
  </sheetData>
  <sortState ref="A2:K97">
    <sortCondition ref="G2:G97"/>
  </sortState>
  <pageMargins bottom="0.75" footer="0.3" header="0.3" left="0.7" right="0.7" top="0.75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2"/>
  <dimension ref="A1:L94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13</v>
      </c>
      <c r="B2" s="71" t="s">
        <v>803</v>
      </c>
      <c r="C2" s="71" t="s">
        <v>804</v>
      </c>
      <c r="D2" s="71" t="s">
        <v>17</v>
      </c>
      <c r="E2" s="71" t="s">
        <v>7</v>
      </c>
      <c r="F2" s="71" t="s">
        <v>805</v>
      </c>
      <c r="G2" s="71" t="s">
        <v>1071</v>
      </c>
      <c r="H2" s="71" t="s">
        <v>5</v>
      </c>
      <c r="I2" s="71" t="s">
        <v>806</v>
      </c>
      <c r="J2" s="71" t="s">
        <v>6</v>
      </c>
      <c r="K2" s="71" t="s">
        <v>996</v>
      </c>
    </row>
    <row r="3" spans="1:11" x14ac:dyDescent="0.25">
      <c r="A3">
        <v>43</v>
      </c>
      <c r="B3" s="71" t="s">
        <v>15</v>
      </c>
      <c r="C3" s="71" t="s">
        <v>16</v>
      </c>
      <c r="D3" s="71" t="s">
        <v>17</v>
      </c>
      <c r="E3" s="71" t="s">
        <v>7</v>
      </c>
      <c r="F3" s="71" t="s">
        <v>18</v>
      </c>
      <c r="G3" s="71" t="s">
        <v>1071</v>
      </c>
      <c r="H3" s="71" t="s">
        <v>5</v>
      </c>
      <c r="I3" s="71" t="s">
        <v>19</v>
      </c>
      <c r="J3" s="71" t="s">
        <v>6</v>
      </c>
      <c r="K3" s="71" t="s">
        <v>685</v>
      </c>
    </row>
    <row r="4" spans="1:11" x14ac:dyDescent="0.25">
      <c r="A4" s="71">
        <v>14</v>
      </c>
      <c r="B4" s="71" t="s">
        <v>830</v>
      </c>
      <c r="C4" s="71" t="s">
        <v>624</v>
      </c>
      <c r="D4" s="71" t="s">
        <v>625</v>
      </c>
      <c r="E4" s="71" t="s">
        <v>48</v>
      </c>
      <c r="F4" s="71" t="s">
        <v>626</v>
      </c>
      <c r="G4" s="71" t="s">
        <v>666</v>
      </c>
      <c r="H4" s="71" t="s">
        <v>294</v>
      </c>
      <c r="I4" s="71" t="s">
        <v>627</v>
      </c>
      <c r="J4" s="71" t="s">
        <v>289</v>
      </c>
      <c r="K4" s="71" t="s">
        <v>987</v>
      </c>
    </row>
    <row r="5" spans="1:11" x14ac:dyDescent="0.25">
      <c r="A5" s="71">
        <v>19</v>
      </c>
      <c r="B5" s="71" t="s">
        <v>567</v>
      </c>
      <c r="C5" s="71" t="s">
        <v>561</v>
      </c>
      <c r="D5" s="71" t="s">
        <v>0</v>
      </c>
      <c r="E5" s="71" t="s">
        <v>1</v>
      </c>
      <c r="F5" s="71" t="s">
        <v>61</v>
      </c>
      <c r="G5" s="71" t="s">
        <v>666</v>
      </c>
      <c r="H5" s="71" t="s">
        <v>3</v>
      </c>
      <c r="I5" s="71" t="s">
        <v>62</v>
      </c>
      <c r="J5" s="71" t="s">
        <v>53</v>
      </c>
      <c r="K5" s="71" t="s">
        <v>919</v>
      </c>
    </row>
    <row r="6" spans="1:11" x14ac:dyDescent="0.25">
      <c r="A6" s="71">
        <v>27</v>
      </c>
      <c r="B6" s="71" t="s">
        <v>453</v>
      </c>
      <c r="C6" s="71" t="s">
        <v>454</v>
      </c>
      <c r="D6" s="71" t="s">
        <v>455</v>
      </c>
      <c r="E6" s="71" t="s">
        <v>456</v>
      </c>
      <c r="F6" s="71" t="s">
        <v>457</v>
      </c>
      <c r="G6" s="71" t="s">
        <v>666</v>
      </c>
      <c r="H6" s="71" t="s">
        <v>30</v>
      </c>
      <c r="I6" s="71" t="s">
        <v>458</v>
      </c>
      <c r="J6" s="71" t="s">
        <v>32</v>
      </c>
      <c r="K6" s="71" t="s">
        <v>763</v>
      </c>
    </row>
    <row r="7" spans="1:11" x14ac:dyDescent="0.25">
      <c r="A7" s="71">
        <v>31</v>
      </c>
      <c r="B7" s="71" t="s">
        <v>407</v>
      </c>
      <c r="C7" s="71" t="s">
        <v>408</v>
      </c>
      <c r="D7" s="71" t="s">
        <v>618</v>
      </c>
      <c r="E7" s="71" t="s">
        <v>619</v>
      </c>
      <c r="F7" s="71" t="s">
        <v>620</v>
      </c>
      <c r="G7" s="71" t="s">
        <v>666</v>
      </c>
      <c r="H7" s="71" t="s">
        <v>294</v>
      </c>
      <c r="I7" s="71" t="s">
        <v>621</v>
      </c>
      <c r="J7" s="71" t="s">
        <v>289</v>
      </c>
      <c r="K7" s="71" t="s">
        <v>658</v>
      </c>
    </row>
    <row r="8" spans="1:11" x14ac:dyDescent="0.25">
      <c r="A8" s="71">
        <v>35</v>
      </c>
      <c r="B8" s="71" t="s">
        <v>590</v>
      </c>
      <c r="C8" s="71" t="s">
        <v>591</v>
      </c>
      <c r="D8" s="71" t="s">
        <v>592</v>
      </c>
      <c r="E8" s="71" t="s">
        <v>43</v>
      </c>
      <c r="F8" s="71" t="s">
        <v>593</v>
      </c>
      <c r="G8" s="71" t="s">
        <v>666</v>
      </c>
      <c r="H8" s="71" t="s">
        <v>30</v>
      </c>
      <c r="I8" s="71" t="s">
        <v>594</v>
      </c>
      <c r="J8" s="71" t="s">
        <v>32</v>
      </c>
      <c r="K8" s="71" t="s">
        <v>669</v>
      </c>
    </row>
    <row r="9" spans="1:11" x14ac:dyDescent="0.25">
      <c r="A9" s="71">
        <v>44</v>
      </c>
      <c r="B9" s="71" t="s">
        <v>333</v>
      </c>
      <c r="C9" s="71" t="s">
        <v>334</v>
      </c>
      <c r="D9" s="71" t="s">
        <v>335</v>
      </c>
      <c r="E9" s="71" t="s">
        <v>48</v>
      </c>
      <c r="F9" s="71" t="s">
        <v>336</v>
      </c>
      <c r="G9" s="71" t="s">
        <v>666</v>
      </c>
      <c r="H9" s="71" t="s">
        <v>287</v>
      </c>
      <c r="I9" s="71" t="s">
        <v>337</v>
      </c>
      <c r="J9" s="71" t="s">
        <v>289</v>
      </c>
      <c r="K9" s="71" t="s">
        <v>686</v>
      </c>
    </row>
    <row r="10" spans="1:11" x14ac:dyDescent="0.25">
      <c r="A10" s="71">
        <v>46</v>
      </c>
      <c r="B10" s="71" t="s">
        <v>350</v>
      </c>
      <c r="C10" s="71" t="s">
        <v>340</v>
      </c>
      <c r="D10" s="71" t="s">
        <v>351</v>
      </c>
      <c r="E10" s="71" t="s">
        <v>48</v>
      </c>
      <c r="F10" s="71" t="s">
        <v>352</v>
      </c>
      <c r="G10" s="71" t="s">
        <v>666</v>
      </c>
      <c r="H10" s="71" t="s">
        <v>287</v>
      </c>
      <c r="I10" s="71" t="s">
        <v>353</v>
      </c>
      <c r="J10" s="71" t="s">
        <v>289</v>
      </c>
      <c r="K10" s="71" t="s">
        <v>689</v>
      </c>
    </row>
    <row r="11" spans="1:11" x14ac:dyDescent="0.25">
      <c r="A11" s="71">
        <v>50</v>
      </c>
      <c r="B11" s="71" t="s">
        <v>377</v>
      </c>
      <c r="C11" s="71" t="s">
        <v>378</v>
      </c>
      <c r="D11" s="71" t="s">
        <v>256</v>
      </c>
      <c r="E11" s="71" t="s">
        <v>1</v>
      </c>
      <c r="F11" s="71" t="s">
        <v>379</v>
      </c>
      <c r="G11" s="71" t="s">
        <v>666</v>
      </c>
      <c r="H11" s="71" t="s">
        <v>294</v>
      </c>
      <c r="I11" s="71" t="s">
        <v>380</v>
      </c>
      <c r="J11" s="71" t="s">
        <v>289</v>
      </c>
      <c r="K11" s="71" t="s">
        <v>695</v>
      </c>
    </row>
    <row r="12" spans="1:11" x14ac:dyDescent="0.25">
      <c r="A12" s="71">
        <v>51</v>
      </c>
      <c r="B12" s="71" t="s">
        <v>387</v>
      </c>
      <c r="C12" s="71" t="s">
        <v>279</v>
      </c>
      <c r="D12" s="71" t="s">
        <v>351</v>
      </c>
      <c r="E12" s="71" t="s">
        <v>48</v>
      </c>
      <c r="F12" s="71" t="s">
        <v>388</v>
      </c>
      <c r="G12" s="71" t="s">
        <v>666</v>
      </c>
      <c r="H12" s="71" t="s">
        <v>287</v>
      </c>
      <c r="I12" s="71" t="s">
        <v>389</v>
      </c>
      <c r="J12" s="71" t="s">
        <v>289</v>
      </c>
      <c r="K12" s="71" t="s">
        <v>696</v>
      </c>
    </row>
    <row r="13" spans="1:11" x14ac:dyDescent="0.25">
      <c r="A13" s="71">
        <v>56</v>
      </c>
      <c r="B13" s="71" t="s">
        <v>407</v>
      </c>
      <c r="C13" s="71" t="s">
        <v>408</v>
      </c>
      <c r="D13" s="71" t="s">
        <v>618</v>
      </c>
      <c r="E13" s="71" t="s">
        <v>619</v>
      </c>
      <c r="F13" s="71" t="s">
        <v>412</v>
      </c>
      <c r="G13" s="71" t="s">
        <v>666</v>
      </c>
      <c r="H13" s="71" t="s">
        <v>294</v>
      </c>
      <c r="I13" s="71" t="s">
        <v>413</v>
      </c>
      <c r="J13" s="71" t="s">
        <v>289</v>
      </c>
      <c r="K13" s="71" t="s">
        <v>702</v>
      </c>
    </row>
    <row r="14" spans="1:11" x14ac:dyDescent="0.25">
      <c r="A14" s="71">
        <v>59</v>
      </c>
      <c r="B14" s="71" t="s">
        <v>407</v>
      </c>
      <c r="C14" s="71" t="s">
        <v>408</v>
      </c>
      <c r="D14" s="71" t="s">
        <v>618</v>
      </c>
      <c r="E14" s="71" t="s">
        <v>619</v>
      </c>
      <c r="F14" s="71" t="s">
        <v>437</v>
      </c>
      <c r="G14" s="71" t="s">
        <v>666</v>
      </c>
      <c r="H14" s="71" t="s">
        <v>30</v>
      </c>
      <c r="I14" s="71" t="s">
        <v>438</v>
      </c>
      <c r="J14" s="71" t="s">
        <v>32</v>
      </c>
      <c r="K14" s="71" t="s">
        <v>706</v>
      </c>
    </row>
    <row r="15" spans="1:11" x14ac:dyDescent="0.25">
      <c r="A15" s="71">
        <v>60</v>
      </c>
      <c r="B15" s="71" t="s">
        <v>407</v>
      </c>
      <c r="C15" s="71" t="s">
        <v>408</v>
      </c>
      <c r="D15" s="71" t="s">
        <v>618</v>
      </c>
      <c r="E15" s="71" t="s">
        <v>619</v>
      </c>
      <c r="F15" s="71" t="s">
        <v>440</v>
      </c>
      <c r="G15" s="71" t="s">
        <v>666</v>
      </c>
      <c r="H15" s="71" t="s">
        <v>30</v>
      </c>
      <c r="I15" s="71" t="s">
        <v>441</v>
      </c>
      <c r="J15" s="71" t="s">
        <v>32</v>
      </c>
      <c r="K15" s="71" t="s">
        <v>707</v>
      </c>
    </row>
    <row r="16" spans="1:11" x14ac:dyDescent="0.25">
      <c r="A16" s="71">
        <v>73</v>
      </c>
      <c r="B16" s="71" t="s">
        <v>131</v>
      </c>
      <c r="C16" s="71" t="s">
        <v>132</v>
      </c>
      <c r="D16" s="71" t="s">
        <v>133</v>
      </c>
      <c r="E16" s="71" t="s">
        <v>28</v>
      </c>
      <c r="F16" s="71" t="s">
        <v>134</v>
      </c>
      <c r="G16" s="71" t="s">
        <v>666</v>
      </c>
      <c r="H16" s="71" t="s">
        <v>30</v>
      </c>
      <c r="I16" s="71" t="s">
        <v>135</v>
      </c>
      <c r="J16" s="71" t="s">
        <v>32</v>
      </c>
      <c r="K16" s="71" t="s">
        <v>731</v>
      </c>
    </row>
    <row r="17" spans="1:11" x14ac:dyDescent="0.25">
      <c r="A17" s="71">
        <v>77</v>
      </c>
      <c r="B17" s="71" t="s">
        <v>54</v>
      </c>
      <c r="C17" s="71" t="s">
        <v>55</v>
      </c>
      <c r="D17" s="71" t="s">
        <v>0</v>
      </c>
      <c r="E17" s="71" t="s">
        <v>1</v>
      </c>
      <c r="F17" s="71" t="s">
        <v>156</v>
      </c>
      <c r="G17" s="71" t="s">
        <v>666</v>
      </c>
      <c r="H17" s="71" t="s">
        <v>157</v>
      </c>
      <c r="I17" s="71" t="s">
        <v>158</v>
      </c>
      <c r="J17" s="71" t="s">
        <v>159</v>
      </c>
      <c r="K17" s="71" t="s">
        <v>734</v>
      </c>
    </row>
    <row r="18" spans="1:11" x14ac:dyDescent="0.25">
      <c r="A18" s="71">
        <v>85</v>
      </c>
      <c r="B18" s="71" t="s">
        <v>101</v>
      </c>
      <c r="C18" s="71" t="s">
        <v>102</v>
      </c>
      <c r="D18" s="71" t="s">
        <v>103</v>
      </c>
      <c r="E18" s="71" t="s">
        <v>43</v>
      </c>
      <c r="F18" s="71" t="s">
        <v>202</v>
      </c>
      <c r="G18" s="71" t="s">
        <v>666</v>
      </c>
      <c r="H18" s="71" t="s">
        <v>30</v>
      </c>
      <c r="I18" s="71" t="s">
        <v>203</v>
      </c>
      <c r="J18" s="71" t="s">
        <v>32</v>
      </c>
      <c r="K18" s="71" t="s">
        <v>743</v>
      </c>
    </row>
    <row r="19" spans="1:11" x14ac:dyDescent="0.25">
      <c r="A19" s="71">
        <v>90</v>
      </c>
      <c r="B19" s="71" t="s">
        <v>232</v>
      </c>
      <c r="C19" s="71" t="s">
        <v>233</v>
      </c>
      <c r="D19" s="71" t="s">
        <v>234</v>
      </c>
      <c r="E19" s="71" t="s">
        <v>1</v>
      </c>
      <c r="F19" s="71" t="s">
        <v>235</v>
      </c>
      <c r="G19" s="71" t="s">
        <v>666</v>
      </c>
      <c r="H19" s="71" t="s">
        <v>3</v>
      </c>
      <c r="I19" s="71" t="s">
        <v>236</v>
      </c>
      <c r="J19" s="71" t="s">
        <v>53</v>
      </c>
      <c r="K19" s="71" t="s">
        <v>750</v>
      </c>
    </row>
    <row r="20" spans="1:11" x14ac:dyDescent="0.25">
      <c r="A20" s="71">
        <v>91</v>
      </c>
      <c r="B20" s="71" t="s">
        <v>50</v>
      </c>
      <c r="C20" s="71" t="s">
        <v>51</v>
      </c>
      <c r="D20" s="71" t="s">
        <v>52</v>
      </c>
      <c r="E20" s="71" t="s">
        <v>43</v>
      </c>
      <c r="F20" s="71" t="s">
        <v>246</v>
      </c>
      <c r="G20" s="71" t="s">
        <v>666</v>
      </c>
      <c r="H20" s="71" t="s">
        <v>3</v>
      </c>
      <c r="I20" s="71" t="s">
        <v>247</v>
      </c>
      <c r="J20" s="71" t="s">
        <v>125</v>
      </c>
      <c r="K20" s="71" t="s">
        <v>751</v>
      </c>
    </row>
    <row r="21" spans="1:11" x14ac:dyDescent="0.25">
      <c r="A21" s="71">
        <v>3</v>
      </c>
      <c r="B21" s="71" t="s">
        <v>71</v>
      </c>
      <c r="C21" s="71" t="s">
        <v>72</v>
      </c>
      <c r="D21" s="71" t="s">
        <v>73</v>
      </c>
      <c r="E21" s="71" t="s">
        <v>28</v>
      </c>
      <c r="F21" s="71" t="s">
        <v>74</v>
      </c>
      <c r="G21" s="71" t="s">
        <v>938</v>
      </c>
      <c r="H21" s="71" t="s">
        <v>30</v>
      </c>
      <c r="I21" s="71" t="s">
        <v>75</v>
      </c>
      <c r="J21" s="71" t="s">
        <v>32</v>
      </c>
      <c r="K21" s="71" t="s">
        <v>1058</v>
      </c>
    </row>
    <row r="22" spans="1:11" x14ac:dyDescent="0.25">
      <c r="A22" s="71">
        <v>7</v>
      </c>
      <c r="B22" s="71" t="s">
        <v>415</v>
      </c>
      <c r="C22" s="71" t="s">
        <v>416</v>
      </c>
      <c r="D22" s="71" t="s">
        <v>417</v>
      </c>
      <c r="E22" s="71" t="s">
        <v>28</v>
      </c>
      <c r="F22" s="71" t="s">
        <v>418</v>
      </c>
      <c r="G22" s="71" t="s">
        <v>938</v>
      </c>
      <c r="H22" s="71" t="s">
        <v>287</v>
      </c>
      <c r="I22" s="71" t="s">
        <v>419</v>
      </c>
      <c r="J22" s="71" t="s">
        <v>289</v>
      </c>
      <c r="K22" s="71" t="s">
        <v>1068</v>
      </c>
    </row>
    <row r="23" spans="1:11" x14ac:dyDescent="0.25">
      <c r="A23" s="71">
        <v>2</v>
      </c>
      <c r="B23" s="71" t="s">
        <v>262</v>
      </c>
      <c r="C23" s="71" t="s">
        <v>263</v>
      </c>
      <c r="D23" s="71" t="s">
        <v>264</v>
      </c>
      <c r="E23" s="71" t="s">
        <v>1</v>
      </c>
      <c r="F23" s="71" t="s">
        <v>265</v>
      </c>
      <c r="G23" s="71" t="s">
        <v>1019</v>
      </c>
      <c r="H23" s="71" t="s">
        <v>3</v>
      </c>
      <c r="I23" s="71" t="s">
        <v>266</v>
      </c>
      <c r="J23" s="71" t="s">
        <v>53</v>
      </c>
      <c r="K23" s="71" t="s">
        <v>1057</v>
      </c>
    </row>
    <row r="24" spans="1:11" x14ac:dyDescent="0.25">
      <c r="A24" s="71">
        <v>8</v>
      </c>
      <c r="B24" s="71" t="s">
        <v>273</v>
      </c>
      <c r="C24" s="71" t="s">
        <v>274</v>
      </c>
      <c r="D24" s="71" t="s">
        <v>0</v>
      </c>
      <c r="E24" s="71" t="s">
        <v>1</v>
      </c>
      <c r="F24" s="71" t="s">
        <v>275</v>
      </c>
      <c r="G24" s="71" t="s">
        <v>1019</v>
      </c>
      <c r="H24" s="71" t="s">
        <v>3</v>
      </c>
      <c r="I24" s="71" t="s">
        <v>276</v>
      </c>
      <c r="J24" s="71" t="s">
        <v>53</v>
      </c>
      <c r="K24" s="71" t="s">
        <v>1069</v>
      </c>
    </row>
    <row r="25" spans="1:11" x14ac:dyDescent="0.25">
      <c r="A25" s="71">
        <v>9</v>
      </c>
      <c r="B25" s="71" t="s">
        <v>102</v>
      </c>
      <c r="C25" s="71" t="s">
        <v>141</v>
      </c>
      <c r="D25" s="71" t="s">
        <v>42</v>
      </c>
      <c r="E25" s="71" t="s">
        <v>43</v>
      </c>
      <c r="F25" s="71" t="s">
        <v>142</v>
      </c>
      <c r="G25" s="71" t="s">
        <v>1019</v>
      </c>
      <c r="H25" s="71" t="s">
        <v>3</v>
      </c>
      <c r="I25" s="71" t="s">
        <v>143</v>
      </c>
      <c r="J25" s="71" t="s">
        <v>53</v>
      </c>
      <c r="K25" s="71" t="s">
        <v>1070</v>
      </c>
    </row>
    <row r="26" spans="1:11" x14ac:dyDescent="0.25">
      <c r="A26" s="71">
        <v>12</v>
      </c>
      <c r="B26" s="71" t="s">
        <v>145</v>
      </c>
      <c r="C26" s="71" t="s">
        <v>97</v>
      </c>
      <c r="D26" s="71" t="s">
        <v>1046</v>
      </c>
      <c r="E26" s="71" t="s">
        <v>1</v>
      </c>
      <c r="F26" s="71" t="s">
        <v>147</v>
      </c>
      <c r="G26" s="71" t="s">
        <v>1019</v>
      </c>
      <c r="H26" s="71" t="s">
        <v>3</v>
      </c>
      <c r="I26" s="71" t="s">
        <v>148</v>
      </c>
      <c r="J26" s="71" t="s">
        <v>53</v>
      </c>
      <c r="K26" s="71" t="s">
        <v>1047</v>
      </c>
    </row>
    <row r="27" spans="1:11" x14ac:dyDescent="0.25">
      <c r="A27" s="71">
        <v>15</v>
      </c>
      <c r="B27" s="71" t="s">
        <v>982</v>
      </c>
      <c r="C27" s="71" t="s">
        <v>292</v>
      </c>
      <c r="D27" s="71" t="s">
        <v>462</v>
      </c>
      <c r="E27" s="71" t="s">
        <v>1</v>
      </c>
      <c r="F27" s="71" t="s">
        <v>422</v>
      </c>
      <c r="G27" s="71" t="s">
        <v>1019</v>
      </c>
      <c r="H27" s="71" t="s">
        <v>3</v>
      </c>
      <c r="I27" s="71" t="s">
        <v>423</v>
      </c>
      <c r="J27" s="71" t="s">
        <v>2</v>
      </c>
      <c r="K27" s="71" t="s">
        <v>983</v>
      </c>
    </row>
    <row r="28" spans="1:11" x14ac:dyDescent="0.25">
      <c r="A28" s="71">
        <v>16</v>
      </c>
      <c r="B28" s="71" t="s">
        <v>64</v>
      </c>
      <c r="C28" s="71" t="s">
        <v>65</v>
      </c>
      <c r="D28" s="71" t="s">
        <v>66</v>
      </c>
      <c r="E28" s="71" t="s">
        <v>1</v>
      </c>
      <c r="F28" s="71" t="s">
        <v>67</v>
      </c>
      <c r="G28" s="71" t="s">
        <v>1019</v>
      </c>
      <c r="H28" s="71" t="s">
        <v>30</v>
      </c>
      <c r="I28" s="71" t="s">
        <v>68</v>
      </c>
      <c r="J28" s="71" t="s">
        <v>32</v>
      </c>
      <c r="K28" s="71" t="s">
        <v>959</v>
      </c>
    </row>
    <row r="29" spans="1:11" x14ac:dyDescent="0.25">
      <c r="A29" s="71">
        <v>17</v>
      </c>
      <c r="B29" s="71" t="s">
        <v>242</v>
      </c>
      <c r="C29" s="71" t="s">
        <v>243</v>
      </c>
      <c r="D29" s="71" t="s">
        <v>957</v>
      </c>
      <c r="E29" s="71" t="s">
        <v>43</v>
      </c>
      <c r="F29" s="71" t="s">
        <v>244</v>
      </c>
      <c r="G29" s="71" t="s">
        <v>1019</v>
      </c>
      <c r="H29" s="71" t="s">
        <v>3</v>
      </c>
      <c r="I29" s="71" t="s">
        <v>245</v>
      </c>
      <c r="J29" s="71" t="s">
        <v>125</v>
      </c>
      <c r="K29" s="71" t="s">
        <v>958</v>
      </c>
    </row>
    <row r="30" spans="1:11" x14ac:dyDescent="0.25">
      <c r="A30" s="71">
        <v>18</v>
      </c>
      <c r="B30" s="71" t="s">
        <v>322</v>
      </c>
      <c r="C30" s="71" t="s">
        <v>323</v>
      </c>
      <c r="D30" s="71" t="s">
        <v>66</v>
      </c>
      <c r="E30" s="71" t="s">
        <v>1</v>
      </c>
      <c r="F30" s="71" t="s">
        <v>324</v>
      </c>
      <c r="G30" s="71" t="s">
        <v>1019</v>
      </c>
      <c r="H30" s="71" t="s">
        <v>287</v>
      </c>
      <c r="I30" s="71" t="s">
        <v>325</v>
      </c>
      <c r="J30" s="71" t="s">
        <v>289</v>
      </c>
      <c r="K30" s="71" t="s">
        <v>956</v>
      </c>
    </row>
    <row r="31" spans="1:11" x14ac:dyDescent="0.25">
      <c r="A31" s="71">
        <v>21</v>
      </c>
      <c r="B31" s="71" t="s">
        <v>49</v>
      </c>
      <c r="C31" s="71" t="s">
        <v>97</v>
      </c>
      <c r="D31" s="71" t="s">
        <v>66</v>
      </c>
      <c r="E31" s="71" t="s">
        <v>1</v>
      </c>
      <c r="F31" s="71" t="s">
        <v>391</v>
      </c>
      <c r="G31" s="71" t="s">
        <v>1019</v>
      </c>
      <c r="H31" s="71" t="s">
        <v>294</v>
      </c>
      <c r="I31" s="71" t="s">
        <v>392</v>
      </c>
      <c r="J31" s="71" t="s">
        <v>289</v>
      </c>
      <c r="K31" s="71" t="s">
        <v>921</v>
      </c>
    </row>
    <row r="32" spans="1:11" x14ac:dyDescent="0.25">
      <c r="A32" s="71">
        <v>23</v>
      </c>
      <c r="B32" s="71" t="s">
        <v>361</v>
      </c>
      <c r="C32" s="71" t="s">
        <v>362</v>
      </c>
      <c r="D32" s="71" t="s">
        <v>0</v>
      </c>
      <c r="E32" s="71" t="s">
        <v>1</v>
      </c>
      <c r="F32" s="71" t="s">
        <v>886</v>
      </c>
      <c r="G32" s="71" t="s">
        <v>1019</v>
      </c>
      <c r="H32" s="71" t="s">
        <v>3</v>
      </c>
      <c r="I32" s="71" t="s">
        <v>861</v>
      </c>
      <c r="J32" s="71" t="s">
        <v>516</v>
      </c>
      <c r="K32" s="71" t="s">
        <v>896</v>
      </c>
    </row>
    <row r="33" spans="1:11" x14ac:dyDescent="0.25">
      <c r="A33" s="71">
        <v>24</v>
      </c>
      <c r="B33" s="71" t="s">
        <v>845</v>
      </c>
      <c r="C33" s="71" t="s">
        <v>846</v>
      </c>
      <c r="D33" s="71" t="s">
        <v>27</v>
      </c>
      <c r="E33" s="71" t="s">
        <v>28</v>
      </c>
      <c r="F33" s="71" t="s">
        <v>847</v>
      </c>
      <c r="G33" s="71" t="s">
        <v>1019</v>
      </c>
      <c r="H33" s="71" t="s">
        <v>294</v>
      </c>
      <c r="I33" s="71" t="s">
        <v>848</v>
      </c>
      <c r="J33" s="71" t="s">
        <v>289</v>
      </c>
      <c r="K33" s="71" t="s">
        <v>849</v>
      </c>
    </row>
    <row r="34" spans="1:11" x14ac:dyDescent="0.25">
      <c r="A34" s="71">
        <v>28</v>
      </c>
      <c r="B34" s="71" t="s">
        <v>530</v>
      </c>
      <c r="C34" s="71" t="s">
        <v>531</v>
      </c>
      <c r="D34" s="71" t="s">
        <v>36</v>
      </c>
      <c r="E34" s="71" t="s">
        <v>1</v>
      </c>
      <c r="F34" s="71" t="s">
        <v>532</v>
      </c>
      <c r="G34" s="71" t="s">
        <v>1019</v>
      </c>
      <c r="H34" s="71" t="s">
        <v>294</v>
      </c>
      <c r="I34" s="71" t="s">
        <v>533</v>
      </c>
      <c r="J34" s="71" t="s">
        <v>516</v>
      </c>
      <c r="K34" s="71" t="s">
        <v>764</v>
      </c>
    </row>
    <row r="35" spans="1:11" x14ac:dyDescent="0.25">
      <c r="A35" s="71">
        <v>29</v>
      </c>
      <c r="B35" s="71" t="s">
        <v>116</v>
      </c>
      <c r="C35" s="71" t="s">
        <v>117</v>
      </c>
      <c r="D35" s="71" t="s">
        <v>648</v>
      </c>
      <c r="E35" s="71" t="s">
        <v>1</v>
      </c>
      <c r="F35" s="71" t="s">
        <v>118</v>
      </c>
      <c r="G35" s="71" t="s">
        <v>1019</v>
      </c>
      <c r="H35" s="71" t="s">
        <v>3</v>
      </c>
      <c r="I35" s="71" t="s">
        <v>119</v>
      </c>
      <c r="J35" s="71" t="s">
        <v>53</v>
      </c>
      <c r="K35" s="71" t="s">
        <v>649</v>
      </c>
    </row>
    <row r="36" spans="1:11" x14ac:dyDescent="0.25">
      <c r="A36" s="71">
        <v>30</v>
      </c>
      <c r="B36" s="71" t="s">
        <v>651</v>
      </c>
      <c r="C36" s="71" t="s">
        <v>652</v>
      </c>
      <c r="D36" s="71" t="s">
        <v>653</v>
      </c>
      <c r="E36" s="71" t="s">
        <v>1</v>
      </c>
      <c r="F36" s="71" t="s">
        <v>654</v>
      </c>
      <c r="G36" s="71" t="s">
        <v>1019</v>
      </c>
      <c r="H36" s="71" t="s">
        <v>294</v>
      </c>
      <c r="I36" s="71" t="s">
        <v>655</v>
      </c>
      <c r="J36" s="71" t="s">
        <v>289</v>
      </c>
      <c r="K36" s="71" t="s">
        <v>656</v>
      </c>
    </row>
    <row r="37" spans="1:11" x14ac:dyDescent="0.25">
      <c r="A37" s="71">
        <v>32</v>
      </c>
      <c r="B37" s="71" t="s">
        <v>425</v>
      </c>
      <c r="C37" s="71" t="s">
        <v>426</v>
      </c>
      <c r="D37" s="71" t="s">
        <v>427</v>
      </c>
      <c r="E37" s="71" t="s">
        <v>28</v>
      </c>
      <c r="F37" s="71" t="s">
        <v>428</v>
      </c>
      <c r="G37" s="71" t="s">
        <v>1019</v>
      </c>
      <c r="H37" s="71" t="s">
        <v>287</v>
      </c>
      <c r="I37" s="71" t="s">
        <v>429</v>
      </c>
      <c r="J37" s="71" t="s">
        <v>289</v>
      </c>
      <c r="K37" s="71" t="s">
        <v>659</v>
      </c>
    </row>
    <row r="38" spans="1:11" x14ac:dyDescent="0.25">
      <c r="A38" s="71">
        <v>33</v>
      </c>
      <c r="B38" s="71" t="s">
        <v>608</v>
      </c>
      <c r="C38" s="71" t="s">
        <v>378</v>
      </c>
      <c r="D38" s="71" t="s">
        <v>27</v>
      </c>
      <c r="E38" s="71" t="s">
        <v>28</v>
      </c>
      <c r="F38" s="71" t="s">
        <v>609</v>
      </c>
      <c r="G38" s="71" t="s">
        <v>1019</v>
      </c>
      <c r="H38" s="71" t="s">
        <v>294</v>
      </c>
      <c r="I38" s="71" t="s">
        <v>610</v>
      </c>
      <c r="J38" s="71" t="s">
        <v>289</v>
      </c>
      <c r="K38" s="71" t="s">
        <v>663</v>
      </c>
    </row>
    <row r="39" spans="1:11" x14ac:dyDescent="0.25">
      <c r="A39" s="71">
        <v>34</v>
      </c>
      <c r="B39" s="71"/>
      <c r="C39" s="71"/>
      <c r="D39" s="71"/>
      <c r="E39" s="71"/>
      <c r="F39" s="71" t="s">
        <v>572</v>
      </c>
      <c r="G39" s="71" t="s">
        <v>1019</v>
      </c>
      <c r="H39" s="71" t="s">
        <v>287</v>
      </c>
      <c r="I39" s="71" t="s">
        <v>573</v>
      </c>
      <c r="J39" s="71" t="s">
        <v>289</v>
      </c>
      <c r="K39" s="71" t="s">
        <v>665</v>
      </c>
    </row>
    <row r="40" spans="1:11" x14ac:dyDescent="0.25">
      <c r="A40" s="71">
        <v>36</v>
      </c>
      <c r="B40" s="71" t="s">
        <v>257</v>
      </c>
      <c r="C40" s="71" t="s">
        <v>258</v>
      </c>
      <c r="D40" s="71" t="s">
        <v>36</v>
      </c>
      <c r="E40" s="71" t="s">
        <v>1</v>
      </c>
      <c r="F40" s="71" t="s">
        <v>259</v>
      </c>
      <c r="G40" s="71" t="s">
        <v>1019</v>
      </c>
      <c r="H40" s="71" t="s">
        <v>3</v>
      </c>
      <c r="I40" s="71" t="s">
        <v>260</v>
      </c>
      <c r="J40" s="71" t="s">
        <v>53</v>
      </c>
      <c r="K40" s="71" t="s">
        <v>670</v>
      </c>
    </row>
    <row r="41" spans="1:11" x14ac:dyDescent="0.25">
      <c r="A41" s="71">
        <v>37</v>
      </c>
      <c r="B41" s="71" t="s">
        <v>566</v>
      </c>
      <c r="C41" s="71" t="s">
        <v>556</v>
      </c>
      <c r="D41" s="71" t="s">
        <v>0</v>
      </c>
      <c r="E41" s="71" t="s">
        <v>1</v>
      </c>
      <c r="F41" s="71" t="s">
        <v>557</v>
      </c>
      <c r="G41" s="71" t="s">
        <v>1019</v>
      </c>
      <c r="H41" s="71" t="s">
        <v>287</v>
      </c>
      <c r="I41" s="71" t="s">
        <v>558</v>
      </c>
      <c r="J41" s="71" t="s">
        <v>289</v>
      </c>
      <c r="K41" s="71" t="s">
        <v>673</v>
      </c>
    </row>
    <row r="42" spans="1:11" x14ac:dyDescent="0.25">
      <c r="A42" s="71">
        <v>38</v>
      </c>
      <c r="B42" s="71"/>
      <c r="C42" s="71"/>
      <c r="D42" s="71"/>
      <c r="E42" s="71"/>
      <c r="F42" s="71" t="s">
        <v>540</v>
      </c>
      <c r="G42" s="71" t="s">
        <v>1019</v>
      </c>
      <c r="H42" s="71" t="s">
        <v>294</v>
      </c>
      <c r="I42" s="71" t="s">
        <v>541</v>
      </c>
      <c r="J42" s="71" t="s">
        <v>289</v>
      </c>
      <c r="K42" s="71" t="s">
        <v>677</v>
      </c>
    </row>
    <row r="43" spans="1:11" x14ac:dyDescent="0.25">
      <c r="A43" s="71">
        <v>39</v>
      </c>
      <c r="B43" s="71" t="s">
        <v>291</v>
      </c>
      <c r="C43" s="71" t="s">
        <v>292</v>
      </c>
      <c r="D43" s="71" t="s">
        <v>0</v>
      </c>
      <c r="E43" s="71" t="s">
        <v>1</v>
      </c>
      <c r="F43" s="71" t="s">
        <v>293</v>
      </c>
      <c r="G43" s="71" t="s">
        <v>1019</v>
      </c>
      <c r="H43" s="71" t="s">
        <v>294</v>
      </c>
      <c r="I43" s="71" t="s">
        <v>295</v>
      </c>
      <c r="J43" s="71" t="s">
        <v>289</v>
      </c>
      <c r="K43" s="71" t="s">
        <v>679</v>
      </c>
    </row>
    <row r="44" spans="1:11" x14ac:dyDescent="0.25">
      <c r="A44" s="71">
        <v>40</v>
      </c>
      <c r="B44" s="71" t="s">
        <v>297</v>
      </c>
      <c r="C44" s="71" t="s">
        <v>255</v>
      </c>
      <c r="D44" s="71" t="s">
        <v>0</v>
      </c>
      <c r="E44" s="71" t="s">
        <v>1</v>
      </c>
      <c r="F44" s="71" t="s">
        <v>298</v>
      </c>
      <c r="G44" s="71" t="s">
        <v>1019</v>
      </c>
      <c r="H44" s="71" t="s">
        <v>294</v>
      </c>
      <c r="I44" s="71" t="s">
        <v>299</v>
      </c>
      <c r="J44" s="71" t="s">
        <v>289</v>
      </c>
      <c r="K44" s="71" t="s">
        <v>680</v>
      </c>
    </row>
    <row r="45" spans="1:11" x14ac:dyDescent="0.25">
      <c r="A45" s="71">
        <v>41</v>
      </c>
      <c r="B45" s="71" t="s">
        <v>311</v>
      </c>
      <c r="C45" s="71" t="s">
        <v>312</v>
      </c>
      <c r="D45" s="71" t="s">
        <v>313</v>
      </c>
      <c r="E45" s="71" t="s">
        <v>43</v>
      </c>
      <c r="F45" s="71" t="s">
        <v>314</v>
      </c>
      <c r="G45" s="71" t="s">
        <v>1019</v>
      </c>
      <c r="H45" s="71" t="s">
        <v>294</v>
      </c>
      <c r="I45" s="71" t="s">
        <v>315</v>
      </c>
      <c r="J45" s="71" t="s">
        <v>289</v>
      </c>
      <c r="K45" s="71" t="s">
        <v>683</v>
      </c>
    </row>
    <row r="46" spans="1:11" x14ac:dyDescent="0.25">
      <c r="A46" s="71">
        <v>42</v>
      </c>
      <c r="B46" s="71" t="s">
        <v>317</v>
      </c>
      <c r="C46" s="71" t="s">
        <v>279</v>
      </c>
      <c r="D46" s="71" t="s">
        <v>318</v>
      </c>
      <c r="E46" s="71" t="s">
        <v>28</v>
      </c>
      <c r="F46" s="71" t="s">
        <v>319</v>
      </c>
      <c r="G46" s="71" t="s">
        <v>1019</v>
      </c>
      <c r="H46" s="71" t="s">
        <v>287</v>
      </c>
      <c r="I46" s="71" t="s">
        <v>320</v>
      </c>
      <c r="J46" s="71" t="s">
        <v>289</v>
      </c>
      <c r="K46" s="71" t="s">
        <v>758</v>
      </c>
    </row>
    <row r="47" spans="1:11" x14ac:dyDescent="0.25">
      <c r="A47" s="71">
        <v>45</v>
      </c>
      <c r="B47" s="71" t="s">
        <v>345</v>
      </c>
      <c r="C47" s="71" t="s">
        <v>346</v>
      </c>
      <c r="D47" s="71" t="s">
        <v>17</v>
      </c>
      <c r="E47" s="71" t="s">
        <v>7</v>
      </c>
      <c r="F47" s="71" t="s">
        <v>347</v>
      </c>
      <c r="G47" s="71" t="s">
        <v>1019</v>
      </c>
      <c r="H47" s="71" t="s">
        <v>287</v>
      </c>
      <c r="I47" s="71" t="s">
        <v>348</v>
      </c>
      <c r="J47" s="71" t="s">
        <v>289</v>
      </c>
      <c r="K47" s="71" t="s">
        <v>688</v>
      </c>
    </row>
    <row r="48" spans="1:11" x14ac:dyDescent="0.25">
      <c r="A48" s="71">
        <v>47</v>
      </c>
      <c r="B48" s="71" t="s">
        <v>355</v>
      </c>
      <c r="C48" s="71" t="s">
        <v>356</v>
      </c>
      <c r="D48" s="71" t="s">
        <v>0</v>
      </c>
      <c r="E48" s="71" t="s">
        <v>1</v>
      </c>
      <c r="F48" s="71" t="s">
        <v>357</v>
      </c>
      <c r="G48" s="71" t="s">
        <v>1019</v>
      </c>
      <c r="H48" s="71" t="s">
        <v>294</v>
      </c>
      <c r="I48" s="71" t="s">
        <v>358</v>
      </c>
      <c r="J48" s="71" t="s">
        <v>289</v>
      </c>
      <c r="K48" s="71" t="s">
        <v>690</v>
      </c>
    </row>
    <row r="49" spans="1:11" x14ac:dyDescent="0.25">
      <c r="A49" s="71">
        <v>48</v>
      </c>
      <c r="B49" s="71" t="s">
        <v>238</v>
      </c>
      <c r="C49" s="71" t="s">
        <v>239</v>
      </c>
      <c r="D49" s="71" t="s">
        <v>0</v>
      </c>
      <c r="E49" s="71" t="s">
        <v>1</v>
      </c>
      <c r="F49" s="71" t="s">
        <v>240</v>
      </c>
      <c r="G49" s="71" t="s">
        <v>1019</v>
      </c>
      <c r="H49" s="71" t="s">
        <v>3</v>
      </c>
      <c r="I49" s="71" t="s">
        <v>241</v>
      </c>
      <c r="J49" s="71" t="s">
        <v>53</v>
      </c>
      <c r="K49" s="71" t="s">
        <v>691</v>
      </c>
    </row>
    <row r="50" spans="1:11" x14ac:dyDescent="0.25">
      <c r="A50" s="71">
        <v>49</v>
      </c>
      <c r="B50" s="71" t="s">
        <v>366</v>
      </c>
      <c r="C50" s="71" t="s">
        <v>367</v>
      </c>
      <c r="D50" s="71" t="s">
        <v>368</v>
      </c>
      <c r="E50" s="71" t="s">
        <v>43</v>
      </c>
      <c r="F50" s="71" t="s">
        <v>369</v>
      </c>
      <c r="G50" s="71" t="s">
        <v>1019</v>
      </c>
      <c r="H50" s="71" t="s">
        <v>294</v>
      </c>
      <c r="I50" s="71" t="s">
        <v>370</v>
      </c>
      <c r="J50" s="71" t="s">
        <v>289</v>
      </c>
      <c r="K50" s="71" t="s">
        <v>693</v>
      </c>
    </row>
    <row r="51" spans="1:11" x14ac:dyDescent="0.25">
      <c r="A51" s="71">
        <v>53</v>
      </c>
      <c r="B51" s="71" t="s">
        <v>137</v>
      </c>
      <c r="C51" s="71" t="s">
        <v>138</v>
      </c>
      <c r="D51" s="71" t="s">
        <v>0</v>
      </c>
      <c r="E51" s="71" t="s">
        <v>1</v>
      </c>
      <c r="F51" s="71" t="s">
        <v>139</v>
      </c>
      <c r="G51" s="71" t="s">
        <v>1019</v>
      </c>
      <c r="H51" s="71" t="s">
        <v>3</v>
      </c>
      <c r="I51" s="71" t="s">
        <v>140</v>
      </c>
      <c r="J51" s="71" t="s">
        <v>53</v>
      </c>
      <c r="K51" s="71" t="s">
        <v>699</v>
      </c>
    </row>
    <row r="52" spans="1:11" x14ac:dyDescent="0.25">
      <c r="A52" s="71">
        <v>54</v>
      </c>
      <c r="B52" s="71" t="s">
        <v>262</v>
      </c>
      <c r="C52" s="71" t="s">
        <v>399</v>
      </c>
      <c r="D52" s="71" t="s">
        <v>0</v>
      </c>
      <c r="E52" s="71" t="s">
        <v>1</v>
      </c>
      <c r="F52" s="71" t="s">
        <v>400</v>
      </c>
      <c r="G52" s="71" t="s">
        <v>1019</v>
      </c>
      <c r="H52" s="71" t="s">
        <v>294</v>
      </c>
      <c r="I52" s="71" t="s">
        <v>401</v>
      </c>
      <c r="J52" s="71" t="s">
        <v>289</v>
      </c>
      <c r="K52" s="71" t="s">
        <v>700</v>
      </c>
    </row>
    <row r="53" spans="1:11" x14ac:dyDescent="0.25">
      <c r="A53" s="71">
        <v>55</v>
      </c>
      <c r="B53" s="71" t="s">
        <v>403</v>
      </c>
      <c r="C53" s="71" t="s">
        <v>60</v>
      </c>
      <c r="D53" s="71" t="s">
        <v>27</v>
      </c>
      <c r="E53" s="71" t="s">
        <v>28</v>
      </c>
      <c r="F53" s="71" t="s">
        <v>404</v>
      </c>
      <c r="G53" s="71" t="s">
        <v>1019</v>
      </c>
      <c r="H53" s="71" t="s">
        <v>287</v>
      </c>
      <c r="I53" s="71" t="s">
        <v>405</v>
      </c>
      <c r="J53" s="71" t="s">
        <v>289</v>
      </c>
      <c r="K53" s="71" t="s">
        <v>701</v>
      </c>
    </row>
    <row r="54" spans="1:11" x14ac:dyDescent="0.25">
      <c r="A54" s="71">
        <v>57</v>
      </c>
      <c r="B54" s="71" t="s">
        <v>431</v>
      </c>
      <c r="C54" s="71" t="s">
        <v>172</v>
      </c>
      <c r="D54" s="71" t="s">
        <v>432</v>
      </c>
      <c r="E54" s="71" t="s">
        <v>28</v>
      </c>
      <c r="F54" s="71" t="s">
        <v>433</v>
      </c>
      <c r="G54" s="71" t="s">
        <v>1019</v>
      </c>
      <c r="H54" s="71" t="s">
        <v>294</v>
      </c>
      <c r="I54" s="71" t="s">
        <v>434</v>
      </c>
      <c r="J54" s="71" t="s">
        <v>289</v>
      </c>
      <c r="K54" s="71" t="s">
        <v>704</v>
      </c>
    </row>
    <row r="55" spans="1:11" x14ac:dyDescent="0.25">
      <c r="A55" s="71">
        <v>58</v>
      </c>
      <c r="B55" s="71" t="s">
        <v>15</v>
      </c>
      <c r="C55" s="71" t="s">
        <v>16</v>
      </c>
      <c r="D55" s="71" t="s">
        <v>17</v>
      </c>
      <c r="E55" s="71" t="s">
        <v>7</v>
      </c>
      <c r="F55" s="71" t="s">
        <v>77</v>
      </c>
      <c r="G55" s="71" t="s">
        <v>1019</v>
      </c>
      <c r="H55" s="71" t="s">
        <v>30</v>
      </c>
      <c r="I55" s="71" t="s">
        <v>78</v>
      </c>
      <c r="J55" s="71" t="s">
        <v>32</v>
      </c>
      <c r="K55" s="71" t="s">
        <v>705</v>
      </c>
    </row>
    <row r="56" spans="1:11" x14ac:dyDescent="0.25">
      <c r="A56" s="71">
        <v>62</v>
      </c>
      <c r="B56" s="71" t="s">
        <v>460</v>
      </c>
      <c r="C56" s="71" t="s">
        <v>461</v>
      </c>
      <c r="D56" s="71" t="s">
        <v>462</v>
      </c>
      <c r="E56" s="71" t="s">
        <v>1</v>
      </c>
      <c r="F56" s="71" t="s">
        <v>463</v>
      </c>
      <c r="G56" s="71" t="s">
        <v>1019</v>
      </c>
      <c r="H56" s="71" t="s">
        <v>30</v>
      </c>
      <c r="I56" s="71" t="s">
        <v>464</v>
      </c>
      <c r="J56" s="71" t="s">
        <v>32</v>
      </c>
      <c r="K56" s="71" t="s">
        <v>711</v>
      </c>
    </row>
    <row r="57" spans="1:11" x14ac:dyDescent="0.25">
      <c r="A57" s="71">
        <v>63</v>
      </c>
      <c r="B57" s="71" t="s">
        <v>165</v>
      </c>
      <c r="C57" s="71" t="s">
        <v>166</v>
      </c>
      <c r="D57" s="71" t="s">
        <v>27</v>
      </c>
      <c r="E57" s="71" t="s">
        <v>28</v>
      </c>
      <c r="F57" s="71" t="s">
        <v>167</v>
      </c>
      <c r="G57" s="71" t="s">
        <v>1019</v>
      </c>
      <c r="H57" s="71" t="s">
        <v>30</v>
      </c>
      <c r="I57" s="71" t="s">
        <v>168</v>
      </c>
      <c r="J57" s="71" t="s">
        <v>32</v>
      </c>
      <c r="K57" s="71" t="s">
        <v>712</v>
      </c>
    </row>
    <row r="58" spans="1:11" x14ac:dyDescent="0.25">
      <c r="A58" s="71">
        <v>65</v>
      </c>
      <c r="B58" s="71" t="s">
        <v>25</v>
      </c>
      <c r="C58" s="71" t="s">
        <v>26</v>
      </c>
      <c r="D58" s="71" t="s">
        <v>27</v>
      </c>
      <c r="E58" s="71" t="s">
        <v>28</v>
      </c>
      <c r="F58" s="71" t="s">
        <v>29</v>
      </c>
      <c r="G58" s="71" t="s">
        <v>1019</v>
      </c>
      <c r="H58" s="71" t="s">
        <v>30</v>
      </c>
      <c r="I58" s="71" t="s">
        <v>31</v>
      </c>
      <c r="J58" s="71" t="s">
        <v>32</v>
      </c>
      <c r="K58" s="71" t="s">
        <v>714</v>
      </c>
    </row>
    <row r="59" spans="1:11" x14ac:dyDescent="0.25">
      <c r="A59" s="71">
        <v>69</v>
      </c>
      <c r="B59" s="71" t="s">
        <v>110</v>
      </c>
      <c r="C59" s="71" t="s">
        <v>111</v>
      </c>
      <c r="D59" s="71" t="s">
        <v>112</v>
      </c>
      <c r="E59" s="71" t="s">
        <v>43</v>
      </c>
      <c r="F59" s="71" t="s">
        <v>113</v>
      </c>
      <c r="G59" s="71" t="s">
        <v>1019</v>
      </c>
      <c r="H59" s="71" t="s">
        <v>3</v>
      </c>
      <c r="I59" s="71" t="s">
        <v>114</v>
      </c>
      <c r="J59" s="71" t="s">
        <v>53</v>
      </c>
      <c r="K59" s="71" t="s">
        <v>727</v>
      </c>
    </row>
    <row r="60" spans="1:11" x14ac:dyDescent="0.25">
      <c r="A60" s="71">
        <v>70</v>
      </c>
      <c r="B60" s="71" t="s">
        <v>120</v>
      </c>
      <c r="C60" s="71" t="s">
        <v>121</v>
      </c>
      <c r="D60" s="71" t="s">
        <v>122</v>
      </c>
      <c r="E60" s="71" t="s">
        <v>43</v>
      </c>
      <c r="F60" s="71" t="s">
        <v>123</v>
      </c>
      <c r="G60" s="71" t="s">
        <v>1019</v>
      </c>
      <c r="H60" s="71" t="s">
        <v>3</v>
      </c>
      <c r="I60" s="71" t="s">
        <v>124</v>
      </c>
      <c r="J60" s="71" t="s">
        <v>125</v>
      </c>
      <c r="K60" s="71" t="s">
        <v>728</v>
      </c>
    </row>
    <row r="61" spans="1:11" x14ac:dyDescent="0.25">
      <c r="A61" s="71">
        <v>84</v>
      </c>
      <c r="B61" s="71" t="s">
        <v>467</v>
      </c>
      <c r="C61" s="71" t="s">
        <v>468</v>
      </c>
      <c r="D61" s="71" t="s">
        <v>0</v>
      </c>
      <c r="E61" s="71" t="s">
        <v>1</v>
      </c>
      <c r="F61" s="71" t="s">
        <v>477</v>
      </c>
      <c r="G61" s="71" t="s">
        <v>1019</v>
      </c>
      <c r="H61" s="71" t="s">
        <v>30</v>
      </c>
      <c r="I61" s="71" t="s">
        <v>478</v>
      </c>
      <c r="J61" s="71" t="s">
        <v>32</v>
      </c>
      <c r="K61" s="71" t="s">
        <v>740</v>
      </c>
    </row>
    <row r="62" spans="1:11" x14ac:dyDescent="0.25">
      <c r="A62" s="71">
        <v>87</v>
      </c>
      <c r="B62" s="71" t="s">
        <v>206</v>
      </c>
      <c r="C62" s="71" t="s">
        <v>207</v>
      </c>
      <c r="D62" s="71" t="s">
        <v>173</v>
      </c>
      <c r="E62" s="71" t="s">
        <v>43</v>
      </c>
      <c r="F62" s="71" t="s">
        <v>208</v>
      </c>
      <c r="G62" s="71" t="s">
        <v>1019</v>
      </c>
      <c r="H62" s="71" t="s">
        <v>3</v>
      </c>
      <c r="I62" s="71" t="s">
        <v>209</v>
      </c>
      <c r="J62" s="71" t="s">
        <v>53</v>
      </c>
      <c r="K62" s="71" t="s">
        <v>745</v>
      </c>
    </row>
    <row r="63" spans="1:11" x14ac:dyDescent="0.25">
      <c r="A63" s="71">
        <v>88</v>
      </c>
      <c r="B63" s="71" t="s">
        <v>224</v>
      </c>
      <c r="C63" s="71" t="s">
        <v>225</v>
      </c>
      <c r="D63" s="71" t="s">
        <v>0</v>
      </c>
      <c r="E63" s="71" t="s">
        <v>1</v>
      </c>
      <c r="F63" s="71" t="s">
        <v>226</v>
      </c>
      <c r="G63" s="71" t="s">
        <v>1019</v>
      </c>
      <c r="H63" s="71" t="s">
        <v>3</v>
      </c>
      <c r="I63" s="71" t="s">
        <v>227</v>
      </c>
      <c r="J63" s="71" t="s">
        <v>53</v>
      </c>
      <c r="K63" s="71" t="s">
        <v>748</v>
      </c>
    </row>
    <row r="64" spans="1:11" x14ac:dyDescent="0.25">
      <c r="A64" s="71">
        <v>89</v>
      </c>
      <c r="B64" s="71" t="s">
        <v>54</v>
      </c>
      <c r="C64" s="71" t="s">
        <v>55</v>
      </c>
      <c r="D64" s="71" t="s">
        <v>0</v>
      </c>
      <c r="E64" s="71" t="s">
        <v>1</v>
      </c>
      <c r="F64" s="71" t="s">
        <v>229</v>
      </c>
      <c r="G64" s="71" t="s">
        <v>1019</v>
      </c>
      <c r="H64" s="71" t="s">
        <v>3</v>
      </c>
      <c r="I64" s="71" t="s">
        <v>230</v>
      </c>
      <c r="J64" s="71" t="s">
        <v>53</v>
      </c>
      <c r="K64" s="71" t="s">
        <v>749</v>
      </c>
    </row>
    <row r="65" spans="1:11" x14ac:dyDescent="0.25">
      <c r="A65" s="71">
        <v>92</v>
      </c>
      <c r="B65" s="71" t="s">
        <v>268</v>
      </c>
      <c r="C65" s="71" t="s">
        <v>269</v>
      </c>
      <c r="D65" s="71" t="s">
        <v>66</v>
      </c>
      <c r="E65" s="71" t="s">
        <v>1</v>
      </c>
      <c r="F65" s="71" t="s">
        <v>270</v>
      </c>
      <c r="G65" s="71" t="s">
        <v>1019</v>
      </c>
      <c r="H65" s="71" t="s">
        <v>3</v>
      </c>
      <c r="I65" s="71" t="s">
        <v>271</v>
      </c>
      <c r="J65" s="71" t="s">
        <v>53</v>
      </c>
      <c r="K65" s="71" t="s">
        <v>754</v>
      </c>
    </row>
    <row r="66" spans="1:11" x14ac:dyDescent="0.25">
      <c r="A66" s="71">
        <v>93</v>
      </c>
      <c r="B66" s="71" t="s">
        <v>278</v>
      </c>
      <c r="C66" s="71" t="s">
        <v>279</v>
      </c>
      <c r="D66" s="71" t="s">
        <v>66</v>
      </c>
      <c r="E66" s="71" t="s">
        <v>1</v>
      </c>
      <c r="F66" s="71" t="s">
        <v>280</v>
      </c>
      <c r="G66" s="71" t="s">
        <v>1019</v>
      </c>
      <c r="H66" s="71" t="s">
        <v>3</v>
      </c>
      <c r="I66" s="71" t="s">
        <v>281</v>
      </c>
      <c r="J66" s="71" t="s">
        <v>53</v>
      </c>
      <c r="K66" s="71" t="s">
        <v>756</v>
      </c>
    </row>
    <row r="67" spans="1:11" x14ac:dyDescent="0.25">
      <c r="A67" s="71">
        <v>11</v>
      </c>
      <c r="B67" s="71" t="s">
        <v>766</v>
      </c>
      <c r="C67" s="71" t="s">
        <v>767</v>
      </c>
      <c r="D67" s="71" t="s">
        <v>577</v>
      </c>
      <c r="E67" s="71" t="s">
        <v>7</v>
      </c>
      <c r="F67" s="71" t="s">
        <v>1040</v>
      </c>
      <c r="G67" s="71" t="s">
        <v>1050</v>
      </c>
      <c r="H67" s="71" t="s">
        <v>781</v>
      </c>
      <c r="I67" s="71" t="s">
        <v>1042</v>
      </c>
      <c r="J67" s="71" t="s">
        <v>1043</v>
      </c>
      <c r="K67" s="71" t="s">
        <v>1044</v>
      </c>
    </row>
    <row r="68" spans="1:11" x14ac:dyDescent="0.25">
      <c r="A68" s="71">
        <v>83</v>
      </c>
      <c r="B68" s="71" t="s">
        <v>174</v>
      </c>
      <c r="C68" s="71" t="s">
        <v>175</v>
      </c>
      <c r="D68" s="71" t="s">
        <v>0</v>
      </c>
      <c r="E68" s="71" t="s">
        <v>1</v>
      </c>
      <c r="F68" s="71" t="s">
        <v>472</v>
      </c>
      <c r="G68" s="71" t="s">
        <v>1050</v>
      </c>
      <c r="H68" s="71" t="s">
        <v>473</v>
      </c>
      <c r="I68" s="71" t="s">
        <v>474</v>
      </c>
      <c r="J68" s="71" t="s">
        <v>475</v>
      </c>
      <c r="K68" s="71" t="s">
        <v>737</v>
      </c>
    </row>
    <row r="69" spans="1:11" x14ac:dyDescent="0.25">
      <c r="A69" s="71">
        <v>86</v>
      </c>
      <c r="B69" s="71" t="s">
        <v>54</v>
      </c>
      <c r="C69" s="71" t="s">
        <v>55</v>
      </c>
      <c r="D69" s="71" t="s">
        <v>0</v>
      </c>
      <c r="E69" s="71" t="s">
        <v>1</v>
      </c>
      <c r="F69" s="71" t="s">
        <v>480</v>
      </c>
      <c r="G69" s="71" t="s">
        <v>1050</v>
      </c>
      <c r="H69" s="71" t="s">
        <v>473</v>
      </c>
      <c r="I69" s="71" t="s">
        <v>481</v>
      </c>
      <c r="J69" s="71" t="s">
        <v>475</v>
      </c>
      <c r="K69" s="71" t="s">
        <v>744</v>
      </c>
    </row>
    <row r="70" spans="1:11" x14ac:dyDescent="0.25">
      <c r="A70" s="56">
        <v>79</v>
      </c>
      <c r="B70" s="56" t="s">
        <v>875</v>
      </c>
      <c r="C70" s="56" t="s">
        <v>876</v>
      </c>
      <c r="D70" s="56" t="s">
        <v>877</v>
      </c>
      <c r="E70" s="56" t="s">
        <v>878</v>
      </c>
      <c r="F70" s="56" t="s">
        <v>879</v>
      </c>
      <c r="G70" s="56" t="s">
        <v>527</v>
      </c>
      <c r="H70" s="56" t="s">
        <v>8</v>
      </c>
      <c r="I70" s="56" t="s">
        <v>880</v>
      </c>
      <c r="J70" s="56" t="s">
        <v>9</v>
      </c>
      <c r="K70" s="56" t="s">
        <v>881</v>
      </c>
    </row>
    <row r="71" spans="1:11" x14ac:dyDescent="0.25">
      <c r="A71" s="71">
        <v>1</v>
      </c>
      <c r="B71" s="71"/>
      <c r="C71" s="71"/>
      <c r="D71" s="71"/>
      <c r="E71" s="71"/>
      <c r="F71" s="71" t="s">
        <v>1052</v>
      </c>
      <c r="G71" s="71" t="s">
        <v>960</v>
      </c>
      <c r="H71" s="71" t="s">
        <v>1006</v>
      </c>
      <c r="I71" s="71" t="s">
        <v>1053</v>
      </c>
      <c r="J71" s="71" t="s">
        <v>960</v>
      </c>
      <c r="K71" s="71" t="s">
        <v>1056</v>
      </c>
    </row>
    <row r="72" spans="1:11" x14ac:dyDescent="0.25">
      <c r="A72" s="71">
        <v>4</v>
      </c>
      <c r="B72" s="71"/>
      <c r="C72" s="71"/>
      <c r="D72" s="71"/>
      <c r="E72" s="71"/>
      <c r="F72" s="71" t="s">
        <v>1059</v>
      </c>
      <c r="G72" s="71" t="s">
        <v>960</v>
      </c>
      <c r="H72" s="71" t="s">
        <v>1013</v>
      </c>
      <c r="I72" s="71" t="s">
        <v>1060</v>
      </c>
      <c r="J72" s="71" t="s">
        <v>960</v>
      </c>
      <c r="K72" s="71" t="s">
        <v>1061</v>
      </c>
    </row>
    <row r="73" spans="1:11" x14ac:dyDescent="0.25">
      <c r="A73" s="71">
        <v>5</v>
      </c>
      <c r="B73" s="71"/>
      <c r="C73" s="71"/>
      <c r="D73" s="71"/>
      <c r="E73" s="71"/>
      <c r="F73" s="71" t="s">
        <v>1062</v>
      </c>
      <c r="G73" s="71" t="s">
        <v>960</v>
      </c>
      <c r="H73" s="71" t="s">
        <v>1013</v>
      </c>
      <c r="I73" s="71" t="s">
        <v>1063</v>
      </c>
      <c r="J73" s="71" t="s">
        <v>960</v>
      </c>
      <c r="K73" s="71" t="s">
        <v>1064</v>
      </c>
    </row>
    <row r="74" spans="1:11" x14ac:dyDescent="0.25">
      <c r="A74" s="71">
        <v>6</v>
      </c>
      <c r="B74" s="71"/>
      <c r="C74" s="71"/>
      <c r="D74" s="71"/>
      <c r="E74" s="71"/>
      <c r="F74" s="71" t="s">
        <v>1065</v>
      </c>
      <c r="G74" s="71" t="s">
        <v>960</v>
      </c>
      <c r="H74" s="71" t="s">
        <v>1013</v>
      </c>
      <c r="I74" s="71" t="s">
        <v>1066</v>
      </c>
      <c r="J74" s="71" t="s">
        <v>960</v>
      </c>
      <c r="K74" s="71" t="s">
        <v>1067</v>
      </c>
    </row>
    <row r="75" spans="1:11" x14ac:dyDescent="0.25">
      <c r="A75" s="71">
        <v>10</v>
      </c>
      <c r="B75" s="71"/>
      <c r="C75" s="71"/>
      <c r="D75" s="71"/>
      <c r="E75" s="71"/>
      <c r="F75" s="71" t="s">
        <v>1030</v>
      </c>
      <c r="G75" s="71" t="s">
        <v>960</v>
      </c>
      <c r="H75" s="71" t="s">
        <v>1013</v>
      </c>
      <c r="I75" s="71" t="s">
        <v>1031</v>
      </c>
      <c r="J75" s="71" t="s">
        <v>960</v>
      </c>
      <c r="K75" s="71" t="s">
        <v>1032</v>
      </c>
    </row>
    <row r="76" spans="1:11" x14ac:dyDescent="0.25">
      <c r="A76" s="71">
        <v>20</v>
      </c>
      <c r="B76" s="71" t="s">
        <v>49</v>
      </c>
      <c r="C76" s="71" t="s">
        <v>97</v>
      </c>
      <c r="D76" s="71" t="s">
        <v>66</v>
      </c>
      <c r="E76" s="71" t="s">
        <v>1</v>
      </c>
      <c r="F76" s="71" t="s">
        <v>98</v>
      </c>
      <c r="G76" s="71" t="s">
        <v>960</v>
      </c>
      <c r="H76" s="71" t="s">
        <v>5</v>
      </c>
      <c r="I76" s="71" t="s">
        <v>99</v>
      </c>
      <c r="J76" s="71" t="s">
        <v>6</v>
      </c>
      <c r="K76" s="71" t="s">
        <v>920</v>
      </c>
    </row>
    <row r="77" spans="1:11" x14ac:dyDescent="0.25">
      <c r="A77" s="71">
        <v>22</v>
      </c>
      <c r="B77" s="71" t="s">
        <v>902</v>
      </c>
      <c r="C77" s="71" t="s">
        <v>903</v>
      </c>
      <c r="D77" s="71" t="s">
        <v>17</v>
      </c>
      <c r="E77" s="71" t="s">
        <v>7</v>
      </c>
      <c r="F77" s="71" t="s">
        <v>904</v>
      </c>
      <c r="G77" s="71" t="s">
        <v>960</v>
      </c>
      <c r="H77" s="71" t="s">
        <v>8</v>
      </c>
      <c r="I77" s="71" t="s">
        <v>905</v>
      </c>
      <c r="J77" s="71" t="s">
        <v>9</v>
      </c>
      <c r="K77" s="71" t="s">
        <v>906</v>
      </c>
    </row>
    <row r="78" spans="1:11" x14ac:dyDescent="0.25">
      <c r="A78" s="71">
        <v>25</v>
      </c>
      <c r="B78" s="71" t="s">
        <v>766</v>
      </c>
      <c r="C78" s="71" t="s">
        <v>767</v>
      </c>
      <c r="D78" s="71" t="s">
        <v>577</v>
      </c>
      <c r="E78" s="71" t="s">
        <v>7</v>
      </c>
      <c r="F78" s="71" t="s">
        <v>768</v>
      </c>
      <c r="G78" s="71" t="s">
        <v>960</v>
      </c>
      <c r="H78" s="71" t="s">
        <v>8</v>
      </c>
      <c r="I78" s="71" t="s">
        <v>769</v>
      </c>
      <c r="J78" s="71" t="s">
        <v>9</v>
      </c>
      <c r="K78" s="71" t="s">
        <v>770</v>
      </c>
    </row>
    <row r="79" spans="1:11" x14ac:dyDescent="0.25">
      <c r="A79" s="71">
        <v>26</v>
      </c>
      <c r="B79" s="71" t="s">
        <v>544</v>
      </c>
      <c r="C79" s="71" t="s">
        <v>545</v>
      </c>
      <c r="D79" s="71" t="s">
        <v>546</v>
      </c>
      <c r="E79" s="71" t="s">
        <v>1</v>
      </c>
      <c r="F79" s="71" t="s">
        <v>547</v>
      </c>
      <c r="G79" s="71" t="s">
        <v>960</v>
      </c>
      <c r="H79" s="71" t="s">
        <v>8</v>
      </c>
      <c r="I79" s="71" t="s">
        <v>548</v>
      </c>
      <c r="J79" s="71" t="s">
        <v>9</v>
      </c>
      <c r="K79" s="71" t="s">
        <v>783</v>
      </c>
    </row>
    <row r="80" spans="1:11" x14ac:dyDescent="0.25">
      <c r="A80" s="71">
        <v>52</v>
      </c>
      <c r="B80" s="71" t="s">
        <v>366</v>
      </c>
      <c r="C80" s="71" t="s">
        <v>367</v>
      </c>
      <c r="D80" s="71" t="s">
        <v>368</v>
      </c>
      <c r="E80" s="71" t="s">
        <v>43</v>
      </c>
      <c r="F80" s="71" t="s">
        <v>395</v>
      </c>
      <c r="G80" s="71" t="s">
        <v>960</v>
      </c>
      <c r="H80" s="71" t="s">
        <v>5</v>
      </c>
      <c r="I80" s="71" t="s">
        <v>396</v>
      </c>
      <c r="J80" s="71" t="s">
        <v>6</v>
      </c>
      <c r="K80" s="71" t="s">
        <v>698</v>
      </c>
    </row>
    <row r="81" spans="1:11" x14ac:dyDescent="0.25">
      <c r="A81" s="71">
        <v>61</v>
      </c>
      <c r="B81" s="71" t="s">
        <v>443</v>
      </c>
      <c r="C81" s="71" t="s">
        <v>444</v>
      </c>
      <c r="D81" s="71" t="s">
        <v>0</v>
      </c>
      <c r="E81" s="71" t="s">
        <v>1</v>
      </c>
      <c r="F81" s="71" t="s">
        <v>445</v>
      </c>
      <c r="G81" s="71" t="s">
        <v>960</v>
      </c>
      <c r="H81" s="71" t="s">
        <v>5</v>
      </c>
      <c r="I81" s="71" t="s">
        <v>446</v>
      </c>
      <c r="J81" s="71" t="s">
        <v>6</v>
      </c>
      <c r="K81" s="71" t="s">
        <v>708</v>
      </c>
    </row>
    <row r="82" spans="1:11" x14ac:dyDescent="0.25">
      <c r="A82" s="71">
        <v>64</v>
      </c>
      <c r="B82" s="71" t="s">
        <v>20</v>
      </c>
      <c r="C82" s="71" t="s">
        <v>21</v>
      </c>
      <c r="D82" s="71" t="s">
        <v>0</v>
      </c>
      <c r="E82" s="71" t="s">
        <v>1</v>
      </c>
      <c r="F82" s="71" t="s">
        <v>22</v>
      </c>
      <c r="G82" s="71" t="s">
        <v>960</v>
      </c>
      <c r="H82" s="71" t="s">
        <v>5</v>
      </c>
      <c r="I82" s="71" t="s">
        <v>23</v>
      </c>
      <c r="J82" s="71" t="s">
        <v>6</v>
      </c>
      <c r="K82" s="71" t="s">
        <v>713</v>
      </c>
    </row>
    <row r="83" spans="1:11" x14ac:dyDescent="0.25">
      <c r="A83" s="71">
        <v>66</v>
      </c>
      <c r="B83" s="71" t="s">
        <v>40</v>
      </c>
      <c r="C83" s="71" t="s">
        <v>41</v>
      </c>
      <c r="D83" s="71" t="s">
        <v>42</v>
      </c>
      <c r="E83" s="71" t="s">
        <v>43</v>
      </c>
      <c r="F83" s="71" t="s">
        <v>44</v>
      </c>
      <c r="G83" s="71" t="s">
        <v>960</v>
      </c>
      <c r="H83" s="71" t="s">
        <v>5</v>
      </c>
      <c r="I83" s="71" t="s">
        <v>45</v>
      </c>
      <c r="J83" s="71" t="s">
        <v>6</v>
      </c>
      <c r="K83" s="71" t="s">
        <v>716</v>
      </c>
    </row>
    <row r="84" spans="1:11" x14ac:dyDescent="0.25">
      <c r="A84" s="71">
        <v>67</v>
      </c>
      <c r="B84" s="71" t="s">
        <v>54</v>
      </c>
      <c r="C84" s="71" t="s">
        <v>55</v>
      </c>
      <c r="D84" s="71" t="s">
        <v>0</v>
      </c>
      <c r="E84" s="71" t="s">
        <v>1</v>
      </c>
      <c r="F84" s="71" t="s">
        <v>56</v>
      </c>
      <c r="G84" s="71" t="s">
        <v>960</v>
      </c>
      <c r="H84" s="71" t="s">
        <v>5</v>
      </c>
      <c r="I84" s="71" t="s">
        <v>57</v>
      </c>
      <c r="J84" s="71" t="s">
        <v>6</v>
      </c>
      <c r="K84" s="71" t="s">
        <v>717</v>
      </c>
    </row>
    <row r="85" spans="1:11" x14ac:dyDescent="0.25">
      <c r="A85" s="71">
        <v>68</v>
      </c>
      <c r="B85" s="71" t="s">
        <v>467</v>
      </c>
      <c r="C85" s="71" t="s">
        <v>468</v>
      </c>
      <c r="D85" s="71" t="s">
        <v>0</v>
      </c>
      <c r="E85" s="71" t="s">
        <v>1</v>
      </c>
      <c r="F85" s="71" t="s">
        <v>469</v>
      </c>
      <c r="G85" s="71" t="s">
        <v>960</v>
      </c>
      <c r="H85" s="71" t="s">
        <v>5</v>
      </c>
      <c r="I85" s="71" t="s">
        <v>470</v>
      </c>
      <c r="J85" s="71" t="s">
        <v>6</v>
      </c>
      <c r="K85" s="71" t="s">
        <v>720</v>
      </c>
    </row>
    <row r="86" spans="1:11" x14ac:dyDescent="0.25">
      <c r="A86" s="71">
        <v>71</v>
      </c>
      <c r="B86" s="71" t="s">
        <v>127</v>
      </c>
      <c r="C86" s="71" t="s">
        <v>47</v>
      </c>
      <c r="D86" s="71" t="s">
        <v>0</v>
      </c>
      <c r="E86" s="71" t="s">
        <v>1</v>
      </c>
      <c r="F86" s="71" t="s">
        <v>128</v>
      </c>
      <c r="G86" s="71" t="s">
        <v>960</v>
      </c>
      <c r="H86" s="71" t="s">
        <v>8</v>
      </c>
      <c r="I86" s="71" t="s">
        <v>129</v>
      </c>
      <c r="J86" s="71" t="s">
        <v>9</v>
      </c>
      <c r="K86" s="71" t="s">
        <v>729</v>
      </c>
    </row>
    <row r="87" spans="1:11" x14ac:dyDescent="0.25">
      <c r="A87" s="71">
        <v>72</v>
      </c>
      <c r="B87" s="71" t="s">
        <v>641</v>
      </c>
      <c r="C87" s="71" t="s">
        <v>642</v>
      </c>
      <c r="D87" s="71" t="s">
        <v>106</v>
      </c>
      <c r="E87" s="71" t="s">
        <v>7</v>
      </c>
      <c r="F87" s="71" t="s">
        <v>643</v>
      </c>
      <c r="G87" s="71" t="s">
        <v>960</v>
      </c>
      <c r="H87" s="71" t="s">
        <v>8</v>
      </c>
      <c r="I87" s="71" t="s">
        <v>644</v>
      </c>
      <c r="J87" s="71" t="s">
        <v>9</v>
      </c>
      <c r="K87" s="71" t="s">
        <v>730</v>
      </c>
    </row>
    <row r="88" spans="1:11" x14ac:dyDescent="0.25">
      <c r="A88" s="71">
        <v>74</v>
      </c>
      <c r="B88" s="71" t="s">
        <v>925</v>
      </c>
      <c r="C88" s="71" t="s">
        <v>926</v>
      </c>
      <c r="D88" s="71" t="s">
        <v>821</v>
      </c>
      <c r="E88" s="71" t="s">
        <v>822</v>
      </c>
      <c r="F88" s="71" t="s">
        <v>927</v>
      </c>
      <c r="G88" s="71" t="s">
        <v>960</v>
      </c>
      <c r="H88" s="71" t="s">
        <v>8</v>
      </c>
      <c r="I88" s="71" t="s">
        <v>928</v>
      </c>
      <c r="J88" s="71" t="s">
        <v>9</v>
      </c>
      <c r="K88" s="71" t="s">
        <v>929</v>
      </c>
    </row>
    <row r="89" spans="1:11" x14ac:dyDescent="0.25">
      <c r="A89" s="71">
        <v>75</v>
      </c>
      <c r="B89" s="71" t="s">
        <v>811</v>
      </c>
      <c r="C89" s="71" t="s">
        <v>812</v>
      </c>
      <c r="D89" s="71" t="s">
        <v>813</v>
      </c>
      <c r="E89" s="71" t="s">
        <v>814</v>
      </c>
      <c r="F89" s="71" t="s">
        <v>815</v>
      </c>
      <c r="G89" s="71" t="s">
        <v>960</v>
      </c>
      <c r="H89" s="71" t="s">
        <v>8</v>
      </c>
      <c r="I89" s="71" t="s">
        <v>817</v>
      </c>
      <c r="J89" s="71" t="s">
        <v>9</v>
      </c>
      <c r="K89" s="71" t="s">
        <v>818</v>
      </c>
    </row>
    <row r="90" spans="1:11" x14ac:dyDescent="0.25">
      <c r="A90" s="71">
        <v>76</v>
      </c>
      <c r="B90" s="71" t="s">
        <v>869</v>
      </c>
      <c r="C90" s="71" t="s">
        <v>870</v>
      </c>
      <c r="D90" s="71" t="s">
        <v>871</v>
      </c>
      <c r="E90" s="71" t="s">
        <v>198</v>
      </c>
      <c r="F90" s="71" t="s">
        <v>872</v>
      </c>
      <c r="G90" s="71" t="s">
        <v>960</v>
      </c>
      <c r="H90" s="71" t="s">
        <v>8</v>
      </c>
      <c r="I90" s="71" t="s">
        <v>873</v>
      </c>
      <c r="J90" s="71" t="s">
        <v>9</v>
      </c>
      <c r="K90" s="71" t="s">
        <v>874</v>
      </c>
    </row>
    <row r="91" spans="1:11" x14ac:dyDescent="0.25">
      <c r="A91" s="71">
        <v>78</v>
      </c>
      <c r="B91" s="71" t="s">
        <v>819</v>
      </c>
      <c r="C91" s="71" t="s">
        <v>820</v>
      </c>
      <c r="D91" s="71" t="s">
        <v>821</v>
      </c>
      <c r="E91" s="71" t="s">
        <v>822</v>
      </c>
      <c r="F91" s="71" t="s">
        <v>823</v>
      </c>
      <c r="G91" s="71" t="s">
        <v>960</v>
      </c>
      <c r="H91" s="71" t="s">
        <v>8</v>
      </c>
      <c r="I91" s="71" t="s">
        <v>824</v>
      </c>
      <c r="J91" s="71" t="s">
        <v>9</v>
      </c>
      <c r="K91" s="71" t="s">
        <v>825</v>
      </c>
    </row>
    <row r="92" spans="1:11" x14ac:dyDescent="0.25">
      <c r="A92" s="71">
        <v>80</v>
      </c>
      <c r="B92" s="71" t="s">
        <v>797</v>
      </c>
      <c r="C92" s="71" t="s">
        <v>798</v>
      </c>
      <c r="D92" s="71" t="s">
        <v>799</v>
      </c>
      <c r="E92" s="71" t="s">
        <v>1</v>
      </c>
      <c r="F92" s="71" t="s">
        <v>800</v>
      </c>
      <c r="G92" s="71" t="s">
        <v>960</v>
      </c>
      <c r="H92" s="71" t="s">
        <v>8</v>
      </c>
      <c r="I92" s="71" t="s">
        <v>801</v>
      </c>
      <c r="J92" s="71" t="s">
        <v>9</v>
      </c>
      <c r="K92" s="71" t="s">
        <v>802</v>
      </c>
    </row>
    <row r="93" spans="1:11" x14ac:dyDescent="0.25">
      <c r="A93" s="71">
        <v>81</v>
      </c>
      <c r="B93" s="71" t="s">
        <v>930</v>
      </c>
      <c r="C93" s="71" t="s">
        <v>931</v>
      </c>
      <c r="D93" s="71" t="s">
        <v>932</v>
      </c>
      <c r="E93" s="71" t="s">
        <v>933</v>
      </c>
      <c r="F93" s="71" t="s">
        <v>934</v>
      </c>
      <c r="G93" s="71" t="s">
        <v>960</v>
      </c>
      <c r="H93" s="71" t="s">
        <v>8</v>
      </c>
      <c r="I93" s="71" t="s">
        <v>935</v>
      </c>
      <c r="J93" s="71" t="s">
        <v>9</v>
      </c>
      <c r="K93" s="71" t="s">
        <v>936</v>
      </c>
    </row>
    <row r="94" spans="1:11" x14ac:dyDescent="0.25">
      <c r="A94" s="71">
        <v>82</v>
      </c>
      <c r="B94" s="71" t="s">
        <v>174</v>
      </c>
      <c r="C94" s="71" t="s">
        <v>175</v>
      </c>
      <c r="D94" s="71" t="s">
        <v>0</v>
      </c>
      <c r="E94" s="71" t="s">
        <v>1</v>
      </c>
      <c r="F94" s="71" t="s">
        <v>176</v>
      </c>
      <c r="G94" s="71" t="s">
        <v>960</v>
      </c>
      <c r="H94" s="71" t="s">
        <v>8</v>
      </c>
      <c r="I94" s="71" t="s">
        <v>177</v>
      </c>
      <c r="J94" s="71" t="s">
        <v>9</v>
      </c>
      <c r="K94" s="71" t="s">
        <v>736</v>
      </c>
    </row>
  </sheetData>
  <sortState ref="A2:K94">
    <sortCondition ref="G2:G94"/>
  </sortState>
  <pageMargins bottom="0.75" footer="0.3" header="0.3" left="0.7" right="0.7" top="0.75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3"/>
  <dimension ref="A1:L91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7109375" collapsed="false"/>
    <col min="9" max="9" bestFit="true" customWidth="true" width="14.285156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8</v>
      </c>
      <c r="B2" s="70" t="s">
        <v>830</v>
      </c>
      <c r="C2" s="70" t="s">
        <v>624</v>
      </c>
      <c r="D2" s="70" t="s">
        <v>625</v>
      </c>
      <c r="E2" s="70" t="s">
        <v>48</v>
      </c>
      <c r="F2" s="70" t="s">
        <v>626</v>
      </c>
      <c r="G2" s="70" t="s">
        <v>666</v>
      </c>
      <c r="H2" s="70" t="s">
        <v>294</v>
      </c>
      <c r="I2" s="70" t="s">
        <v>627</v>
      </c>
      <c r="J2" s="70" t="s">
        <v>289</v>
      </c>
      <c r="K2" s="70" t="s">
        <v>987</v>
      </c>
    </row>
    <row r="3" spans="1:11" x14ac:dyDescent="0.25">
      <c r="A3">
        <v>14</v>
      </c>
      <c r="B3" s="70" t="s">
        <v>567</v>
      </c>
      <c r="C3" s="70" t="s">
        <v>561</v>
      </c>
      <c r="D3" s="70" t="s">
        <v>0</v>
      </c>
      <c r="E3" s="70" t="s">
        <v>1</v>
      </c>
      <c r="F3" s="70" t="s">
        <v>61</v>
      </c>
      <c r="G3" s="70" t="s">
        <v>666</v>
      </c>
      <c r="H3" s="70" t="s">
        <v>3</v>
      </c>
      <c r="I3" s="70" t="s">
        <v>62</v>
      </c>
      <c r="J3" s="70" t="s">
        <v>53</v>
      </c>
      <c r="K3" s="70" t="s">
        <v>919</v>
      </c>
    </row>
    <row r="4" spans="1:11" x14ac:dyDescent="0.25">
      <c r="A4" s="70">
        <v>21</v>
      </c>
      <c r="B4" s="70" t="s">
        <v>453</v>
      </c>
      <c r="C4" s="70" t="s">
        <v>454</v>
      </c>
      <c r="D4" s="70" t="s">
        <v>455</v>
      </c>
      <c r="E4" s="70" t="s">
        <v>456</v>
      </c>
      <c r="F4" s="70" t="s">
        <v>457</v>
      </c>
      <c r="G4" s="70" t="s">
        <v>666</v>
      </c>
      <c r="H4" s="70" t="s">
        <v>30</v>
      </c>
      <c r="I4" s="70" t="s">
        <v>458</v>
      </c>
      <c r="J4" s="70" t="s">
        <v>32</v>
      </c>
      <c r="K4" s="70" t="s">
        <v>763</v>
      </c>
    </row>
    <row r="5" spans="1:11" x14ac:dyDescent="0.25">
      <c r="A5" s="70">
        <v>25</v>
      </c>
      <c r="B5" s="70" t="s">
        <v>407</v>
      </c>
      <c r="C5" s="70" t="s">
        <v>408</v>
      </c>
      <c r="D5" s="70" t="s">
        <v>618</v>
      </c>
      <c r="E5" s="70" t="s">
        <v>619</v>
      </c>
      <c r="F5" s="70" t="s">
        <v>620</v>
      </c>
      <c r="G5" s="70" t="s">
        <v>666</v>
      </c>
      <c r="H5" s="70" t="s">
        <v>294</v>
      </c>
      <c r="I5" s="70" t="s">
        <v>621</v>
      </c>
      <c r="J5" s="70" t="s">
        <v>289</v>
      </c>
      <c r="K5" s="70" t="s">
        <v>658</v>
      </c>
    </row>
    <row r="6" spans="1:11" x14ac:dyDescent="0.25">
      <c r="A6" s="70">
        <v>29</v>
      </c>
      <c r="B6" s="70" t="s">
        <v>590</v>
      </c>
      <c r="C6" s="70" t="s">
        <v>591</v>
      </c>
      <c r="D6" s="70" t="s">
        <v>592</v>
      </c>
      <c r="E6" s="70" t="s">
        <v>43</v>
      </c>
      <c r="F6" s="70" t="s">
        <v>593</v>
      </c>
      <c r="G6" s="70" t="s">
        <v>666</v>
      </c>
      <c r="H6" s="70" t="s">
        <v>30</v>
      </c>
      <c r="I6" s="70" t="s">
        <v>594</v>
      </c>
      <c r="J6" s="70" t="s">
        <v>32</v>
      </c>
      <c r="K6" s="70" t="s">
        <v>669</v>
      </c>
    </row>
    <row r="7" spans="1:11" x14ac:dyDescent="0.25">
      <c r="A7" s="70">
        <v>38</v>
      </c>
      <c r="B7" s="70" t="s">
        <v>333</v>
      </c>
      <c r="C7" s="70" t="s">
        <v>334</v>
      </c>
      <c r="D7" s="70" t="s">
        <v>335</v>
      </c>
      <c r="E7" s="70" t="s">
        <v>48</v>
      </c>
      <c r="F7" s="70" t="s">
        <v>336</v>
      </c>
      <c r="G7" s="70" t="s">
        <v>666</v>
      </c>
      <c r="H7" s="70" t="s">
        <v>287</v>
      </c>
      <c r="I7" s="70" t="s">
        <v>337</v>
      </c>
      <c r="J7" s="70" t="s">
        <v>289</v>
      </c>
      <c r="K7" s="70" t="s">
        <v>686</v>
      </c>
    </row>
    <row r="8" spans="1:11" x14ac:dyDescent="0.25">
      <c r="A8" s="70">
        <v>40</v>
      </c>
      <c r="B8" s="70" t="s">
        <v>350</v>
      </c>
      <c r="C8" s="70" t="s">
        <v>340</v>
      </c>
      <c r="D8" s="70" t="s">
        <v>351</v>
      </c>
      <c r="E8" s="70" t="s">
        <v>48</v>
      </c>
      <c r="F8" s="70" t="s">
        <v>352</v>
      </c>
      <c r="G8" s="70" t="s">
        <v>666</v>
      </c>
      <c r="H8" s="70" t="s">
        <v>287</v>
      </c>
      <c r="I8" s="70" t="s">
        <v>353</v>
      </c>
      <c r="J8" s="70" t="s">
        <v>289</v>
      </c>
      <c r="K8" s="70" t="s">
        <v>689</v>
      </c>
    </row>
    <row r="9" spans="1:11" x14ac:dyDescent="0.25">
      <c r="A9" s="70">
        <v>44</v>
      </c>
      <c r="B9" s="70" t="s">
        <v>377</v>
      </c>
      <c r="C9" s="70" t="s">
        <v>378</v>
      </c>
      <c r="D9" s="70" t="s">
        <v>256</v>
      </c>
      <c r="E9" s="70" t="s">
        <v>1</v>
      </c>
      <c r="F9" s="70" t="s">
        <v>379</v>
      </c>
      <c r="G9" s="70" t="s">
        <v>666</v>
      </c>
      <c r="H9" s="70" t="s">
        <v>294</v>
      </c>
      <c r="I9" s="70" t="s">
        <v>380</v>
      </c>
      <c r="J9" s="70" t="s">
        <v>289</v>
      </c>
      <c r="K9" s="70" t="s">
        <v>695</v>
      </c>
    </row>
    <row r="10" spans="1:11" x14ac:dyDescent="0.25">
      <c r="A10" s="70">
        <v>45</v>
      </c>
      <c r="B10" s="70" t="s">
        <v>387</v>
      </c>
      <c r="C10" s="70" t="s">
        <v>279</v>
      </c>
      <c r="D10" s="70" t="s">
        <v>351</v>
      </c>
      <c r="E10" s="70" t="s">
        <v>48</v>
      </c>
      <c r="F10" s="70" t="s">
        <v>388</v>
      </c>
      <c r="G10" s="70" t="s">
        <v>666</v>
      </c>
      <c r="H10" s="70" t="s">
        <v>287</v>
      </c>
      <c r="I10" s="70" t="s">
        <v>389</v>
      </c>
      <c r="J10" s="70" t="s">
        <v>289</v>
      </c>
      <c r="K10" s="70" t="s">
        <v>696</v>
      </c>
    </row>
    <row r="11" spans="1:11" x14ac:dyDescent="0.25">
      <c r="A11" s="70">
        <v>50</v>
      </c>
      <c r="B11" s="70" t="s">
        <v>407</v>
      </c>
      <c r="C11" s="70" t="s">
        <v>408</v>
      </c>
      <c r="D11" s="70" t="s">
        <v>618</v>
      </c>
      <c r="E11" s="70" t="s">
        <v>619</v>
      </c>
      <c r="F11" s="70" t="s">
        <v>412</v>
      </c>
      <c r="G11" s="70" t="s">
        <v>666</v>
      </c>
      <c r="H11" s="70" t="s">
        <v>294</v>
      </c>
      <c r="I11" s="70" t="s">
        <v>413</v>
      </c>
      <c r="J11" s="70" t="s">
        <v>289</v>
      </c>
      <c r="K11" s="70" t="s">
        <v>702</v>
      </c>
    </row>
    <row r="12" spans="1:11" x14ac:dyDescent="0.25">
      <c r="A12" s="70">
        <v>53</v>
      </c>
      <c r="B12" s="70" t="s">
        <v>407</v>
      </c>
      <c r="C12" s="70" t="s">
        <v>408</v>
      </c>
      <c r="D12" s="70" t="s">
        <v>618</v>
      </c>
      <c r="E12" s="70" t="s">
        <v>619</v>
      </c>
      <c r="F12" s="70" t="s">
        <v>437</v>
      </c>
      <c r="G12" s="70" t="s">
        <v>666</v>
      </c>
      <c r="H12" s="70" t="s">
        <v>30</v>
      </c>
      <c r="I12" s="70" t="s">
        <v>438</v>
      </c>
      <c r="J12" s="70" t="s">
        <v>32</v>
      </c>
      <c r="K12" s="70" t="s">
        <v>706</v>
      </c>
    </row>
    <row r="13" spans="1:11" x14ac:dyDescent="0.25">
      <c r="A13" s="70">
        <v>54</v>
      </c>
      <c r="B13" s="70" t="s">
        <v>407</v>
      </c>
      <c r="C13" s="70" t="s">
        <v>408</v>
      </c>
      <c r="D13" s="70" t="s">
        <v>618</v>
      </c>
      <c r="E13" s="70" t="s">
        <v>619</v>
      </c>
      <c r="F13" s="70" t="s">
        <v>440</v>
      </c>
      <c r="G13" s="70" t="s">
        <v>666</v>
      </c>
      <c r="H13" s="70" t="s">
        <v>30</v>
      </c>
      <c r="I13" s="70" t="s">
        <v>441</v>
      </c>
      <c r="J13" s="70" t="s">
        <v>32</v>
      </c>
      <c r="K13" s="70" t="s">
        <v>707</v>
      </c>
    </row>
    <row r="14" spans="1:11" x14ac:dyDescent="0.25">
      <c r="A14" s="70">
        <v>67</v>
      </c>
      <c r="B14" s="70" t="s">
        <v>131</v>
      </c>
      <c r="C14" s="70" t="s">
        <v>132</v>
      </c>
      <c r="D14" s="70" t="s">
        <v>133</v>
      </c>
      <c r="E14" s="70" t="s">
        <v>28</v>
      </c>
      <c r="F14" s="70" t="s">
        <v>134</v>
      </c>
      <c r="G14" s="70" t="s">
        <v>666</v>
      </c>
      <c r="H14" s="70" t="s">
        <v>30</v>
      </c>
      <c r="I14" s="70" t="s">
        <v>135</v>
      </c>
      <c r="J14" s="70" t="s">
        <v>32</v>
      </c>
      <c r="K14" s="70" t="s">
        <v>731</v>
      </c>
    </row>
    <row r="15" spans="1:11" x14ac:dyDescent="0.25">
      <c r="A15" s="70">
        <v>71</v>
      </c>
      <c r="B15" s="70" t="s">
        <v>54</v>
      </c>
      <c r="C15" s="70" t="s">
        <v>55</v>
      </c>
      <c r="D15" s="70" t="s">
        <v>0</v>
      </c>
      <c r="E15" s="70" t="s">
        <v>1</v>
      </c>
      <c r="F15" s="70" t="s">
        <v>156</v>
      </c>
      <c r="G15" s="70" t="s">
        <v>666</v>
      </c>
      <c r="H15" s="70" t="s">
        <v>157</v>
      </c>
      <c r="I15" s="70" t="s">
        <v>158</v>
      </c>
      <c r="J15" s="70" t="s">
        <v>159</v>
      </c>
      <c r="K15" s="70" t="s">
        <v>734</v>
      </c>
    </row>
    <row r="16" spans="1:11" x14ac:dyDescent="0.25">
      <c r="A16" s="70">
        <v>82</v>
      </c>
      <c r="B16" s="70" t="s">
        <v>101</v>
      </c>
      <c r="C16" s="70" t="s">
        <v>102</v>
      </c>
      <c r="D16" s="70" t="s">
        <v>103</v>
      </c>
      <c r="E16" s="70" t="s">
        <v>43</v>
      </c>
      <c r="F16" s="70" t="s">
        <v>202</v>
      </c>
      <c r="G16" s="70" t="s">
        <v>666</v>
      </c>
      <c r="H16" s="70" t="s">
        <v>30</v>
      </c>
      <c r="I16" s="70" t="s">
        <v>203</v>
      </c>
      <c r="J16" s="70" t="s">
        <v>32</v>
      </c>
      <c r="K16" s="70" t="s">
        <v>743</v>
      </c>
    </row>
    <row r="17" spans="1:11" x14ac:dyDescent="0.25">
      <c r="A17" s="70">
        <v>87</v>
      </c>
      <c r="B17" s="70" t="s">
        <v>232</v>
      </c>
      <c r="C17" s="70" t="s">
        <v>233</v>
      </c>
      <c r="D17" s="70" t="s">
        <v>234</v>
      </c>
      <c r="E17" s="70" t="s">
        <v>1</v>
      </c>
      <c r="F17" s="70" t="s">
        <v>235</v>
      </c>
      <c r="G17" s="70" t="s">
        <v>666</v>
      </c>
      <c r="H17" s="70" t="s">
        <v>3</v>
      </c>
      <c r="I17" s="70" t="s">
        <v>236</v>
      </c>
      <c r="J17" s="70" t="s">
        <v>53</v>
      </c>
      <c r="K17" s="70" t="s">
        <v>750</v>
      </c>
    </row>
    <row r="18" spans="1:11" x14ac:dyDescent="0.25">
      <c r="A18" s="70">
        <v>88</v>
      </c>
      <c r="B18" s="70" t="s">
        <v>50</v>
      </c>
      <c r="C18" s="70" t="s">
        <v>51</v>
      </c>
      <c r="D18" s="70" t="s">
        <v>52</v>
      </c>
      <c r="E18" s="70" t="s">
        <v>43</v>
      </c>
      <c r="F18" s="70" t="s">
        <v>246</v>
      </c>
      <c r="G18" s="70" t="s">
        <v>666</v>
      </c>
      <c r="H18" s="70" t="s">
        <v>3</v>
      </c>
      <c r="I18" s="70" t="s">
        <v>247</v>
      </c>
      <c r="J18" s="70" t="s">
        <v>125</v>
      </c>
      <c r="K18" s="70" t="s">
        <v>751</v>
      </c>
    </row>
    <row r="19" spans="1:11" x14ac:dyDescent="0.25">
      <c r="A19" s="70">
        <v>23</v>
      </c>
      <c r="B19" s="70" t="s">
        <v>116</v>
      </c>
      <c r="C19" s="70" t="s">
        <v>117</v>
      </c>
      <c r="D19" s="70" t="s">
        <v>648</v>
      </c>
      <c r="E19" s="70" t="s">
        <v>1</v>
      </c>
      <c r="F19" s="70" t="s">
        <v>118</v>
      </c>
      <c r="G19" s="70" t="s">
        <v>938</v>
      </c>
      <c r="H19" s="70" t="s">
        <v>3</v>
      </c>
      <c r="I19" s="70" t="s">
        <v>119</v>
      </c>
      <c r="J19" s="70" t="s">
        <v>53</v>
      </c>
      <c r="K19" s="70" t="s">
        <v>649</v>
      </c>
    </row>
    <row r="20" spans="1:11" x14ac:dyDescent="0.25">
      <c r="A20" s="70">
        <v>39</v>
      </c>
      <c r="B20" s="70" t="s">
        <v>345</v>
      </c>
      <c r="C20" s="70" t="s">
        <v>346</v>
      </c>
      <c r="D20" s="70" t="s">
        <v>17</v>
      </c>
      <c r="E20" s="70" t="s">
        <v>7</v>
      </c>
      <c r="F20" s="70" t="s">
        <v>347</v>
      </c>
      <c r="G20" s="70" t="s">
        <v>938</v>
      </c>
      <c r="H20" s="70" t="s">
        <v>287</v>
      </c>
      <c r="I20" s="70" t="s">
        <v>348</v>
      </c>
      <c r="J20" s="70" t="s">
        <v>289</v>
      </c>
      <c r="K20" s="70" t="s">
        <v>688</v>
      </c>
    </row>
    <row r="21" spans="1:11" x14ac:dyDescent="0.25">
      <c r="A21" s="70">
        <v>41</v>
      </c>
      <c r="B21" s="70" t="s">
        <v>355</v>
      </c>
      <c r="C21" s="70" t="s">
        <v>356</v>
      </c>
      <c r="D21" s="70" t="s">
        <v>0</v>
      </c>
      <c r="E21" s="70" t="s">
        <v>1</v>
      </c>
      <c r="F21" s="70" t="s">
        <v>357</v>
      </c>
      <c r="G21" s="70" t="s">
        <v>938</v>
      </c>
      <c r="H21" s="70" t="s">
        <v>294</v>
      </c>
      <c r="I21" s="70" t="s">
        <v>358</v>
      </c>
      <c r="J21" s="70" t="s">
        <v>289</v>
      </c>
      <c r="K21" s="70" t="s">
        <v>690</v>
      </c>
    </row>
    <row r="22" spans="1:11" x14ac:dyDescent="0.25">
      <c r="A22" s="70">
        <v>49</v>
      </c>
      <c r="B22" s="70" t="s">
        <v>403</v>
      </c>
      <c r="C22" s="70" t="s">
        <v>60</v>
      </c>
      <c r="D22" s="70" t="s">
        <v>27</v>
      </c>
      <c r="E22" s="70" t="s">
        <v>28</v>
      </c>
      <c r="F22" s="70" t="s">
        <v>404</v>
      </c>
      <c r="G22" s="70" t="s">
        <v>938</v>
      </c>
      <c r="H22" s="70" t="s">
        <v>287</v>
      </c>
      <c r="I22" s="70" t="s">
        <v>405</v>
      </c>
      <c r="J22" s="70" t="s">
        <v>289</v>
      </c>
      <c r="K22" s="70" t="s">
        <v>701</v>
      </c>
    </row>
    <row r="23" spans="1:11" x14ac:dyDescent="0.25">
      <c r="A23" s="70">
        <v>63</v>
      </c>
      <c r="B23" s="70" t="s">
        <v>110</v>
      </c>
      <c r="C23" s="70" t="s">
        <v>111</v>
      </c>
      <c r="D23" s="70" t="s">
        <v>112</v>
      </c>
      <c r="E23" s="70" t="s">
        <v>43</v>
      </c>
      <c r="F23" s="70" t="s">
        <v>113</v>
      </c>
      <c r="G23" s="70" t="s">
        <v>938</v>
      </c>
      <c r="H23" s="70" t="s">
        <v>3</v>
      </c>
      <c r="I23" s="70" t="s">
        <v>114</v>
      </c>
      <c r="J23" s="70" t="s">
        <v>53</v>
      </c>
      <c r="K23" s="70" t="s">
        <v>727</v>
      </c>
    </row>
    <row r="24" spans="1:11" x14ac:dyDescent="0.25">
      <c r="A24" s="70">
        <v>5</v>
      </c>
      <c r="B24" s="70" t="s">
        <v>145</v>
      </c>
      <c r="C24" s="70" t="s">
        <v>97</v>
      </c>
      <c r="D24" s="70" t="s">
        <v>1046</v>
      </c>
      <c r="E24" s="70" t="s">
        <v>1</v>
      </c>
      <c r="F24" s="70" t="s">
        <v>147</v>
      </c>
      <c r="G24" s="70" t="s">
        <v>1019</v>
      </c>
      <c r="H24" s="70" t="s">
        <v>3</v>
      </c>
      <c r="I24" s="70" t="s">
        <v>148</v>
      </c>
      <c r="J24" s="70" t="s">
        <v>53</v>
      </c>
      <c r="K24" s="70" t="s">
        <v>1047</v>
      </c>
    </row>
    <row r="25" spans="1:11" x14ac:dyDescent="0.25">
      <c r="A25" s="70">
        <v>6</v>
      </c>
      <c r="B25" s="70" t="s">
        <v>327</v>
      </c>
      <c r="C25" s="70" t="s">
        <v>328</v>
      </c>
      <c r="D25" s="70" t="s">
        <v>112</v>
      </c>
      <c r="E25" s="70" t="s">
        <v>43</v>
      </c>
      <c r="F25" s="70" t="s">
        <v>329</v>
      </c>
      <c r="G25" s="70" t="s">
        <v>1019</v>
      </c>
      <c r="H25" s="70" t="s">
        <v>287</v>
      </c>
      <c r="I25" s="70" t="s">
        <v>330</v>
      </c>
      <c r="J25" s="70" t="s">
        <v>289</v>
      </c>
      <c r="K25" s="70" t="s">
        <v>1049</v>
      </c>
    </row>
    <row r="26" spans="1:11" x14ac:dyDescent="0.25">
      <c r="A26" s="70">
        <v>9</v>
      </c>
      <c r="B26" s="70" t="s">
        <v>982</v>
      </c>
      <c r="C26" s="70" t="s">
        <v>292</v>
      </c>
      <c r="D26" s="70" t="s">
        <v>462</v>
      </c>
      <c r="E26" s="70" t="s">
        <v>1</v>
      </c>
      <c r="F26" s="70" t="s">
        <v>422</v>
      </c>
      <c r="G26" s="70" t="s">
        <v>1019</v>
      </c>
      <c r="H26" s="70" t="s">
        <v>3</v>
      </c>
      <c r="I26" s="70" t="s">
        <v>423</v>
      </c>
      <c r="J26" s="70" t="s">
        <v>2</v>
      </c>
      <c r="K26" s="70" t="s">
        <v>983</v>
      </c>
    </row>
    <row r="27" spans="1:11" x14ac:dyDescent="0.25">
      <c r="A27" s="70">
        <v>11</v>
      </c>
      <c r="B27" s="70" t="s">
        <v>64</v>
      </c>
      <c r="C27" s="70" t="s">
        <v>65</v>
      </c>
      <c r="D27" s="70" t="s">
        <v>66</v>
      </c>
      <c r="E27" s="70" t="s">
        <v>1</v>
      </c>
      <c r="F27" s="70" t="s">
        <v>67</v>
      </c>
      <c r="G27" s="70" t="s">
        <v>1019</v>
      </c>
      <c r="H27" s="70" t="s">
        <v>30</v>
      </c>
      <c r="I27" s="70" t="s">
        <v>68</v>
      </c>
      <c r="J27" s="70" t="s">
        <v>32</v>
      </c>
      <c r="K27" s="70" t="s">
        <v>959</v>
      </c>
    </row>
    <row r="28" spans="1:11" x14ac:dyDescent="0.25">
      <c r="A28" s="70">
        <v>12</v>
      </c>
      <c r="B28" s="70" t="s">
        <v>242</v>
      </c>
      <c r="C28" s="70" t="s">
        <v>243</v>
      </c>
      <c r="D28" s="70" t="s">
        <v>957</v>
      </c>
      <c r="E28" s="70" t="s">
        <v>43</v>
      </c>
      <c r="F28" s="70" t="s">
        <v>244</v>
      </c>
      <c r="G28" s="70" t="s">
        <v>1019</v>
      </c>
      <c r="H28" s="70" t="s">
        <v>3</v>
      </c>
      <c r="I28" s="70" t="s">
        <v>245</v>
      </c>
      <c r="J28" s="70" t="s">
        <v>125</v>
      </c>
      <c r="K28" s="70" t="s">
        <v>958</v>
      </c>
    </row>
    <row r="29" spans="1:11" x14ac:dyDescent="0.25">
      <c r="A29" s="70">
        <v>13</v>
      </c>
      <c r="B29" s="70" t="s">
        <v>322</v>
      </c>
      <c r="C29" s="70" t="s">
        <v>323</v>
      </c>
      <c r="D29" s="70" t="s">
        <v>66</v>
      </c>
      <c r="E29" s="70" t="s">
        <v>1</v>
      </c>
      <c r="F29" s="70" t="s">
        <v>324</v>
      </c>
      <c r="G29" s="70" t="s">
        <v>1019</v>
      </c>
      <c r="H29" s="70" t="s">
        <v>287</v>
      </c>
      <c r="I29" s="70" t="s">
        <v>325</v>
      </c>
      <c r="J29" s="70" t="s">
        <v>289</v>
      </c>
      <c r="K29" s="70" t="s">
        <v>956</v>
      </c>
    </row>
    <row r="30" spans="1:11" x14ac:dyDescent="0.25">
      <c r="A30" s="70">
        <v>16</v>
      </c>
      <c r="B30" s="70" t="s">
        <v>49</v>
      </c>
      <c r="C30" s="70" t="s">
        <v>97</v>
      </c>
      <c r="D30" s="70" t="s">
        <v>66</v>
      </c>
      <c r="E30" s="70" t="s">
        <v>1</v>
      </c>
      <c r="F30" s="70" t="s">
        <v>391</v>
      </c>
      <c r="G30" s="70" t="s">
        <v>1019</v>
      </c>
      <c r="H30" s="70" t="s">
        <v>294</v>
      </c>
      <c r="I30" s="70" t="s">
        <v>392</v>
      </c>
      <c r="J30" s="70" t="s">
        <v>289</v>
      </c>
      <c r="K30" s="70" t="s">
        <v>921</v>
      </c>
    </row>
    <row r="31" spans="1:11" x14ac:dyDescent="0.25">
      <c r="A31" s="70">
        <v>18</v>
      </c>
      <c r="B31" s="70" t="s">
        <v>361</v>
      </c>
      <c r="C31" s="70" t="s">
        <v>362</v>
      </c>
      <c r="D31" s="70" t="s">
        <v>0</v>
      </c>
      <c r="E31" s="70" t="s">
        <v>1</v>
      </c>
      <c r="F31" s="70" t="s">
        <v>886</v>
      </c>
      <c r="G31" s="70" t="s">
        <v>1019</v>
      </c>
      <c r="H31" s="70" t="s">
        <v>3</v>
      </c>
      <c r="I31" s="70" t="s">
        <v>861</v>
      </c>
      <c r="J31" s="70" t="s">
        <v>516</v>
      </c>
      <c r="K31" s="70" t="s">
        <v>896</v>
      </c>
    </row>
    <row r="32" spans="1:11" x14ac:dyDescent="0.25">
      <c r="A32" s="70">
        <v>19</v>
      </c>
      <c r="B32" s="70" t="s">
        <v>845</v>
      </c>
      <c r="C32" s="70" t="s">
        <v>846</v>
      </c>
      <c r="D32" s="70" t="s">
        <v>27</v>
      </c>
      <c r="E32" s="70" t="s">
        <v>28</v>
      </c>
      <c r="F32" s="70" t="s">
        <v>847</v>
      </c>
      <c r="G32" s="70" t="s">
        <v>1019</v>
      </c>
      <c r="H32" s="70" t="s">
        <v>294</v>
      </c>
      <c r="I32" s="70" t="s">
        <v>848</v>
      </c>
      <c r="J32" s="70" t="s">
        <v>289</v>
      </c>
      <c r="K32" s="70" t="s">
        <v>849</v>
      </c>
    </row>
    <row r="33" spans="1:11" x14ac:dyDescent="0.25">
      <c r="A33" s="70">
        <v>22</v>
      </c>
      <c r="B33" s="70" t="s">
        <v>530</v>
      </c>
      <c r="C33" s="70" t="s">
        <v>531</v>
      </c>
      <c r="D33" s="70" t="s">
        <v>36</v>
      </c>
      <c r="E33" s="70" t="s">
        <v>1</v>
      </c>
      <c r="F33" s="70" t="s">
        <v>532</v>
      </c>
      <c r="G33" s="70" t="s">
        <v>1019</v>
      </c>
      <c r="H33" s="70" t="s">
        <v>294</v>
      </c>
      <c r="I33" s="70" t="s">
        <v>533</v>
      </c>
      <c r="J33" s="70" t="s">
        <v>516</v>
      </c>
      <c r="K33" s="70" t="s">
        <v>764</v>
      </c>
    </row>
    <row r="34" spans="1:11" x14ac:dyDescent="0.25">
      <c r="A34" s="70">
        <v>24</v>
      </c>
      <c r="B34" s="70" t="s">
        <v>651</v>
      </c>
      <c r="C34" s="70" t="s">
        <v>652</v>
      </c>
      <c r="D34" s="70" t="s">
        <v>653</v>
      </c>
      <c r="E34" s="70" t="s">
        <v>1</v>
      </c>
      <c r="F34" s="70" t="s">
        <v>654</v>
      </c>
      <c r="G34" s="70" t="s">
        <v>1019</v>
      </c>
      <c r="H34" s="70" t="s">
        <v>294</v>
      </c>
      <c r="I34" s="70" t="s">
        <v>655</v>
      </c>
      <c r="J34" s="70" t="s">
        <v>289</v>
      </c>
      <c r="K34" s="70" t="s">
        <v>656</v>
      </c>
    </row>
    <row r="35" spans="1:11" x14ac:dyDescent="0.25">
      <c r="A35" s="70">
        <v>26</v>
      </c>
      <c r="B35" s="70" t="s">
        <v>425</v>
      </c>
      <c r="C35" s="70" t="s">
        <v>426</v>
      </c>
      <c r="D35" s="70" t="s">
        <v>427</v>
      </c>
      <c r="E35" s="70" t="s">
        <v>28</v>
      </c>
      <c r="F35" s="70" t="s">
        <v>428</v>
      </c>
      <c r="G35" s="70" t="s">
        <v>1019</v>
      </c>
      <c r="H35" s="70" t="s">
        <v>287</v>
      </c>
      <c r="I35" s="70" t="s">
        <v>429</v>
      </c>
      <c r="J35" s="70" t="s">
        <v>289</v>
      </c>
      <c r="K35" s="70" t="s">
        <v>659</v>
      </c>
    </row>
    <row r="36" spans="1:11" x14ac:dyDescent="0.25">
      <c r="A36" s="70">
        <v>27</v>
      </c>
      <c r="B36" s="70" t="s">
        <v>608</v>
      </c>
      <c r="C36" s="70" t="s">
        <v>378</v>
      </c>
      <c r="D36" s="70" t="s">
        <v>27</v>
      </c>
      <c r="E36" s="70" t="s">
        <v>28</v>
      </c>
      <c r="F36" s="70" t="s">
        <v>609</v>
      </c>
      <c r="G36" s="70" t="s">
        <v>1019</v>
      </c>
      <c r="H36" s="70" t="s">
        <v>294</v>
      </c>
      <c r="I36" s="70" t="s">
        <v>610</v>
      </c>
      <c r="J36" s="70" t="s">
        <v>289</v>
      </c>
      <c r="K36" s="70" t="s">
        <v>663</v>
      </c>
    </row>
    <row r="37" spans="1:11" x14ac:dyDescent="0.25">
      <c r="A37" s="70">
        <v>28</v>
      </c>
      <c r="B37" s="70"/>
      <c r="C37" s="70"/>
      <c r="D37" s="70"/>
      <c r="E37" s="70"/>
      <c r="F37" s="70" t="s">
        <v>572</v>
      </c>
      <c r="G37" s="70" t="s">
        <v>1019</v>
      </c>
      <c r="H37" s="70" t="s">
        <v>287</v>
      </c>
      <c r="I37" s="70" t="s">
        <v>573</v>
      </c>
      <c r="J37" s="70" t="s">
        <v>289</v>
      </c>
      <c r="K37" s="70" t="s">
        <v>665</v>
      </c>
    </row>
    <row r="38" spans="1:11" x14ac:dyDescent="0.25">
      <c r="A38" s="70">
        <v>30</v>
      </c>
      <c r="B38" s="70" t="s">
        <v>257</v>
      </c>
      <c r="C38" s="70" t="s">
        <v>258</v>
      </c>
      <c r="D38" s="70" t="s">
        <v>36</v>
      </c>
      <c r="E38" s="70" t="s">
        <v>1</v>
      </c>
      <c r="F38" s="70" t="s">
        <v>259</v>
      </c>
      <c r="G38" s="70" t="s">
        <v>1019</v>
      </c>
      <c r="H38" s="70" t="s">
        <v>3</v>
      </c>
      <c r="I38" s="70" t="s">
        <v>260</v>
      </c>
      <c r="J38" s="70" t="s">
        <v>53</v>
      </c>
      <c r="K38" s="70" t="s">
        <v>670</v>
      </c>
    </row>
    <row r="39" spans="1:11" x14ac:dyDescent="0.25">
      <c r="A39" s="70">
        <v>31</v>
      </c>
      <c r="B39" s="70" t="s">
        <v>566</v>
      </c>
      <c r="C39" s="70" t="s">
        <v>556</v>
      </c>
      <c r="D39" s="70" t="s">
        <v>0</v>
      </c>
      <c r="E39" s="70" t="s">
        <v>1</v>
      </c>
      <c r="F39" s="70" t="s">
        <v>557</v>
      </c>
      <c r="G39" s="70" t="s">
        <v>1019</v>
      </c>
      <c r="H39" s="70" t="s">
        <v>287</v>
      </c>
      <c r="I39" s="70" t="s">
        <v>558</v>
      </c>
      <c r="J39" s="70" t="s">
        <v>289</v>
      </c>
      <c r="K39" s="70" t="s">
        <v>673</v>
      </c>
    </row>
    <row r="40" spans="1:11" x14ac:dyDescent="0.25">
      <c r="A40" s="70">
        <v>32</v>
      </c>
      <c r="B40" s="70"/>
      <c r="C40" s="70"/>
      <c r="D40" s="70"/>
      <c r="E40" s="70"/>
      <c r="F40" s="70" t="s">
        <v>540</v>
      </c>
      <c r="G40" s="70" t="s">
        <v>1019</v>
      </c>
      <c r="H40" s="70" t="s">
        <v>294</v>
      </c>
      <c r="I40" s="70" t="s">
        <v>541</v>
      </c>
      <c r="J40" s="70" t="s">
        <v>289</v>
      </c>
      <c r="K40" s="70" t="s">
        <v>677</v>
      </c>
    </row>
    <row r="41" spans="1:11" x14ac:dyDescent="0.25">
      <c r="A41" s="70">
        <v>33</v>
      </c>
      <c r="B41" s="70" t="s">
        <v>291</v>
      </c>
      <c r="C41" s="70" t="s">
        <v>292</v>
      </c>
      <c r="D41" s="70" t="s">
        <v>0</v>
      </c>
      <c r="E41" s="70" t="s">
        <v>1</v>
      </c>
      <c r="F41" s="70" t="s">
        <v>293</v>
      </c>
      <c r="G41" s="70" t="s">
        <v>1019</v>
      </c>
      <c r="H41" s="70" t="s">
        <v>294</v>
      </c>
      <c r="I41" s="70" t="s">
        <v>295</v>
      </c>
      <c r="J41" s="70" t="s">
        <v>289</v>
      </c>
      <c r="K41" s="70" t="s">
        <v>679</v>
      </c>
    </row>
    <row r="42" spans="1:11" x14ac:dyDescent="0.25">
      <c r="A42" s="70">
        <v>34</v>
      </c>
      <c r="B42" s="70" t="s">
        <v>297</v>
      </c>
      <c r="C42" s="70" t="s">
        <v>255</v>
      </c>
      <c r="D42" s="70" t="s">
        <v>0</v>
      </c>
      <c r="E42" s="70" t="s">
        <v>1</v>
      </c>
      <c r="F42" s="70" t="s">
        <v>298</v>
      </c>
      <c r="G42" s="70" t="s">
        <v>1019</v>
      </c>
      <c r="H42" s="70" t="s">
        <v>294</v>
      </c>
      <c r="I42" s="70" t="s">
        <v>299</v>
      </c>
      <c r="J42" s="70" t="s">
        <v>289</v>
      </c>
      <c r="K42" s="70" t="s">
        <v>680</v>
      </c>
    </row>
    <row r="43" spans="1:11" x14ac:dyDescent="0.25">
      <c r="A43" s="70">
        <v>35</v>
      </c>
      <c r="B43" s="70" t="s">
        <v>311</v>
      </c>
      <c r="C43" s="70" t="s">
        <v>312</v>
      </c>
      <c r="D43" s="70" t="s">
        <v>313</v>
      </c>
      <c r="E43" s="70" t="s">
        <v>43</v>
      </c>
      <c r="F43" s="70" t="s">
        <v>314</v>
      </c>
      <c r="G43" s="70" t="s">
        <v>1019</v>
      </c>
      <c r="H43" s="70" t="s">
        <v>294</v>
      </c>
      <c r="I43" s="70" t="s">
        <v>315</v>
      </c>
      <c r="J43" s="70" t="s">
        <v>289</v>
      </c>
      <c r="K43" s="70" t="s">
        <v>683</v>
      </c>
    </row>
    <row r="44" spans="1:11" x14ac:dyDescent="0.25">
      <c r="A44" s="70">
        <v>36</v>
      </c>
      <c r="B44" s="70" t="s">
        <v>317</v>
      </c>
      <c r="C44" s="70" t="s">
        <v>279</v>
      </c>
      <c r="D44" s="70" t="s">
        <v>318</v>
      </c>
      <c r="E44" s="70" t="s">
        <v>28</v>
      </c>
      <c r="F44" s="70" t="s">
        <v>319</v>
      </c>
      <c r="G44" s="70" t="s">
        <v>1019</v>
      </c>
      <c r="H44" s="70" t="s">
        <v>287</v>
      </c>
      <c r="I44" s="70" t="s">
        <v>320</v>
      </c>
      <c r="J44" s="70" t="s">
        <v>289</v>
      </c>
      <c r="K44" s="70" t="s">
        <v>758</v>
      </c>
    </row>
    <row r="45" spans="1:11" x14ac:dyDescent="0.25">
      <c r="A45" s="70">
        <v>42</v>
      </c>
      <c r="B45" s="70" t="s">
        <v>238</v>
      </c>
      <c r="C45" s="70" t="s">
        <v>239</v>
      </c>
      <c r="D45" s="70" t="s">
        <v>0</v>
      </c>
      <c r="E45" s="70" t="s">
        <v>1</v>
      </c>
      <c r="F45" s="70" t="s">
        <v>240</v>
      </c>
      <c r="G45" s="70" t="s">
        <v>1019</v>
      </c>
      <c r="H45" s="70" t="s">
        <v>3</v>
      </c>
      <c r="I45" s="70" t="s">
        <v>241</v>
      </c>
      <c r="J45" s="70" t="s">
        <v>53</v>
      </c>
      <c r="K45" s="70" t="s">
        <v>691</v>
      </c>
    </row>
    <row r="46" spans="1:11" x14ac:dyDescent="0.25">
      <c r="A46" s="70">
        <v>43</v>
      </c>
      <c r="B46" s="70" t="s">
        <v>366</v>
      </c>
      <c r="C46" s="70" t="s">
        <v>367</v>
      </c>
      <c r="D46" s="70" t="s">
        <v>368</v>
      </c>
      <c r="E46" s="70" t="s">
        <v>43</v>
      </c>
      <c r="F46" s="70" t="s">
        <v>369</v>
      </c>
      <c r="G46" s="70" t="s">
        <v>1019</v>
      </c>
      <c r="H46" s="70" t="s">
        <v>294</v>
      </c>
      <c r="I46" s="70" t="s">
        <v>370</v>
      </c>
      <c r="J46" s="70" t="s">
        <v>289</v>
      </c>
      <c r="K46" s="70" t="s">
        <v>693</v>
      </c>
    </row>
    <row r="47" spans="1:11" x14ac:dyDescent="0.25">
      <c r="A47" s="70">
        <v>47</v>
      </c>
      <c r="B47" s="70" t="s">
        <v>137</v>
      </c>
      <c r="C47" s="70" t="s">
        <v>138</v>
      </c>
      <c r="D47" s="70" t="s">
        <v>0</v>
      </c>
      <c r="E47" s="70" t="s">
        <v>1</v>
      </c>
      <c r="F47" s="70" t="s">
        <v>139</v>
      </c>
      <c r="G47" s="70" t="s">
        <v>1019</v>
      </c>
      <c r="H47" s="70" t="s">
        <v>3</v>
      </c>
      <c r="I47" s="70" t="s">
        <v>140</v>
      </c>
      <c r="J47" s="70" t="s">
        <v>53</v>
      </c>
      <c r="K47" s="70" t="s">
        <v>699</v>
      </c>
    </row>
    <row r="48" spans="1:11" x14ac:dyDescent="0.25">
      <c r="A48" s="70">
        <v>48</v>
      </c>
      <c r="B48" s="70" t="s">
        <v>262</v>
      </c>
      <c r="C48" s="70" t="s">
        <v>399</v>
      </c>
      <c r="D48" s="70" t="s">
        <v>0</v>
      </c>
      <c r="E48" s="70" t="s">
        <v>1</v>
      </c>
      <c r="F48" s="70" t="s">
        <v>400</v>
      </c>
      <c r="G48" s="70" t="s">
        <v>1019</v>
      </c>
      <c r="H48" s="70" t="s">
        <v>294</v>
      </c>
      <c r="I48" s="70" t="s">
        <v>401</v>
      </c>
      <c r="J48" s="70" t="s">
        <v>289</v>
      </c>
      <c r="K48" s="70" t="s">
        <v>700</v>
      </c>
    </row>
    <row r="49" spans="1:11" x14ac:dyDescent="0.25">
      <c r="A49" s="70">
        <v>51</v>
      </c>
      <c r="B49" s="70" t="s">
        <v>431</v>
      </c>
      <c r="C49" s="70" t="s">
        <v>172</v>
      </c>
      <c r="D49" s="70" t="s">
        <v>432</v>
      </c>
      <c r="E49" s="70" t="s">
        <v>28</v>
      </c>
      <c r="F49" s="70" t="s">
        <v>433</v>
      </c>
      <c r="G49" s="70" t="s">
        <v>1019</v>
      </c>
      <c r="H49" s="70" t="s">
        <v>294</v>
      </c>
      <c r="I49" s="70" t="s">
        <v>434</v>
      </c>
      <c r="J49" s="70" t="s">
        <v>289</v>
      </c>
      <c r="K49" s="70" t="s">
        <v>704</v>
      </c>
    </row>
    <row r="50" spans="1:11" x14ac:dyDescent="0.25">
      <c r="A50" s="70">
        <v>52</v>
      </c>
      <c r="B50" s="70" t="s">
        <v>15</v>
      </c>
      <c r="C50" s="70" t="s">
        <v>16</v>
      </c>
      <c r="D50" s="70" t="s">
        <v>17</v>
      </c>
      <c r="E50" s="70" t="s">
        <v>7</v>
      </c>
      <c r="F50" s="70" t="s">
        <v>77</v>
      </c>
      <c r="G50" s="70" t="s">
        <v>1019</v>
      </c>
      <c r="H50" s="70" t="s">
        <v>30</v>
      </c>
      <c r="I50" s="70" t="s">
        <v>78</v>
      </c>
      <c r="J50" s="70" t="s">
        <v>32</v>
      </c>
      <c r="K50" s="70" t="s">
        <v>705</v>
      </c>
    </row>
    <row r="51" spans="1:11" x14ac:dyDescent="0.25">
      <c r="A51" s="70">
        <v>56</v>
      </c>
      <c r="B51" s="70" t="s">
        <v>460</v>
      </c>
      <c r="C51" s="70" t="s">
        <v>461</v>
      </c>
      <c r="D51" s="70" t="s">
        <v>462</v>
      </c>
      <c r="E51" s="70" t="s">
        <v>1</v>
      </c>
      <c r="F51" s="70" t="s">
        <v>463</v>
      </c>
      <c r="G51" s="70" t="s">
        <v>1019</v>
      </c>
      <c r="H51" s="70" t="s">
        <v>30</v>
      </c>
      <c r="I51" s="70" t="s">
        <v>464</v>
      </c>
      <c r="J51" s="70" t="s">
        <v>32</v>
      </c>
      <c r="K51" s="70" t="s">
        <v>711</v>
      </c>
    </row>
    <row r="52" spans="1:11" x14ac:dyDescent="0.25">
      <c r="A52" s="70">
        <v>57</v>
      </c>
      <c r="B52" s="70" t="s">
        <v>165</v>
      </c>
      <c r="C52" s="70" t="s">
        <v>166</v>
      </c>
      <c r="D52" s="70" t="s">
        <v>27</v>
      </c>
      <c r="E52" s="70" t="s">
        <v>28</v>
      </c>
      <c r="F52" s="70" t="s">
        <v>167</v>
      </c>
      <c r="G52" s="70" t="s">
        <v>1019</v>
      </c>
      <c r="H52" s="70" t="s">
        <v>30</v>
      </c>
      <c r="I52" s="70" t="s">
        <v>168</v>
      </c>
      <c r="J52" s="70" t="s">
        <v>32</v>
      </c>
      <c r="K52" s="70" t="s">
        <v>712</v>
      </c>
    </row>
    <row r="53" spans="1:11" x14ac:dyDescent="0.25">
      <c r="A53" s="70">
        <v>59</v>
      </c>
      <c r="B53" s="70" t="s">
        <v>25</v>
      </c>
      <c r="C53" s="70" t="s">
        <v>26</v>
      </c>
      <c r="D53" s="70" t="s">
        <v>27</v>
      </c>
      <c r="E53" s="70" t="s">
        <v>28</v>
      </c>
      <c r="F53" s="70" t="s">
        <v>29</v>
      </c>
      <c r="G53" s="70" t="s">
        <v>1019</v>
      </c>
      <c r="H53" s="70" t="s">
        <v>30</v>
      </c>
      <c r="I53" s="70" t="s">
        <v>31</v>
      </c>
      <c r="J53" s="70" t="s">
        <v>32</v>
      </c>
      <c r="K53" s="70" t="s">
        <v>714</v>
      </c>
    </row>
    <row r="54" spans="1:11" x14ac:dyDescent="0.25">
      <c r="A54" s="70">
        <v>64</v>
      </c>
      <c r="B54" s="70" t="s">
        <v>120</v>
      </c>
      <c r="C54" s="70" t="s">
        <v>121</v>
      </c>
      <c r="D54" s="70" t="s">
        <v>122</v>
      </c>
      <c r="E54" s="70" t="s">
        <v>43</v>
      </c>
      <c r="F54" s="70" t="s">
        <v>123</v>
      </c>
      <c r="G54" s="70" t="s">
        <v>1019</v>
      </c>
      <c r="H54" s="70" t="s">
        <v>3</v>
      </c>
      <c r="I54" s="70" t="s">
        <v>124</v>
      </c>
      <c r="J54" s="70" t="s">
        <v>125</v>
      </c>
      <c r="K54" s="70" t="s">
        <v>728</v>
      </c>
    </row>
    <row r="55" spans="1:11" x14ac:dyDescent="0.25">
      <c r="A55" s="70">
        <v>81</v>
      </c>
      <c r="B55" s="70" t="s">
        <v>467</v>
      </c>
      <c r="C55" s="70" t="s">
        <v>468</v>
      </c>
      <c r="D55" s="70" t="s">
        <v>0</v>
      </c>
      <c r="E55" s="70" t="s">
        <v>1</v>
      </c>
      <c r="F55" s="70" t="s">
        <v>477</v>
      </c>
      <c r="G55" s="70" t="s">
        <v>1019</v>
      </c>
      <c r="H55" s="70" t="s">
        <v>30</v>
      </c>
      <c r="I55" s="70" t="s">
        <v>478</v>
      </c>
      <c r="J55" s="70" t="s">
        <v>32</v>
      </c>
      <c r="K55" s="70" t="s">
        <v>740</v>
      </c>
    </row>
    <row r="56" spans="1:11" x14ac:dyDescent="0.25">
      <c r="A56" s="70">
        <v>84</v>
      </c>
      <c r="B56" s="70" t="s">
        <v>206</v>
      </c>
      <c r="C56" s="70" t="s">
        <v>207</v>
      </c>
      <c r="D56" s="70" t="s">
        <v>173</v>
      </c>
      <c r="E56" s="70" t="s">
        <v>43</v>
      </c>
      <c r="F56" s="70" t="s">
        <v>208</v>
      </c>
      <c r="G56" s="70" t="s">
        <v>1019</v>
      </c>
      <c r="H56" s="70" t="s">
        <v>3</v>
      </c>
      <c r="I56" s="70" t="s">
        <v>209</v>
      </c>
      <c r="J56" s="70" t="s">
        <v>53</v>
      </c>
      <c r="K56" s="70" t="s">
        <v>745</v>
      </c>
    </row>
    <row r="57" spans="1:11" x14ac:dyDescent="0.25">
      <c r="A57" s="70">
        <v>85</v>
      </c>
      <c r="B57" s="70" t="s">
        <v>224</v>
      </c>
      <c r="C57" s="70" t="s">
        <v>225</v>
      </c>
      <c r="D57" s="70" t="s">
        <v>0</v>
      </c>
      <c r="E57" s="70" t="s">
        <v>1</v>
      </c>
      <c r="F57" s="70" t="s">
        <v>226</v>
      </c>
      <c r="G57" s="70" t="s">
        <v>1019</v>
      </c>
      <c r="H57" s="70" t="s">
        <v>3</v>
      </c>
      <c r="I57" s="70" t="s">
        <v>227</v>
      </c>
      <c r="J57" s="70" t="s">
        <v>53</v>
      </c>
      <c r="K57" s="70" t="s">
        <v>748</v>
      </c>
    </row>
    <row r="58" spans="1:11" x14ac:dyDescent="0.25">
      <c r="A58" s="70">
        <v>86</v>
      </c>
      <c r="B58" s="70" t="s">
        <v>54</v>
      </c>
      <c r="C58" s="70" t="s">
        <v>55</v>
      </c>
      <c r="D58" s="70" t="s">
        <v>0</v>
      </c>
      <c r="E58" s="70" t="s">
        <v>1</v>
      </c>
      <c r="F58" s="70" t="s">
        <v>229</v>
      </c>
      <c r="G58" s="70" t="s">
        <v>1019</v>
      </c>
      <c r="H58" s="70" t="s">
        <v>3</v>
      </c>
      <c r="I58" s="70" t="s">
        <v>230</v>
      </c>
      <c r="J58" s="70" t="s">
        <v>53</v>
      </c>
      <c r="K58" s="70" t="s">
        <v>749</v>
      </c>
    </row>
    <row r="59" spans="1:11" x14ac:dyDescent="0.25">
      <c r="A59" s="70">
        <v>89</v>
      </c>
      <c r="B59" s="70" t="s">
        <v>268</v>
      </c>
      <c r="C59" s="70" t="s">
        <v>269</v>
      </c>
      <c r="D59" s="70" t="s">
        <v>66</v>
      </c>
      <c r="E59" s="70" t="s">
        <v>1</v>
      </c>
      <c r="F59" s="70" t="s">
        <v>270</v>
      </c>
      <c r="G59" s="70" t="s">
        <v>1019</v>
      </c>
      <c r="H59" s="70" t="s">
        <v>3</v>
      </c>
      <c r="I59" s="70" t="s">
        <v>271</v>
      </c>
      <c r="J59" s="70" t="s">
        <v>53</v>
      </c>
      <c r="K59" s="70" t="s">
        <v>754</v>
      </c>
    </row>
    <row r="60" spans="1:11" x14ac:dyDescent="0.25">
      <c r="A60" s="70">
        <v>90</v>
      </c>
      <c r="B60" s="70" t="s">
        <v>278</v>
      </c>
      <c r="C60" s="70" t="s">
        <v>279</v>
      </c>
      <c r="D60" s="70" t="s">
        <v>66</v>
      </c>
      <c r="E60" s="70" t="s">
        <v>1</v>
      </c>
      <c r="F60" s="70" t="s">
        <v>280</v>
      </c>
      <c r="G60" s="70" t="s">
        <v>1019</v>
      </c>
      <c r="H60" s="70" t="s">
        <v>3</v>
      </c>
      <c r="I60" s="70" t="s">
        <v>281</v>
      </c>
      <c r="J60" s="70" t="s">
        <v>53</v>
      </c>
      <c r="K60" s="70" t="s">
        <v>756</v>
      </c>
    </row>
    <row r="61" spans="1:11" x14ac:dyDescent="0.25">
      <c r="A61" s="56">
        <v>4</v>
      </c>
      <c r="B61" s="56" t="s">
        <v>766</v>
      </c>
      <c r="C61" s="56" t="s">
        <v>767</v>
      </c>
      <c r="D61" s="56" t="s">
        <v>577</v>
      </c>
      <c r="E61" s="56" t="s">
        <v>7</v>
      </c>
      <c r="F61" s="56" t="s">
        <v>1040</v>
      </c>
      <c r="G61" s="56" t="s">
        <v>1041</v>
      </c>
      <c r="H61" s="56" t="s">
        <v>781</v>
      </c>
      <c r="I61" s="56" t="s">
        <v>1042</v>
      </c>
      <c r="J61" s="56" t="s">
        <v>1043</v>
      </c>
      <c r="K61" s="56" t="s">
        <v>1044</v>
      </c>
    </row>
    <row r="62" spans="1:11" x14ac:dyDescent="0.25">
      <c r="A62" s="70">
        <v>1</v>
      </c>
      <c r="B62" s="70" t="s">
        <v>262</v>
      </c>
      <c r="C62" s="70" t="s">
        <v>421</v>
      </c>
      <c r="D62" s="70" t="s">
        <v>0</v>
      </c>
      <c r="E62" s="70" t="s">
        <v>1</v>
      </c>
      <c r="F62" s="70" t="s">
        <v>780</v>
      </c>
      <c r="G62" s="70" t="s">
        <v>1050</v>
      </c>
      <c r="H62" s="70" t="s">
        <v>781</v>
      </c>
      <c r="I62" s="70" t="s">
        <v>582</v>
      </c>
      <c r="J62" s="70" t="s">
        <v>569</v>
      </c>
      <c r="K62" s="70" t="s">
        <v>1051</v>
      </c>
    </row>
    <row r="63" spans="1:11" x14ac:dyDescent="0.25">
      <c r="A63" s="70">
        <v>78</v>
      </c>
      <c r="B63" s="70" t="s">
        <v>174</v>
      </c>
      <c r="C63" s="70" t="s">
        <v>175</v>
      </c>
      <c r="D63" s="70" t="s">
        <v>0</v>
      </c>
      <c r="E63" s="70" t="s">
        <v>1</v>
      </c>
      <c r="F63" s="70" t="s">
        <v>472</v>
      </c>
      <c r="G63" s="70" t="s">
        <v>1050</v>
      </c>
      <c r="H63" s="70" t="s">
        <v>473</v>
      </c>
      <c r="I63" s="70" t="s">
        <v>474</v>
      </c>
      <c r="J63" s="70" t="s">
        <v>475</v>
      </c>
      <c r="K63" s="70" t="s">
        <v>737</v>
      </c>
    </row>
    <row r="64" spans="1:11" x14ac:dyDescent="0.25">
      <c r="A64" s="70">
        <v>83</v>
      </c>
      <c r="B64" s="70" t="s">
        <v>54</v>
      </c>
      <c r="C64" s="70" t="s">
        <v>55</v>
      </c>
      <c r="D64" s="70" t="s">
        <v>0</v>
      </c>
      <c r="E64" s="70" t="s">
        <v>1</v>
      </c>
      <c r="F64" s="70" t="s">
        <v>480</v>
      </c>
      <c r="G64" s="70" t="s">
        <v>1050</v>
      </c>
      <c r="H64" s="70" t="s">
        <v>473</v>
      </c>
      <c r="I64" s="70" t="s">
        <v>481</v>
      </c>
      <c r="J64" s="70" t="s">
        <v>475</v>
      </c>
      <c r="K64" s="70" t="s">
        <v>744</v>
      </c>
    </row>
    <row r="65" spans="1:11" x14ac:dyDescent="0.25">
      <c r="A65" s="70">
        <v>37</v>
      </c>
      <c r="B65" s="70" t="s">
        <v>15</v>
      </c>
      <c r="C65" s="70" t="s">
        <v>16</v>
      </c>
      <c r="D65" s="70" t="s">
        <v>17</v>
      </c>
      <c r="E65" s="70" t="s">
        <v>7</v>
      </c>
      <c r="F65" s="70" t="s">
        <v>18</v>
      </c>
      <c r="G65" s="70" t="s">
        <v>527</v>
      </c>
      <c r="H65" s="70" t="s">
        <v>5</v>
      </c>
      <c r="I65" s="70" t="s">
        <v>19</v>
      </c>
      <c r="J65" s="70" t="s">
        <v>6</v>
      </c>
      <c r="K65" s="70" t="s">
        <v>685</v>
      </c>
    </row>
    <row r="66" spans="1:11" x14ac:dyDescent="0.25">
      <c r="A66" s="70">
        <v>55</v>
      </c>
      <c r="B66" s="70" t="s">
        <v>443</v>
      </c>
      <c r="C66" s="70" t="s">
        <v>444</v>
      </c>
      <c r="D66" s="70" t="s">
        <v>0</v>
      </c>
      <c r="E66" s="70" t="s">
        <v>1</v>
      </c>
      <c r="F66" s="70" t="s">
        <v>445</v>
      </c>
      <c r="G66" s="70" t="s">
        <v>527</v>
      </c>
      <c r="H66" s="70" t="s">
        <v>5</v>
      </c>
      <c r="I66" s="70" t="s">
        <v>446</v>
      </c>
      <c r="J66" s="70" t="s">
        <v>6</v>
      </c>
      <c r="K66" s="70" t="s">
        <v>708</v>
      </c>
    </row>
    <row r="67" spans="1:11" x14ac:dyDescent="0.25">
      <c r="A67" s="70">
        <v>60</v>
      </c>
      <c r="B67" s="70" t="s">
        <v>40</v>
      </c>
      <c r="C67" s="70" t="s">
        <v>41</v>
      </c>
      <c r="D67" s="70" t="s">
        <v>42</v>
      </c>
      <c r="E67" s="70" t="s">
        <v>43</v>
      </c>
      <c r="F67" s="70" t="s">
        <v>44</v>
      </c>
      <c r="G67" s="70" t="s">
        <v>527</v>
      </c>
      <c r="H67" s="70" t="s">
        <v>5</v>
      </c>
      <c r="I67" s="70" t="s">
        <v>45</v>
      </c>
      <c r="J67" s="70" t="s">
        <v>6</v>
      </c>
      <c r="K67" s="70" t="s">
        <v>716</v>
      </c>
    </row>
    <row r="68" spans="1:11" x14ac:dyDescent="0.25">
      <c r="A68" s="70">
        <v>69</v>
      </c>
      <c r="B68" s="70" t="s">
        <v>811</v>
      </c>
      <c r="C68" s="70" t="s">
        <v>812</v>
      </c>
      <c r="D68" s="70" t="s">
        <v>813</v>
      </c>
      <c r="E68" s="70" t="s">
        <v>814</v>
      </c>
      <c r="F68" s="70" t="s">
        <v>815</v>
      </c>
      <c r="G68" s="70" t="s">
        <v>527</v>
      </c>
      <c r="H68" s="70" t="s">
        <v>8</v>
      </c>
      <c r="I68" s="70" t="s">
        <v>817</v>
      </c>
      <c r="J68" s="70" t="s">
        <v>9</v>
      </c>
      <c r="K68" s="70" t="s">
        <v>818</v>
      </c>
    </row>
    <row r="69" spans="1:11" x14ac:dyDescent="0.25">
      <c r="A69" s="70">
        <v>73</v>
      </c>
      <c r="B69" s="70" t="s">
        <v>797</v>
      </c>
      <c r="C69" s="70" t="s">
        <v>798</v>
      </c>
      <c r="D69" s="70" t="s">
        <v>799</v>
      </c>
      <c r="E69" s="70" t="s">
        <v>1</v>
      </c>
      <c r="F69" s="70" t="s">
        <v>800</v>
      </c>
      <c r="G69" s="70" t="s">
        <v>527</v>
      </c>
      <c r="H69" s="70" t="s">
        <v>8</v>
      </c>
      <c r="I69" s="70" t="s">
        <v>801</v>
      </c>
      <c r="J69" s="70" t="s">
        <v>9</v>
      </c>
      <c r="K69" s="70" t="s">
        <v>802</v>
      </c>
    </row>
    <row r="70" spans="1:11" x14ac:dyDescent="0.25">
      <c r="A70" s="70">
        <v>74</v>
      </c>
      <c r="B70" s="70" t="s">
        <v>101</v>
      </c>
      <c r="C70" s="70" t="s">
        <v>102</v>
      </c>
      <c r="D70" s="70" t="s">
        <v>103</v>
      </c>
      <c r="E70" s="70" t="s">
        <v>43</v>
      </c>
      <c r="F70" s="70" t="s">
        <v>169</v>
      </c>
      <c r="G70" s="70" t="s">
        <v>527</v>
      </c>
      <c r="H70" s="70" t="s">
        <v>8</v>
      </c>
      <c r="I70" s="70" t="s">
        <v>170</v>
      </c>
      <c r="J70" s="70" t="s">
        <v>9</v>
      </c>
      <c r="K70" s="70" t="s">
        <v>735</v>
      </c>
    </row>
    <row r="71" spans="1:11" x14ac:dyDescent="0.25">
      <c r="A71" s="70">
        <v>79</v>
      </c>
      <c r="B71" s="70" t="s">
        <v>179</v>
      </c>
      <c r="C71" s="70" t="s">
        <v>180</v>
      </c>
      <c r="D71" s="70" t="s">
        <v>181</v>
      </c>
      <c r="E71" s="70" t="s">
        <v>43</v>
      </c>
      <c r="F71" s="70" t="s">
        <v>182</v>
      </c>
      <c r="G71" s="70" t="s">
        <v>527</v>
      </c>
      <c r="H71" s="70" t="s">
        <v>8</v>
      </c>
      <c r="I71" s="70" t="s">
        <v>183</v>
      </c>
      <c r="J71" s="70" t="s">
        <v>9</v>
      </c>
      <c r="K71" s="70" t="s">
        <v>738</v>
      </c>
    </row>
    <row r="72" spans="1:11" x14ac:dyDescent="0.25">
      <c r="A72" s="70">
        <v>7</v>
      </c>
      <c r="B72" s="70" t="s">
        <v>803</v>
      </c>
      <c r="C72" s="70" t="s">
        <v>804</v>
      </c>
      <c r="D72" s="70" t="s">
        <v>17</v>
      </c>
      <c r="E72" s="70" t="s">
        <v>7</v>
      </c>
      <c r="F72" s="70" t="s">
        <v>805</v>
      </c>
      <c r="G72" s="70" t="s">
        <v>760</v>
      </c>
      <c r="H72" s="70" t="s">
        <v>5</v>
      </c>
      <c r="I72" s="70" t="s">
        <v>806</v>
      </c>
      <c r="J72" s="70" t="s">
        <v>6</v>
      </c>
      <c r="K72" s="70" t="s">
        <v>996</v>
      </c>
    </row>
    <row r="73" spans="1:11" x14ac:dyDescent="0.25">
      <c r="A73" s="70">
        <v>2</v>
      </c>
      <c r="B73" s="70"/>
      <c r="C73" s="70"/>
      <c r="D73" s="70"/>
      <c r="E73" s="70"/>
      <c r="F73" s="70" t="s">
        <v>1052</v>
      </c>
      <c r="G73" s="70" t="s">
        <v>960</v>
      </c>
      <c r="H73" s="70" t="s">
        <v>1006</v>
      </c>
      <c r="I73" s="70" t="s">
        <v>1053</v>
      </c>
      <c r="J73" s="70" t="s">
        <v>960</v>
      </c>
      <c r="K73" s="70" t="s">
        <v>1054</v>
      </c>
    </row>
    <row r="74" spans="1:11" x14ac:dyDescent="0.25">
      <c r="A74" s="70">
        <v>3</v>
      </c>
      <c r="B74" s="70" t="s">
        <v>262</v>
      </c>
      <c r="C74" s="70" t="s">
        <v>421</v>
      </c>
      <c r="D74" s="70" t="s">
        <v>0</v>
      </c>
      <c r="E74" s="70" t="s">
        <v>1</v>
      </c>
      <c r="F74" s="70" t="s">
        <v>999</v>
      </c>
      <c r="G74" s="70" t="s">
        <v>960</v>
      </c>
      <c r="H74" s="70" t="s">
        <v>552</v>
      </c>
      <c r="I74" s="70" t="s">
        <v>1000</v>
      </c>
      <c r="J74" s="70" t="s">
        <v>554</v>
      </c>
      <c r="K74" s="70" t="s">
        <v>1055</v>
      </c>
    </row>
    <row r="75" spans="1:11" x14ac:dyDescent="0.25">
      <c r="A75" s="70">
        <v>10</v>
      </c>
      <c r="B75" s="70" t="s">
        <v>104</v>
      </c>
      <c r="C75" s="70" t="s">
        <v>105</v>
      </c>
      <c r="D75" s="70" t="s">
        <v>106</v>
      </c>
      <c r="E75" s="70" t="s">
        <v>7</v>
      </c>
      <c r="F75" s="70" t="s">
        <v>107</v>
      </c>
      <c r="G75" s="70" t="s">
        <v>960</v>
      </c>
      <c r="H75" s="70" t="s">
        <v>5</v>
      </c>
      <c r="I75" s="70" t="s">
        <v>108</v>
      </c>
      <c r="J75" s="70" t="s">
        <v>6</v>
      </c>
      <c r="K75" s="70" t="s">
        <v>964</v>
      </c>
    </row>
    <row r="76" spans="1:11" x14ac:dyDescent="0.25">
      <c r="A76" s="70">
        <v>15</v>
      </c>
      <c r="B76" s="70" t="s">
        <v>49</v>
      </c>
      <c r="C76" s="70" t="s">
        <v>97</v>
      </c>
      <c r="D76" s="70" t="s">
        <v>66</v>
      </c>
      <c r="E76" s="70" t="s">
        <v>1</v>
      </c>
      <c r="F76" s="70" t="s">
        <v>98</v>
      </c>
      <c r="G76" s="70" t="s">
        <v>960</v>
      </c>
      <c r="H76" s="70" t="s">
        <v>5</v>
      </c>
      <c r="I76" s="70" t="s">
        <v>99</v>
      </c>
      <c r="J76" s="70" t="s">
        <v>6</v>
      </c>
      <c r="K76" s="70" t="s">
        <v>920</v>
      </c>
    </row>
    <row r="77" spans="1:11" x14ac:dyDescent="0.25">
      <c r="A77" s="70">
        <v>17</v>
      </c>
      <c r="B77" s="70" t="s">
        <v>902</v>
      </c>
      <c r="C77" s="70" t="s">
        <v>903</v>
      </c>
      <c r="D77" s="70" t="s">
        <v>17</v>
      </c>
      <c r="E77" s="70" t="s">
        <v>7</v>
      </c>
      <c r="F77" s="70" t="s">
        <v>904</v>
      </c>
      <c r="G77" s="70" t="s">
        <v>960</v>
      </c>
      <c r="H77" s="70" t="s">
        <v>8</v>
      </c>
      <c r="I77" s="70" t="s">
        <v>905</v>
      </c>
      <c r="J77" s="70" t="s">
        <v>9</v>
      </c>
      <c r="K77" s="70" t="s">
        <v>906</v>
      </c>
    </row>
    <row r="78" spans="1:11" x14ac:dyDescent="0.25">
      <c r="A78" s="70">
        <v>20</v>
      </c>
      <c r="B78" s="70" t="s">
        <v>766</v>
      </c>
      <c r="C78" s="70" t="s">
        <v>767</v>
      </c>
      <c r="D78" s="70" t="s">
        <v>577</v>
      </c>
      <c r="E78" s="70" t="s">
        <v>7</v>
      </c>
      <c r="F78" s="70" t="s">
        <v>768</v>
      </c>
      <c r="G78" s="70" t="s">
        <v>960</v>
      </c>
      <c r="H78" s="70" t="s">
        <v>8</v>
      </c>
      <c r="I78" s="70" t="s">
        <v>769</v>
      </c>
      <c r="J78" s="70" t="s">
        <v>9</v>
      </c>
      <c r="K78" s="70" t="s">
        <v>770</v>
      </c>
    </row>
    <row r="79" spans="1:11" x14ac:dyDescent="0.25">
      <c r="A79" s="70">
        <v>46</v>
      </c>
      <c r="B79" s="70" t="s">
        <v>366</v>
      </c>
      <c r="C79" s="70" t="s">
        <v>367</v>
      </c>
      <c r="D79" s="70" t="s">
        <v>368</v>
      </c>
      <c r="E79" s="70" t="s">
        <v>43</v>
      </c>
      <c r="F79" s="70" t="s">
        <v>395</v>
      </c>
      <c r="G79" s="70" t="s">
        <v>960</v>
      </c>
      <c r="H79" s="70" t="s">
        <v>5</v>
      </c>
      <c r="I79" s="70" t="s">
        <v>396</v>
      </c>
      <c r="J79" s="70" t="s">
        <v>6</v>
      </c>
      <c r="K79" s="70" t="s">
        <v>698</v>
      </c>
    </row>
    <row r="80" spans="1:11" x14ac:dyDescent="0.25">
      <c r="A80" s="70">
        <v>58</v>
      </c>
      <c r="B80" s="70" t="s">
        <v>20</v>
      </c>
      <c r="C80" s="70" t="s">
        <v>21</v>
      </c>
      <c r="D80" s="70" t="s">
        <v>0</v>
      </c>
      <c r="E80" s="70" t="s">
        <v>1</v>
      </c>
      <c r="F80" s="70" t="s">
        <v>22</v>
      </c>
      <c r="G80" s="70" t="s">
        <v>960</v>
      </c>
      <c r="H80" s="70" t="s">
        <v>5</v>
      </c>
      <c r="I80" s="70" t="s">
        <v>23</v>
      </c>
      <c r="J80" s="70" t="s">
        <v>6</v>
      </c>
      <c r="K80" s="70" t="s">
        <v>713</v>
      </c>
    </row>
    <row r="81" spans="1:11" x14ac:dyDescent="0.25">
      <c r="A81" s="70">
        <v>61</v>
      </c>
      <c r="B81" s="70" t="s">
        <v>54</v>
      </c>
      <c r="C81" s="70" t="s">
        <v>55</v>
      </c>
      <c r="D81" s="70" t="s">
        <v>0</v>
      </c>
      <c r="E81" s="70" t="s">
        <v>1</v>
      </c>
      <c r="F81" s="70" t="s">
        <v>56</v>
      </c>
      <c r="G81" s="70" t="s">
        <v>960</v>
      </c>
      <c r="H81" s="70" t="s">
        <v>5</v>
      </c>
      <c r="I81" s="70" t="s">
        <v>57</v>
      </c>
      <c r="J81" s="70" t="s">
        <v>6</v>
      </c>
      <c r="K81" s="70" t="s">
        <v>717</v>
      </c>
    </row>
    <row r="82" spans="1:11" x14ac:dyDescent="0.25">
      <c r="A82" s="70">
        <v>62</v>
      </c>
      <c r="B82" s="70" t="s">
        <v>467</v>
      </c>
      <c r="C82" s="70" t="s">
        <v>468</v>
      </c>
      <c r="D82" s="70" t="s">
        <v>0</v>
      </c>
      <c r="E82" s="70" t="s">
        <v>1</v>
      </c>
      <c r="F82" s="70" t="s">
        <v>469</v>
      </c>
      <c r="G82" s="70" t="s">
        <v>960</v>
      </c>
      <c r="H82" s="70" t="s">
        <v>5</v>
      </c>
      <c r="I82" s="70" t="s">
        <v>470</v>
      </c>
      <c r="J82" s="70" t="s">
        <v>6</v>
      </c>
      <c r="K82" s="70" t="s">
        <v>720</v>
      </c>
    </row>
    <row r="83" spans="1:11" x14ac:dyDescent="0.25">
      <c r="A83" s="70">
        <v>65</v>
      </c>
      <c r="B83" s="70" t="s">
        <v>127</v>
      </c>
      <c r="C83" s="70" t="s">
        <v>47</v>
      </c>
      <c r="D83" s="70" t="s">
        <v>0</v>
      </c>
      <c r="E83" s="70" t="s">
        <v>1</v>
      </c>
      <c r="F83" s="70" t="s">
        <v>128</v>
      </c>
      <c r="G83" s="70" t="s">
        <v>960</v>
      </c>
      <c r="H83" s="70" t="s">
        <v>8</v>
      </c>
      <c r="I83" s="70" t="s">
        <v>129</v>
      </c>
      <c r="J83" s="70" t="s">
        <v>9</v>
      </c>
      <c r="K83" s="70" t="s">
        <v>729</v>
      </c>
    </row>
    <row r="84" spans="1:11" x14ac:dyDescent="0.25">
      <c r="A84" s="70">
        <v>66</v>
      </c>
      <c r="B84" s="70" t="s">
        <v>641</v>
      </c>
      <c r="C84" s="70" t="s">
        <v>642</v>
      </c>
      <c r="D84" s="70" t="s">
        <v>106</v>
      </c>
      <c r="E84" s="70" t="s">
        <v>7</v>
      </c>
      <c r="F84" s="70" t="s">
        <v>643</v>
      </c>
      <c r="G84" s="70" t="s">
        <v>960</v>
      </c>
      <c r="H84" s="70" t="s">
        <v>8</v>
      </c>
      <c r="I84" s="70" t="s">
        <v>644</v>
      </c>
      <c r="J84" s="70" t="s">
        <v>9</v>
      </c>
      <c r="K84" s="70" t="s">
        <v>730</v>
      </c>
    </row>
    <row r="85" spans="1:11" x14ac:dyDescent="0.25">
      <c r="A85" s="70">
        <v>68</v>
      </c>
      <c r="B85" s="70" t="s">
        <v>925</v>
      </c>
      <c r="C85" s="70" t="s">
        <v>926</v>
      </c>
      <c r="D85" s="70" t="s">
        <v>821</v>
      </c>
      <c r="E85" s="70" t="s">
        <v>822</v>
      </c>
      <c r="F85" s="70" t="s">
        <v>927</v>
      </c>
      <c r="G85" s="70" t="s">
        <v>960</v>
      </c>
      <c r="H85" s="70" t="s">
        <v>8</v>
      </c>
      <c r="I85" s="70" t="s">
        <v>928</v>
      </c>
      <c r="J85" s="70" t="s">
        <v>9</v>
      </c>
      <c r="K85" s="70" t="s">
        <v>929</v>
      </c>
    </row>
    <row r="86" spans="1:11" x14ac:dyDescent="0.25">
      <c r="A86" s="70">
        <v>70</v>
      </c>
      <c r="B86" s="70" t="s">
        <v>869</v>
      </c>
      <c r="C86" s="70" t="s">
        <v>870</v>
      </c>
      <c r="D86" s="70" t="s">
        <v>871</v>
      </c>
      <c r="E86" s="70" t="s">
        <v>198</v>
      </c>
      <c r="F86" s="70" t="s">
        <v>872</v>
      </c>
      <c r="G86" s="70" t="s">
        <v>960</v>
      </c>
      <c r="H86" s="70" t="s">
        <v>8</v>
      </c>
      <c r="I86" s="70" t="s">
        <v>873</v>
      </c>
      <c r="J86" s="70" t="s">
        <v>9</v>
      </c>
      <c r="K86" s="70" t="s">
        <v>874</v>
      </c>
    </row>
    <row r="87" spans="1:11" x14ac:dyDescent="0.25">
      <c r="A87" s="70">
        <v>72</v>
      </c>
      <c r="B87" s="70" t="s">
        <v>819</v>
      </c>
      <c r="C87" s="70" t="s">
        <v>820</v>
      </c>
      <c r="D87" s="70" t="s">
        <v>821</v>
      </c>
      <c r="E87" s="70" t="s">
        <v>822</v>
      </c>
      <c r="F87" s="70" t="s">
        <v>823</v>
      </c>
      <c r="G87" s="70" t="s">
        <v>960</v>
      </c>
      <c r="H87" s="70" t="s">
        <v>8</v>
      </c>
      <c r="I87" s="70" t="s">
        <v>824</v>
      </c>
      <c r="J87" s="70" t="s">
        <v>9</v>
      </c>
      <c r="K87" s="70" t="s">
        <v>825</v>
      </c>
    </row>
    <row r="88" spans="1:11" x14ac:dyDescent="0.25">
      <c r="A88" s="70">
        <v>75</v>
      </c>
      <c r="B88" s="70" t="s">
        <v>882</v>
      </c>
      <c r="C88" s="70" t="s">
        <v>97</v>
      </c>
      <c r="D88" s="70" t="s">
        <v>173</v>
      </c>
      <c r="E88" s="70" t="s">
        <v>43</v>
      </c>
      <c r="F88" s="70" t="s">
        <v>883</v>
      </c>
      <c r="G88" s="70" t="s">
        <v>960</v>
      </c>
      <c r="H88" s="70" t="s">
        <v>8</v>
      </c>
      <c r="I88" s="70" t="s">
        <v>884</v>
      </c>
      <c r="J88" s="70" t="s">
        <v>9</v>
      </c>
      <c r="K88" s="70" t="s">
        <v>885</v>
      </c>
    </row>
    <row r="89" spans="1:11" x14ac:dyDescent="0.25">
      <c r="A89" s="70">
        <v>76</v>
      </c>
      <c r="B89" s="70" t="s">
        <v>930</v>
      </c>
      <c r="C89" s="70" t="s">
        <v>931</v>
      </c>
      <c r="D89" s="70" t="s">
        <v>932</v>
      </c>
      <c r="E89" s="70" t="s">
        <v>933</v>
      </c>
      <c r="F89" s="70" t="s">
        <v>934</v>
      </c>
      <c r="G89" s="70" t="s">
        <v>960</v>
      </c>
      <c r="H89" s="70" t="s">
        <v>8</v>
      </c>
      <c r="I89" s="70" t="s">
        <v>935</v>
      </c>
      <c r="J89" s="70" t="s">
        <v>9</v>
      </c>
      <c r="K89" s="70" t="s">
        <v>936</v>
      </c>
    </row>
    <row r="90" spans="1:11" x14ac:dyDescent="0.25">
      <c r="A90" s="70">
        <v>77</v>
      </c>
      <c r="B90" s="70" t="s">
        <v>174</v>
      </c>
      <c r="C90" s="70" t="s">
        <v>175</v>
      </c>
      <c r="D90" s="70" t="s">
        <v>0</v>
      </c>
      <c r="E90" s="70" t="s">
        <v>1</v>
      </c>
      <c r="F90" s="70" t="s">
        <v>176</v>
      </c>
      <c r="G90" s="70" t="s">
        <v>960</v>
      </c>
      <c r="H90" s="70" t="s">
        <v>8</v>
      </c>
      <c r="I90" s="70" t="s">
        <v>177</v>
      </c>
      <c r="J90" s="70" t="s">
        <v>9</v>
      </c>
      <c r="K90" s="70" t="s">
        <v>736</v>
      </c>
    </row>
    <row r="91" spans="1:11" x14ac:dyDescent="0.25">
      <c r="A91" s="70">
        <v>80</v>
      </c>
      <c r="B91" s="70" t="s">
        <v>975</v>
      </c>
      <c r="C91" s="70" t="s">
        <v>416</v>
      </c>
      <c r="D91" s="70" t="s">
        <v>976</v>
      </c>
      <c r="E91" s="70" t="s">
        <v>198</v>
      </c>
      <c r="F91" s="70" t="s">
        <v>977</v>
      </c>
      <c r="G91" s="70" t="s">
        <v>960</v>
      </c>
      <c r="H91" s="70" t="s">
        <v>8</v>
      </c>
      <c r="I91" s="70" t="s">
        <v>978</v>
      </c>
      <c r="J91" s="70" t="s">
        <v>9</v>
      </c>
      <c r="K91" s="70" t="s">
        <v>979</v>
      </c>
    </row>
  </sheetData>
  <sortState ref="A2:K91">
    <sortCondition ref="G2:G91"/>
  </sortState>
  <pageMargins bottom="0.75" footer="0.3" header="0.3" left="0.7" right="0.7" top="0.75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4"/>
  <dimension ref="A1:L102"/>
  <sheetViews>
    <sheetView workbookViewId="0">
      <selection activeCell="B4" sqref="B4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13</v>
      </c>
      <c r="B2" s="68" t="s">
        <v>830</v>
      </c>
      <c r="C2" s="68" t="s">
        <v>624</v>
      </c>
      <c r="D2" s="68" t="s">
        <v>625</v>
      </c>
      <c r="E2" s="68" t="s">
        <v>48</v>
      </c>
      <c r="F2" s="68" t="s">
        <v>626</v>
      </c>
      <c r="G2" s="68" t="s">
        <v>666</v>
      </c>
      <c r="H2" s="68" t="s">
        <v>294</v>
      </c>
      <c r="I2" s="68" t="s">
        <v>627</v>
      </c>
      <c r="J2" s="68" t="s">
        <v>289</v>
      </c>
      <c r="K2" s="68" t="s">
        <v>987</v>
      </c>
    </row>
    <row r="3" spans="1:11" x14ac:dyDescent="0.25">
      <c r="A3">
        <v>19</v>
      </c>
      <c r="B3" s="68" t="s">
        <v>567</v>
      </c>
      <c r="C3" s="68" t="s">
        <v>561</v>
      </c>
      <c r="D3" s="68" t="s">
        <v>0</v>
      </c>
      <c r="E3" s="68" t="s">
        <v>1</v>
      </c>
      <c r="F3" s="68" t="s">
        <v>61</v>
      </c>
      <c r="G3" s="68" t="s">
        <v>666</v>
      </c>
      <c r="H3" s="68" t="s">
        <v>3</v>
      </c>
      <c r="I3" s="68" t="s">
        <v>62</v>
      </c>
      <c r="J3" s="68" t="s">
        <v>53</v>
      </c>
      <c r="K3" s="68" t="s">
        <v>919</v>
      </c>
    </row>
    <row r="4" spans="1:11" x14ac:dyDescent="0.25">
      <c r="A4">
        <v>29</v>
      </c>
      <c r="B4" s="68" t="s">
        <v>453</v>
      </c>
      <c r="C4" s="68" t="s">
        <v>454</v>
      </c>
      <c r="D4" s="68" t="s">
        <v>455</v>
      </c>
      <c r="E4" s="68" t="s">
        <v>456</v>
      </c>
      <c r="F4" s="68" t="s">
        <v>457</v>
      </c>
      <c r="G4" s="68" t="s">
        <v>666</v>
      </c>
      <c r="H4" s="68" t="s">
        <v>30</v>
      </c>
      <c r="I4" s="68" t="s">
        <v>458</v>
      </c>
      <c r="J4" s="68" t="s">
        <v>32</v>
      </c>
      <c r="K4" s="68" t="s">
        <v>763</v>
      </c>
    </row>
    <row r="5" spans="1:11" x14ac:dyDescent="0.25">
      <c r="A5" s="68">
        <v>33</v>
      </c>
      <c r="B5" s="68" t="s">
        <v>407</v>
      </c>
      <c r="C5" s="68" t="s">
        <v>408</v>
      </c>
      <c r="D5" s="68" t="s">
        <v>618</v>
      </c>
      <c r="E5" s="68" t="s">
        <v>619</v>
      </c>
      <c r="F5" s="68" t="s">
        <v>620</v>
      </c>
      <c r="G5" s="68" t="s">
        <v>666</v>
      </c>
      <c r="H5" s="68" t="s">
        <v>294</v>
      </c>
      <c r="I5" s="68" t="s">
        <v>621</v>
      </c>
      <c r="J5" s="68" t="s">
        <v>289</v>
      </c>
      <c r="K5" s="68" t="s">
        <v>658</v>
      </c>
    </row>
    <row r="6" spans="1:11" x14ac:dyDescent="0.25">
      <c r="A6" s="68">
        <v>38</v>
      </c>
      <c r="B6" s="68" t="s">
        <v>590</v>
      </c>
      <c r="C6" s="68" t="s">
        <v>591</v>
      </c>
      <c r="D6" s="68" t="s">
        <v>592</v>
      </c>
      <c r="E6" s="68" t="s">
        <v>43</v>
      </c>
      <c r="F6" s="68" t="s">
        <v>593</v>
      </c>
      <c r="G6" s="68" t="s">
        <v>666</v>
      </c>
      <c r="H6" s="68" t="s">
        <v>30</v>
      </c>
      <c r="I6" s="68" t="s">
        <v>594</v>
      </c>
      <c r="J6" s="68" t="s">
        <v>32</v>
      </c>
      <c r="K6" s="68" t="s">
        <v>669</v>
      </c>
    </row>
    <row r="7" spans="1:11" x14ac:dyDescent="0.25">
      <c r="A7" s="68">
        <v>47</v>
      </c>
      <c r="B7" s="68" t="s">
        <v>333</v>
      </c>
      <c r="C7" s="68" t="s">
        <v>334</v>
      </c>
      <c r="D7" s="68" t="s">
        <v>335</v>
      </c>
      <c r="E7" s="68" t="s">
        <v>48</v>
      </c>
      <c r="F7" s="68" t="s">
        <v>336</v>
      </c>
      <c r="G7" s="68" t="s">
        <v>666</v>
      </c>
      <c r="H7" s="68" t="s">
        <v>287</v>
      </c>
      <c r="I7" s="68" t="s">
        <v>337</v>
      </c>
      <c r="J7" s="68" t="s">
        <v>289</v>
      </c>
      <c r="K7" s="68" t="s">
        <v>686</v>
      </c>
    </row>
    <row r="8" spans="1:11" x14ac:dyDescent="0.25">
      <c r="A8" s="68">
        <v>49</v>
      </c>
      <c r="B8" s="68" t="s">
        <v>350</v>
      </c>
      <c r="C8" s="68" t="s">
        <v>340</v>
      </c>
      <c r="D8" s="68" t="s">
        <v>351</v>
      </c>
      <c r="E8" s="68" t="s">
        <v>48</v>
      </c>
      <c r="F8" s="68" t="s">
        <v>352</v>
      </c>
      <c r="G8" s="68" t="s">
        <v>666</v>
      </c>
      <c r="H8" s="68" t="s">
        <v>287</v>
      </c>
      <c r="I8" s="68" t="s">
        <v>353</v>
      </c>
      <c r="J8" s="68" t="s">
        <v>289</v>
      </c>
      <c r="K8" s="68" t="s">
        <v>689</v>
      </c>
    </row>
    <row r="9" spans="1:11" x14ac:dyDescent="0.25">
      <c r="A9" s="68">
        <v>53</v>
      </c>
      <c r="B9" s="68" t="s">
        <v>377</v>
      </c>
      <c r="C9" s="68" t="s">
        <v>378</v>
      </c>
      <c r="D9" s="68" t="s">
        <v>256</v>
      </c>
      <c r="E9" s="68" t="s">
        <v>1</v>
      </c>
      <c r="F9" s="68" t="s">
        <v>379</v>
      </c>
      <c r="G9" s="68" t="s">
        <v>666</v>
      </c>
      <c r="H9" s="68" t="s">
        <v>294</v>
      </c>
      <c r="I9" s="68" t="s">
        <v>380</v>
      </c>
      <c r="J9" s="68" t="s">
        <v>289</v>
      </c>
      <c r="K9" s="68" t="s">
        <v>695</v>
      </c>
    </row>
    <row r="10" spans="1:11" x14ac:dyDescent="0.25">
      <c r="A10" s="68">
        <v>54</v>
      </c>
      <c r="B10" s="68" t="s">
        <v>387</v>
      </c>
      <c r="C10" s="68" t="s">
        <v>279</v>
      </c>
      <c r="D10" s="68" t="s">
        <v>351</v>
      </c>
      <c r="E10" s="68" t="s">
        <v>48</v>
      </c>
      <c r="F10" s="68" t="s">
        <v>388</v>
      </c>
      <c r="G10" s="68" t="s">
        <v>666</v>
      </c>
      <c r="H10" s="68" t="s">
        <v>287</v>
      </c>
      <c r="I10" s="68" t="s">
        <v>389</v>
      </c>
      <c r="J10" s="68" t="s">
        <v>289</v>
      </c>
      <c r="K10" s="68" t="s">
        <v>696</v>
      </c>
    </row>
    <row r="11" spans="1:11" x14ac:dyDescent="0.25">
      <c r="A11" s="68">
        <v>59</v>
      </c>
      <c r="B11" s="68" t="s">
        <v>407</v>
      </c>
      <c r="C11" s="68" t="s">
        <v>408</v>
      </c>
      <c r="D11" s="68" t="s">
        <v>618</v>
      </c>
      <c r="E11" s="68" t="s">
        <v>619</v>
      </c>
      <c r="F11" s="68" t="s">
        <v>412</v>
      </c>
      <c r="G11" s="68" t="s">
        <v>666</v>
      </c>
      <c r="H11" s="68" t="s">
        <v>294</v>
      </c>
      <c r="I11" s="68" t="s">
        <v>413</v>
      </c>
      <c r="J11" s="68" t="s">
        <v>289</v>
      </c>
      <c r="K11" s="68" t="s">
        <v>702</v>
      </c>
    </row>
    <row r="12" spans="1:11" x14ac:dyDescent="0.25">
      <c r="A12" s="68">
        <v>62</v>
      </c>
      <c r="B12" s="68" t="s">
        <v>407</v>
      </c>
      <c r="C12" s="68" t="s">
        <v>408</v>
      </c>
      <c r="D12" s="68" t="s">
        <v>618</v>
      </c>
      <c r="E12" s="68" t="s">
        <v>619</v>
      </c>
      <c r="F12" s="68" t="s">
        <v>437</v>
      </c>
      <c r="G12" s="68" t="s">
        <v>666</v>
      </c>
      <c r="H12" s="68" t="s">
        <v>30</v>
      </c>
      <c r="I12" s="68" t="s">
        <v>438</v>
      </c>
      <c r="J12" s="68" t="s">
        <v>32</v>
      </c>
      <c r="K12" s="68" t="s">
        <v>706</v>
      </c>
    </row>
    <row r="13" spans="1:11" x14ac:dyDescent="0.25">
      <c r="A13" s="68">
        <v>63</v>
      </c>
      <c r="B13" s="68" t="s">
        <v>407</v>
      </c>
      <c r="C13" s="68" t="s">
        <v>408</v>
      </c>
      <c r="D13" s="68" t="s">
        <v>618</v>
      </c>
      <c r="E13" s="68" t="s">
        <v>619</v>
      </c>
      <c r="F13" s="68" t="s">
        <v>440</v>
      </c>
      <c r="G13" s="68" t="s">
        <v>666</v>
      </c>
      <c r="H13" s="68" t="s">
        <v>30</v>
      </c>
      <c r="I13" s="68" t="s">
        <v>441</v>
      </c>
      <c r="J13" s="68" t="s">
        <v>32</v>
      </c>
      <c r="K13" s="68" t="s">
        <v>707</v>
      </c>
    </row>
    <row r="14" spans="1:11" x14ac:dyDescent="0.25">
      <c r="A14" s="68">
        <v>76</v>
      </c>
      <c r="B14" s="68" t="s">
        <v>131</v>
      </c>
      <c r="C14" s="68" t="s">
        <v>132</v>
      </c>
      <c r="D14" s="68" t="s">
        <v>133</v>
      </c>
      <c r="E14" s="68" t="s">
        <v>28</v>
      </c>
      <c r="F14" s="68" t="s">
        <v>134</v>
      </c>
      <c r="G14" s="68" t="s">
        <v>666</v>
      </c>
      <c r="H14" s="68" t="s">
        <v>30</v>
      </c>
      <c r="I14" s="68" t="s">
        <v>135</v>
      </c>
      <c r="J14" s="68" t="s">
        <v>32</v>
      </c>
      <c r="K14" s="68" t="s">
        <v>731</v>
      </c>
    </row>
    <row r="15" spans="1:11" x14ac:dyDescent="0.25">
      <c r="A15" s="68">
        <v>80</v>
      </c>
      <c r="B15" s="68" t="s">
        <v>54</v>
      </c>
      <c r="C15" s="68" t="s">
        <v>55</v>
      </c>
      <c r="D15" s="68" t="s">
        <v>0</v>
      </c>
      <c r="E15" s="68" t="s">
        <v>1</v>
      </c>
      <c r="F15" s="68" t="s">
        <v>156</v>
      </c>
      <c r="G15" s="68" t="s">
        <v>666</v>
      </c>
      <c r="H15" s="68" t="s">
        <v>157</v>
      </c>
      <c r="I15" s="68" t="s">
        <v>158</v>
      </c>
      <c r="J15" s="68" t="s">
        <v>159</v>
      </c>
      <c r="K15" s="68" t="s">
        <v>734</v>
      </c>
    </row>
    <row r="16" spans="1:11" x14ac:dyDescent="0.25">
      <c r="A16" s="68">
        <v>93</v>
      </c>
      <c r="B16" s="68" t="s">
        <v>101</v>
      </c>
      <c r="C16" s="68" t="s">
        <v>102</v>
      </c>
      <c r="D16" s="68" t="s">
        <v>103</v>
      </c>
      <c r="E16" s="68" t="s">
        <v>43</v>
      </c>
      <c r="F16" s="68" t="s">
        <v>202</v>
      </c>
      <c r="G16" s="68" t="s">
        <v>666</v>
      </c>
      <c r="H16" s="68" t="s">
        <v>30</v>
      </c>
      <c r="I16" s="68" t="s">
        <v>203</v>
      </c>
      <c r="J16" s="68" t="s">
        <v>32</v>
      </c>
      <c r="K16" s="68" t="s">
        <v>743</v>
      </c>
    </row>
    <row r="17" spans="1:11" x14ac:dyDescent="0.25">
      <c r="A17" s="68">
        <v>98</v>
      </c>
      <c r="B17" s="68" t="s">
        <v>232</v>
      </c>
      <c r="C17" s="68" t="s">
        <v>233</v>
      </c>
      <c r="D17" s="68" t="s">
        <v>234</v>
      </c>
      <c r="E17" s="68" t="s">
        <v>1</v>
      </c>
      <c r="F17" s="68" t="s">
        <v>235</v>
      </c>
      <c r="G17" s="68" t="s">
        <v>666</v>
      </c>
      <c r="H17" s="68" t="s">
        <v>3</v>
      </c>
      <c r="I17" s="68" t="s">
        <v>236</v>
      </c>
      <c r="J17" s="68" t="s">
        <v>53</v>
      </c>
      <c r="K17" s="68" t="s">
        <v>750</v>
      </c>
    </row>
    <row r="18" spans="1:11" x14ac:dyDescent="0.25">
      <c r="A18" s="68">
        <v>99</v>
      </c>
      <c r="B18" s="68" t="s">
        <v>50</v>
      </c>
      <c r="C18" s="68" t="s">
        <v>51</v>
      </c>
      <c r="D18" s="68" t="s">
        <v>52</v>
      </c>
      <c r="E18" s="68" t="s">
        <v>43</v>
      </c>
      <c r="F18" s="68" t="s">
        <v>246</v>
      </c>
      <c r="G18" s="68" t="s">
        <v>666</v>
      </c>
      <c r="H18" s="68" t="s">
        <v>3</v>
      </c>
      <c r="I18" s="68" t="s">
        <v>247</v>
      </c>
      <c r="J18" s="68" t="s">
        <v>125</v>
      </c>
      <c r="K18" s="68" t="s">
        <v>751</v>
      </c>
    </row>
    <row r="19" spans="1:11" x14ac:dyDescent="0.25">
      <c r="A19" s="68">
        <v>5</v>
      </c>
      <c r="B19" s="68" t="s">
        <v>415</v>
      </c>
      <c r="C19" s="68" t="s">
        <v>416</v>
      </c>
      <c r="D19" s="68" t="s">
        <v>417</v>
      </c>
      <c r="E19" s="68" t="s">
        <v>28</v>
      </c>
      <c r="F19" s="68" t="s">
        <v>418</v>
      </c>
      <c r="G19" s="68" t="s">
        <v>938</v>
      </c>
      <c r="H19" s="68" t="s">
        <v>287</v>
      </c>
      <c r="I19" s="68" t="s">
        <v>419</v>
      </c>
      <c r="J19" s="68" t="s">
        <v>289</v>
      </c>
      <c r="K19" s="68" t="s">
        <v>1045</v>
      </c>
    </row>
    <row r="20" spans="1:11" x14ac:dyDescent="0.25">
      <c r="A20" s="68">
        <v>17</v>
      </c>
      <c r="B20" s="68" t="s">
        <v>242</v>
      </c>
      <c r="C20" s="68" t="s">
        <v>243</v>
      </c>
      <c r="D20" s="68" t="s">
        <v>957</v>
      </c>
      <c r="E20" s="68" t="s">
        <v>43</v>
      </c>
      <c r="F20" s="68" t="s">
        <v>244</v>
      </c>
      <c r="G20" s="68" t="s">
        <v>938</v>
      </c>
      <c r="H20" s="68" t="s">
        <v>3</v>
      </c>
      <c r="I20" s="68" t="s">
        <v>245</v>
      </c>
      <c r="J20" s="68" t="s">
        <v>125</v>
      </c>
      <c r="K20" s="68" t="s">
        <v>958</v>
      </c>
    </row>
    <row r="21" spans="1:11" x14ac:dyDescent="0.25">
      <c r="A21" s="68">
        <v>25</v>
      </c>
      <c r="B21" s="68" t="s">
        <v>832</v>
      </c>
      <c r="C21" s="68" t="s">
        <v>833</v>
      </c>
      <c r="D21" s="68" t="s">
        <v>173</v>
      </c>
      <c r="E21" s="68" t="s">
        <v>43</v>
      </c>
      <c r="F21" s="68" t="s">
        <v>834</v>
      </c>
      <c r="G21" s="68" t="s">
        <v>938</v>
      </c>
      <c r="H21" s="68" t="s">
        <v>294</v>
      </c>
      <c r="I21" s="68" t="s">
        <v>835</v>
      </c>
      <c r="J21" s="68" t="s">
        <v>289</v>
      </c>
      <c r="K21" s="68" t="s">
        <v>836</v>
      </c>
    </row>
    <row r="22" spans="1:11" x14ac:dyDescent="0.25">
      <c r="A22" s="68">
        <v>31</v>
      </c>
      <c r="B22" s="68" t="s">
        <v>116</v>
      </c>
      <c r="C22" s="68" t="s">
        <v>117</v>
      </c>
      <c r="D22" s="68" t="s">
        <v>648</v>
      </c>
      <c r="E22" s="68" t="s">
        <v>1</v>
      </c>
      <c r="F22" s="68" t="s">
        <v>118</v>
      </c>
      <c r="G22" s="68" t="s">
        <v>938</v>
      </c>
      <c r="H22" s="68" t="s">
        <v>3</v>
      </c>
      <c r="I22" s="68" t="s">
        <v>119</v>
      </c>
      <c r="J22" s="68" t="s">
        <v>53</v>
      </c>
      <c r="K22" s="68" t="s">
        <v>649</v>
      </c>
    </row>
    <row r="23" spans="1:11" x14ac:dyDescent="0.25">
      <c r="A23" s="68">
        <v>35</v>
      </c>
      <c r="B23" s="68" t="s">
        <v>102</v>
      </c>
      <c r="C23" s="68" t="s">
        <v>141</v>
      </c>
      <c r="D23" s="68" t="s">
        <v>42</v>
      </c>
      <c r="E23" s="68" t="s">
        <v>43</v>
      </c>
      <c r="F23" s="68" t="s">
        <v>142</v>
      </c>
      <c r="G23" s="68" t="s">
        <v>938</v>
      </c>
      <c r="H23" s="68" t="s">
        <v>3</v>
      </c>
      <c r="I23" s="68" t="s">
        <v>143</v>
      </c>
      <c r="J23" s="68" t="s">
        <v>53</v>
      </c>
      <c r="K23" s="68" t="s">
        <v>662</v>
      </c>
    </row>
    <row r="24" spans="1:11" x14ac:dyDescent="0.25">
      <c r="A24" s="68">
        <v>45</v>
      </c>
      <c r="B24" s="68" t="s">
        <v>317</v>
      </c>
      <c r="C24" s="68" t="s">
        <v>279</v>
      </c>
      <c r="D24" s="68" t="s">
        <v>318</v>
      </c>
      <c r="E24" s="68" t="s">
        <v>28</v>
      </c>
      <c r="F24" s="68" t="s">
        <v>319</v>
      </c>
      <c r="G24" s="68" t="s">
        <v>938</v>
      </c>
      <c r="H24" s="68" t="s">
        <v>287</v>
      </c>
      <c r="I24" s="68" t="s">
        <v>320</v>
      </c>
      <c r="J24" s="68" t="s">
        <v>289</v>
      </c>
      <c r="K24" s="68" t="s">
        <v>758</v>
      </c>
    </row>
    <row r="25" spans="1:11" x14ac:dyDescent="0.25">
      <c r="A25" s="68">
        <v>48</v>
      </c>
      <c r="B25" s="68" t="s">
        <v>345</v>
      </c>
      <c r="C25" s="68" t="s">
        <v>346</v>
      </c>
      <c r="D25" s="68" t="s">
        <v>17</v>
      </c>
      <c r="E25" s="68" t="s">
        <v>7</v>
      </c>
      <c r="F25" s="68" t="s">
        <v>347</v>
      </c>
      <c r="G25" s="68" t="s">
        <v>938</v>
      </c>
      <c r="H25" s="68" t="s">
        <v>287</v>
      </c>
      <c r="I25" s="68" t="s">
        <v>348</v>
      </c>
      <c r="J25" s="68" t="s">
        <v>289</v>
      </c>
      <c r="K25" s="68" t="s">
        <v>688</v>
      </c>
    </row>
    <row r="26" spans="1:11" x14ac:dyDescent="0.25">
      <c r="A26" s="68">
        <v>50</v>
      </c>
      <c r="B26" s="68" t="s">
        <v>355</v>
      </c>
      <c r="C26" s="68" t="s">
        <v>356</v>
      </c>
      <c r="D26" s="68" t="s">
        <v>0</v>
      </c>
      <c r="E26" s="68" t="s">
        <v>1</v>
      </c>
      <c r="F26" s="68" t="s">
        <v>357</v>
      </c>
      <c r="G26" s="68" t="s">
        <v>938</v>
      </c>
      <c r="H26" s="68" t="s">
        <v>294</v>
      </c>
      <c r="I26" s="68" t="s">
        <v>358</v>
      </c>
      <c r="J26" s="68" t="s">
        <v>289</v>
      </c>
      <c r="K26" s="68" t="s">
        <v>690</v>
      </c>
    </row>
    <row r="27" spans="1:11" x14ac:dyDescent="0.25">
      <c r="A27" s="68">
        <v>52</v>
      </c>
      <c r="B27" s="68" t="s">
        <v>366</v>
      </c>
      <c r="C27" s="68" t="s">
        <v>367</v>
      </c>
      <c r="D27" s="68" t="s">
        <v>368</v>
      </c>
      <c r="E27" s="68" t="s">
        <v>43</v>
      </c>
      <c r="F27" s="68" t="s">
        <v>369</v>
      </c>
      <c r="G27" s="68" t="s">
        <v>938</v>
      </c>
      <c r="H27" s="68" t="s">
        <v>294</v>
      </c>
      <c r="I27" s="68" t="s">
        <v>370</v>
      </c>
      <c r="J27" s="68" t="s">
        <v>289</v>
      </c>
      <c r="K27" s="68" t="s">
        <v>693</v>
      </c>
    </row>
    <row r="28" spans="1:11" x14ac:dyDescent="0.25">
      <c r="A28" s="68">
        <v>58</v>
      </c>
      <c r="B28" s="68" t="s">
        <v>403</v>
      </c>
      <c r="C28" s="68" t="s">
        <v>60</v>
      </c>
      <c r="D28" s="68" t="s">
        <v>27</v>
      </c>
      <c r="E28" s="68" t="s">
        <v>28</v>
      </c>
      <c r="F28" s="68" t="s">
        <v>404</v>
      </c>
      <c r="G28" s="68" t="s">
        <v>938</v>
      </c>
      <c r="H28" s="68" t="s">
        <v>287</v>
      </c>
      <c r="I28" s="68" t="s">
        <v>405</v>
      </c>
      <c r="J28" s="68" t="s">
        <v>289</v>
      </c>
      <c r="K28" s="68" t="s">
        <v>701</v>
      </c>
    </row>
    <row r="29" spans="1:11" x14ac:dyDescent="0.25">
      <c r="A29" s="68">
        <v>72</v>
      </c>
      <c r="B29" s="68" t="s">
        <v>110</v>
      </c>
      <c r="C29" s="68" t="s">
        <v>111</v>
      </c>
      <c r="D29" s="68" t="s">
        <v>112</v>
      </c>
      <c r="E29" s="68" t="s">
        <v>43</v>
      </c>
      <c r="F29" s="68" t="s">
        <v>113</v>
      </c>
      <c r="G29" s="68" t="s">
        <v>938</v>
      </c>
      <c r="H29" s="68" t="s">
        <v>3</v>
      </c>
      <c r="I29" s="68" t="s">
        <v>114</v>
      </c>
      <c r="J29" s="68" t="s">
        <v>53</v>
      </c>
      <c r="K29" s="68" t="s">
        <v>727</v>
      </c>
    </row>
    <row r="30" spans="1:11" x14ac:dyDescent="0.25">
      <c r="A30" s="68">
        <v>92</v>
      </c>
      <c r="B30" s="68" t="s">
        <v>467</v>
      </c>
      <c r="C30" s="68" t="s">
        <v>468</v>
      </c>
      <c r="D30" s="68" t="s">
        <v>0</v>
      </c>
      <c r="E30" s="68" t="s">
        <v>1</v>
      </c>
      <c r="F30" s="68" t="s">
        <v>477</v>
      </c>
      <c r="G30" s="68" t="s">
        <v>938</v>
      </c>
      <c r="H30" s="68" t="s">
        <v>30</v>
      </c>
      <c r="I30" s="68" t="s">
        <v>478</v>
      </c>
      <c r="J30" s="68" t="s">
        <v>32</v>
      </c>
      <c r="K30" s="68" t="s">
        <v>740</v>
      </c>
    </row>
    <row r="31" spans="1:11" x14ac:dyDescent="0.25">
      <c r="A31" s="68">
        <v>6</v>
      </c>
      <c r="B31" s="68" t="s">
        <v>145</v>
      </c>
      <c r="C31" s="68" t="s">
        <v>97</v>
      </c>
      <c r="D31" s="68" t="s">
        <v>1046</v>
      </c>
      <c r="E31" s="68" t="s">
        <v>1</v>
      </c>
      <c r="F31" s="68" t="s">
        <v>147</v>
      </c>
      <c r="G31" s="68" t="s">
        <v>1019</v>
      </c>
      <c r="H31" s="68" t="s">
        <v>3</v>
      </c>
      <c r="I31" s="68" t="s">
        <v>148</v>
      </c>
      <c r="J31" s="68" t="s">
        <v>53</v>
      </c>
      <c r="K31" s="68" t="s">
        <v>1047</v>
      </c>
    </row>
    <row r="32" spans="1:11" x14ac:dyDescent="0.25">
      <c r="A32" s="68">
        <v>7</v>
      </c>
      <c r="B32" s="68" t="s">
        <v>262</v>
      </c>
      <c r="C32" s="68" t="s">
        <v>421</v>
      </c>
      <c r="D32" s="68" t="s">
        <v>0</v>
      </c>
      <c r="E32" s="68" t="s">
        <v>1</v>
      </c>
      <c r="F32" s="68" t="s">
        <v>937</v>
      </c>
      <c r="G32" s="68" t="s">
        <v>1019</v>
      </c>
      <c r="H32" s="68" t="s">
        <v>3</v>
      </c>
      <c r="I32" s="68" t="s">
        <v>939</v>
      </c>
      <c r="J32" s="68" t="s">
        <v>940</v>
      </c>
      <c r="K32" s="68" t="s">
        <v>1048</v>
      </c>
    </row>
    <row r="33" spans="1:11" x14ac:dyDescent="0.25">
      <c r="A33" s="68">
        <v>8</v>
      </c>
      <c r="B33" s="68" t="s">
        <v>327</v>
      </c>
      <c r="C33" s="68" t="s">
        <v>328</v>
      </c>
      <c r="D33" s="68" t="s">
        <v>112</v>
      </c>
      <c r="E33" s="68" t="s">
        <v>43</v>
      </c>
      <c r="F33" s="68" t="s">
        <v>329</v>
      </c>
      <c r="G33" s="68" t="s">
        <v>1019</v>
      </c>
      <c r="H33" s="68" t="s">
        <v>287</v>
      </c>
      <c r="I33" s="68" t="s">
        <v>330</v>
      </c>
      <c r="J33" s="68" t="s">
        <v>289</v>
      </c>
      <c r="K33" s="68" t="s">
        <v>1049</v>
      </c>
    </row>
    <row r="34" spans="1:11" x14ac:dyDescent="0.25">
      <c r="A34" s="68">
        <v>11</v>
      </c>
      <c r="B34" s="68" t="s">
        <v>273</v>
      </c>
      <c r="C34" s="68" t="s">
        <v>274</v>
      </c>
      <c r="D34" s="68" t="s">
        <v>0</v>
      </c>
      <c r="E34" s="68" t="s">
        <v>1</v>
      </c>
      <c r="F34" s="68" t="s">
        <v>275</v>
      </c>
      <c r="G34" s="68" t="s">
        <v>1019</v>
      </c>
      <c r="H34" s="68" t="s">
        <v>3</v>
      </c>
      <c r="I34" s="68" t="s">
        <v>276</v>
      </c>
      <c r="J34" s="68" t="s">
        <v>53</v>
      </c>
      <c r="K34" s="68" t="s">
        <v>1026</v>
      </c>
    </row>
    <row r="35" spans="1:11" x14ac:dyDescent="0.25">
      <c r="A35" s="68">
        <v>14</v>
      </c>
      <c r="B35" s="68" t="s">
        <v>982</v>
      </c>
      <c r="C35" s="68" t="s">
        <v>292</v>
      </c>
      <c r="D35" s="68" t="s">
        <v>462</v>
      </c>
      <c r="E35" s="68" t="s">
        <v>1</v>
      </c>
      <c r="F35" s="68" t="s">
        <v>422</v>
      </c>
      <c r="G35" s="68" t="s">
        <v>1019</v>
      </c>
      <c r="H35" s="68" t="s">
        <v>3</v>
      </c>
      <c r="I35" s="68" t="s">
        <v>423</v>
      </c>
      <c r="J35" s="68" t="s">
        <v>2</v>
      </c>
      <c r="K35" s="68" t="s">
        <v>983</v>
      </c>
    </row>
    <row r="36" spans="1:11" x14ac:dyDescent="0.25">
      <c r="A36" s="68">
        <v>16</v>
      </c>
      <c r="B36" s="68" t="s">
        <v>64</v>
      </c>
      <c r="C36" s="68" t="s">
        <v>65</v>
      </c>
      <c r="D36" s="68" t="s">
        <v>66</v>
      </c>
      <c r="E36" s="68" t="s">
        <v>1</v>
      </c>
      <c r="F36" s="68" t="s">
        <v>67</v>
      </c>
      <c r="G36" s="68" t="s">
        <v>1019</v>
      </c>
      <c r="H36" s="68" t="s">
        <v>30</v>
      </c>
      <c r="I36" s="68" t="s">
        <v>68</v>
      </c>
      <c r="J36" s="68" t="s">
        <v>32</v>
      </c>
      <c r="K36" s="68" t="s">
        <v>959</v>
      </c>
    </row>
    <row r="37" spans="1:11" x14ac:dyDescent="0.25">
      <c r="A37" s="68">
        <v>18</v>
      </c>
      <c r="B37" s="68" t="s">
        <v>322</v>
      </c>
      <c r="C37" s="68" t="s">
        <v>323</v>
      </c>
      <c r="D37" s="68" t="s">
        <v>66</v>
      </c>
      <c r="E37" s="68" t="s">
        <v>1</v>
      </c>
      <c r="F37" s="68" t="s">
        <v>324</v>
      </c>
      <c r="G37" s="68" t="s">
        <v>1019</v>
      </c>
      <c r="H37" s="68" t="s">
        <v>287</v>
      </c>
      <c r="I37" s="68" t="s">
        <v>325</v>
      </c>
      <c r="J37" s="68" t="s">
        <v>289</v>
      </c>
      <c r="K37" s="68" t="s">
        <v>956</v>
      </c>
    </row>
    <row r="38" spans="1:11" x14ac:dyDescent="0.25">
      <c r="A38" s="68">
        <v>21</v>
      </c>
      <c r="B38" s="68" t="s">
        <v>49</v>
      </c>
      <c r="C38" s="68" t="s">
        <v>97</v>
      </c>
      <c r="D38" s="68" t="s">
        <v>66</v>
      </c>
      <c r="E38" s="68" t="s">
        <v>1</v>
      </c>
      <c r="F38" s="68" t="s">
        <v>391</v>
      </c>
      <c r="G38" s="68" t="s">
        <v>1019</v>
      </c>
      <c r="H38" s="68" t="s">
        <v>294</v>
      </c>
      <c r="I38" s="68" t="s">
        <v>392</v>
      </c>
      <c r="J38" s="68" t="s">
        <v>289</v>
      </c>
      <c r="K38" s="68" t="s">
        <v>921</v>
      </c>
    </row>
    <row r="39" spans="1:11" x14ac:dyDescent="0.25">
      <c r="A39" s="68">
        <v>23</v>
      </c>
      <c r="B39" s="68" t="s">
        <v>262</v>
      </c>
      <c r="C39" s="68" t="s">
        <v>421</v>
      </c>
      <c r="D39" s="68" t="s">
        <v>0</v>
      </c>
      <c r="E39" s="68" t="s">
        <v>1</v>
      </c>
      <c r="F39" s="68" t="s">
        <v>855</v>
      </c>
      <c r="G39" s="68" t="s">
        <v>1019</v>
      </c>
      <c r="H39" s="68" t="s">
        <v>828</v>
      </c>
      <c r="I39" s="68" t="s">
        <v>856</v>
      </c>
      <c r="J39" s="68" t="s">
        <v>827</v>
      </c>
      <c r="K39" s="68" t="s">
        <v>895</v>
      </c>
    </row>
    <row r="40" spans="1:11" x14ac:dyDescent="0.25">
      <c r="A40" s="68">
        <v>24</v>
      </c>
      <c r="B40" s="68" t="s">
        <v>361</v>
      </c>
      <c r="C40" s="68" t="s">
        <v>362</v>
      </c>
      <c r="D40" s="68" t="s">
        <v>0</v>
      </c>
      <c r="E40" s="68" t="s">
        <v>1</v>
      </c>
      <c r="F40" s="68" t="s">
        <v>886</v>
      </c>
      <c r="G40" s="68" t="s">
        <v>1019</v>
      </c>
      <c r="H40" s="68" t="s">
        <v>3</v>
      </c>
      <c r="I40" s="68" t="s">
        <v>861</v>
      </c>
      <c r="J40" s="68" t="s">
        <v>516</v>
      </c>
      <c r="K40" s="68" t="s">
        <v>896</v>
      </c>
    </row>
    <row r="41" spans="1:11" x14ac:dyDescent="0.25">
      <c r="A41" s="68">
        <v>26</v>
      </c>
      <c r="B41" s="68" t="s">
        <v>845</v>
      </c>
      <c r="C41" s="68" t="s">
        <v>846</v>
      </c>
      <c r="D41" s="68" t="s">
        <v>27</v>
      </c>
      <c r="E41" s="68" t="s">
        <v>28</v>
      </c>
      <c r="F41" s="68" t="s">
        <v>847</v>
      </c>
      <c r="G41" s="68" t="s">
        <v>1019</v>
      </c>
      <c r="H41" s="68" t="s">
        <v>294</v>
      </c>
      <c r="I41" s="68" t="s">
        <v>848</v>
      </c>
      <c r="J41" s="68" t="s">
        <v>289</v>
      </c>
      <c r="K41" s="68" t="s">
        <v>849</v>
      </c>
    </row>
    <row r="42" spans="1:11" x14ac:dyDescent="0.25">
      <c r="A42" s="68">
        <v>30</v>
      </c>
      <c r="B42" s="68" t="s">
        <v>530</v>
      </c>
      <c r="C42" s="68" t="s">
        <v>531</v>
      </c>
      <c r="D42" s="68" t="s">
        <v>36</v>
      </c>
      <c r="E42" s="68" t="s">
        <v>1</v>
      </c>
      <c r="F42" s="68" t="s">
        <v>532</v>
      </c>
      <c r="G42" s="68" t="s">
        <v>1019</v>
      </c>
      <c r="H42" s="68" t="s">
        <v>294</v>
      </c>
      <c r="I42" s="68" t="s">
        <v>533</v>
      </c>
      <c r="J42" s="68" t="s">
        <v>516</v>
      </c>
      <c r="K42" s="68" t="s">
        <v>764</v>
      </c>
    </row>
    <row r="43" spans="1:11" x14ac:dyDescent="0.25">
      <c r="A43" s="68">
        <v>32</v>
      </c>
      <c r="B43" s="68" t="s">
        <v>651</v>
      </c>
      <c r="C43" s="68" t="s">
        <v>652</v>
      </c>
      <c r="D43" s="68" t="s">
        <v>653</v>
      </c>
      <c r="E43" s="68" t="s">
        <v>1</v>
      </c>
      <c r="F43" s="68" t="s">
        <v>654</v>
      </c>
      <c r="G43" s="68" t="s">
        <v>1019</v>
      </c>
      <c r="H43" s="68" t="s">
        <v>294</v>
      </c>
      <c r="I43" s="68" t="s">
        <v>655</v>
      </c>
      <c r="J43" s="68" t="s">
        <v>289</v>
      </c>
      <c r="K43" s="68" t="s">
        <v>656</v>
      </c>
    </row>
    <row r="44" spans="1:11" x14ac:dyDescent="0.25">
      <c r="A44" s="68">
        <v>34</v>
      </c>
      <c r="B44" s="68" t="s">
        <v>425</v>
      </c>
      <c r="C44" s="68" t="s">
        <v>426</v>
      </c>
      <c r="D44" s="68" t="s">
        <v>427</v>
      </c>
      <c r="E44" s="68" t="s">
        <v>28</v>
      </c>
      <c r="F44" s="68" t="s">
        <v>428</v>
      </c>
      <c r="G44" s="68" t="s">
        <v>1019</v>
      </c>
      <c r="H44" s="68" t="s">
        <v>287</v>
      </c>
      <c r="I44" s="68" t="s">
        <v>429</v>
      </c>
      <c r="J44" s="68" t="s">
        <v>289</v>
      </c>
      <c r="K44" s="68" t="s">
        <v>659</v>
      </c>
    </row>
    <row r="45" spans="1:11" x14ac:dyDescent="0.25">
      <c r="A45" s="68">
        <v>36</v>
      </c>
      <c r="B45" s="68" t="s">
        <v>608</v>
      </c>
      <c r="C45" s="68" t="s">
        <v>378</v>
      </c>
      <c r="D45" s="68" t="s">
        <v>27</v>
      </c>
      <c r="E45" s="68" t="s">
        <v>28</v>
      </c>
      <c r="F45" s="68" t="s">
        <v>609</v>
      </c>
      <c r="G45" s="68" t="s">
        <v>1019</v>
      </c>
      <c r="H45" s="68" t="s">
        <v>294</v>
      </c>
      <c r="I45" s="68" t="s">
        <v>610</v>
      </c>
      <c r="J45" s="68" t="s">
        <v>289</v>
      </c>
      <c r="K45" s="68" t="s">
        <v>663</v>
      </c>
    </row>
    <row r="46" spans="1:11" x14ac:dyDescent="0.25">
      <c r="A46" s="68">
        <v>37</v>
      </c>
      <c r="B46" s="68"/>
      <c r="C46" s="68"/>
      <c r="D46" s="68"/>
      <c r="E46" s="68"/>
      <c r="F46" s="68" t="s">
        <v>572</v>
      </c>
      <c r="G46" s="68" t="s">
        <v>1019</v>
      </c>
      <c r="H46" s="68" t="s">
        <v>287</v>
      </c>
      <c r="I46" s="68" t="s">
        <v>573</v>
      </c>
      <c r="J46" s="68" t="s">
        <v>289</v>
      </c>
      <c r="K46" s="68" t="s">
        <v>665</v>
      </c>
    </row>
    <row r="47" spans="1:11" x14ac:dyDescent="0.25">
      <c r="A47" s="68">
        <v>39</v>
      </c>
      <c r="B47" s="68" t="s">
        <v>257</v>
      </c>
      <c r="C47" s="68" t="s">
        <v>258</v>
      </c>
      <c r="D47" s="68" t="s">
        <v>36</v>
      </c>
      <c r="E47" s="68" t="s">
        <v>1</v>
      </c>
      <c r="F47" s="68" t="s">
        <v>259</v>
      </c>
      <c r="G47" s="68" t="s">
        <v>1019</v>
      </c>
      <c r="H47" s="68" t="s">
        <v>3</v>
      </c>
      <c r="I47" s="68" t="s">
        <v>260</v>
      </c>
      <c r="J47" s="68" t="s">
        <v>53</v>
      </c>
      <c r="K47" s="68" t="s">
        <v>670</v>
      </c>
    </row>
    <row r="48" spans="1:11" x14ac:dyDescent="0.25">
      <c r="A48" s="68">
        <v>40</v>
      </c>
      <c r="B48" s="68" t="s">
        <v>566</v>
      </c>
      <c r="C48" s="68" t="s">
        <v>556</v>
      </c>
      <c r="D48" s="68" t="s">
        <v>0</v>
      </c>
      <c r="E48" s="68" t="s">
        <v>1</v>
      </c>
      <c r="F48" s="68" t="s">
        <v>557</v>
      </c>
      <c r="G48" s="68" t="s">
        <v>1019</v>
      </c>
      <c r="H48" s="68" t="s">
        <v>287</v>
      </c>
      <c r="I48" s="68" t="s">
        <v>558</v>
      </c>
      <c r="J48" s="68" t="s">
        <v>289</v>
      </c>
      <c r="K48" s="68" t="s">
        <v>673</v>
      </c>
    </row>
    <row r="49" spans="1:11" x14ac:dyDescent="0.25">
      <c r="A49" s="68">
        <v>41</v>
      </c>
      <c r="B49" s="68"/>
      <c r="C49" s="68"/>
      <c r="D49" s="68"/>
      <c r="E49" s="68"/>
      <c r="F49" s="68" t="s">
        <v>540</v>
      </c>
      <c r="G49" s="68" t="s">
        <v>1019</v>
      </c>
      <c r="H49" s="68" t="s">
        <v>294</v>
      </c>
      <c r="I49" s="68" t="s">
        <v>541</v>
      </c>
      <c r="J49" s="68" t="s">
        <v>289</v>
      </c>
      <c r="K49" s="68" t="s">
        <v>677</v>
      </c>
    </row>
    <row r="50" spans="1:11" x14ac:dyDescent="0.25">
      <c r="A50" s="68">
        <v>42</v>
      </c>
      <c r="B50" s="68" t="s">
        <v>291</v>
      </c>
      <c r="C50" s="68" t="s">
        <v>292</v>
      </c>
      <c r="D50" s="68" t="s">
        <v>0</v>
      </c>
      <c r="E50" s="68" t="s">
        <v>1</v>
      </c>
      <c r="F50" s="68" t="s">
        <v>293</v>
      </c>
      <c r="G50" s="68" t="s">
        <v>1019</v>
      </c>
      <c r="H50" s="68" t="s">
        <v>294</v>
      </c>
      <c r="I50" s="68" t="s">
        <v>295</v>
      </c>
      <c r="J50" s="68" t="s">
        <v>289</v>
      </c>
      <c r="K50" s="68" t="s">
        <v>679</v>
      </c>
    </row>
    <row r="51" spans="1:11" x14ac:dyDescent="0.25">
      <c r="A51" s="68">
        <v>43</v>
      </c>
      <c r="B51" s="68" t="s">
        <v>297</v>
      </c>
      <c r="C51" s="68" t="s">
        <v>255</v>
      </c>
      <c r="D51" s="68" t="s">
        <v>0</v>
      </c>
      <c r="E51" s="68" t="s">
        <v>1</v>
      </c>
      <c r="F51" s="68" t="s">
        <v>298</v>
      </c>
      <c r="G51" s="68" t="s">
        <v>1019</v>
      </c>
      <c r="H51" s="68" t="s">
        <v>294</v>
      </c>
      <c r="I51" s="68" t="s">
        <v>299</v>
      </c>
      <c r="J51" s="68" t="s">
        <v>289</v>
      </c>
      <c r="K51" s="68" t="s">
        <v>680</v>
      </c>
    </row>
    <row r="52" spans="1:11" x14ac:dyDescent="0.25">
      <c r="A52" s="68">
        <v>44</v>
      </c>
      <c r="B52" s="68" t="s">
        <v>311</v>
      </c>
      <c r="C52" s="68" t="s">
        <v>312</v>
      </c>
      <c r="D52" s="68" t="s">
        <v>313</v>
      </c>
      <c r="E52" s="68" t="s">
        <v>43</v>
      </c>
      <c r="F52" s="68" t="s">
        <v>314</v>
      </c>
      <c r="G52" s="68" t="s">
        <v>1019</v>
      </c>
      <c r="H52" s="68" t="s">
        <v>294</v>
      </c>
      <c r="I52" s="68" t="s">
        <v>315</v>
      </c>
      <c r="J52" s="68" t="s">
        <v>289</v>
      </c>
      <c r="K52" s="68" t="s">
        <v>683</v>
      </c>
    </row>
    <row r="53" spans="1:11" x14ac:dyDescent="0.25">
      <c r="A53" s="68">
        <v>51</v>
      </c>
      <c r="B53" s="68" t="s">
        <v>238</v>
      </c>
      <c r="C53" s="68" t="s">
        <v>239</v>
      </c>
      <c r="D53" s="68" t="s">
        <v>0</v>
      </c>
      <c r="E53" s="68" t="s">
        <v>1</v>
      </c>
      <c r="F53" s="68" t="s">
        <v>240</v>
      </c>
      <c r="G53" s="68" t="s">
        <v>1019</v>
      </c>
      <c r="H53" s="68" t="s">
        <v>3</v>
      </c>
      <c r="I53" s="68" t="s">
        <v>241</v>
      </c>
      <c r="J53" s="68" t="s">
        <v>53</v>
      </c>
      <c r="K53" s="68" t="s">
        <v>691</v>
      </c>
    </row>
    <row r="54" spans="1:11" x14ac:dyDescent="0.25">
      <c r="A54" s="68">
        <v>56</v>
      </c>
      <c r="B54" s="68" t="s">
        <v>137</v>
      </c>
      <c r="C54" s="68" t="s">
        <v>138</v>
      </c>
      <c r="D54" s="68" t="s">
        <v>0</v>
      </c>
      <c r="E54" s="68" t="s">
        <v>1</v>
      </c>
      <c r="F54" s="68" t="s">
        <v>139</v>
      </c>
      <c r="G54" s="68" t="s">
        <v>1019</v>
      </c>
      <c r="H54" s="68" t="s">
        <v>3</v>
      </c>
      <c r="I54" s="68" t="s">
        <v>140</v>
      </c>
      <c r="J54" s="68" t="s">
        <v>53</v>
      </c>
      <c r="K54" s="68" t="s">
        <v>699</v>
      </c>
    </row>
    <row r="55" spans="1:11" x14ac:dyDescent="0.25">
      <c r="A55" s="68">
        <v>57</v>
      </c>
      <c r="B55" s="68" t="s">
        <v>262</v>
      </c>
      <c r="C55" s="68" t="s">
        <v>399</v>
      </c>
      <c r="D55" s="68" t="s">
        <v>0</v>
      </c>
      <c r="E55" s="68" t="s">
        <v>1</v>
      </c>
      <c r="F55" s="68" t="s">
        <v>400</v>
      </c>
      <c r="G55" s="68" t="s">
        <v>1019</v>
      </c>
      <c r="H55" s="68" t="s">
        <v>294</v>
      </c>
      <c r="I55" s="68" t="s">
        <v>401</v>
      </c>
      <c r="J55" s="68" t="s">
        <v>289</v>
      </c>
      <c r="K55" s="68" t="s">
        <v>700</v>
      </c>
    </row>
    <row r="56" spans="1:11" x14ac:dyDescent="0.25">
      <c r="A56" s="68">
        <v>60</v>
      </c>
      <c r="B56" s="68" t="s">
        <v>431</v>
      </c>
      <c r="C56" s="68" t="s">
        <v>172</v>
      </c>
      <c r="D56" s="68" t="s">
        <v>432</v>
      </c>
      <c r="E56" s="68" t="s">
        <v>28</v>
      </c>
      <c r="F56" s="68" t="s">
        <v>433</v>
      </c>
      <c r="G56" s="68" t="s">
        <v>1019</v>
      </c>
      <c r="H56" s="68" t="s">
        <v>294</v>
      </c>
      <c r="I56" s="68" t="s">
        <v>434</v>
      </c>
      <c r="J56" s="68" t="s">
        <v>289</v>
      </c>
      <c r="K56" s="68" t="s">
        <v>704</v>
      </c>
    </row>
    <row r="57" spans="1:11" x14ac:dyDescent="0.25">
      <c r="A57" s="68">
        <v>61</v>
      </c>
      <c r="B57" s="68" t="s">
        <v>15</v>
      </c>
      <c r="C57" s="68" t="s">
        <v>16</v>
      </c>
      <c r="D57" s="68" t="s">
        <v>17</v>
      </c>
      <c r="E57" s="68" t="s">
        <v>7</v>
      </c>
      <c r="F57" s="68" t="s">
        <v>77</v>
      </c>
      <c r="G57" s="68" t="s">
        <v>1019</v>
      </c>
      <c r="H57" s="68" t="s">
        <v>30</v>
      </c>
      <c r="I57" s="68" t="s">
        <v>78</v>
      </c>
      <c r="J57" s="68" t="s">
        <v>32</v>
      </c>
      <c r="K57" s="68" t="s">
        <v>705</v>
      </c>
    </row>
    <row r="58" spans="1:11" x14ac:dyDescent="0.25">
      <c r="A58" s="68">
        <v>65</v>
      </c>
      <c r="B58" s="68" t="s">
        <v>460</v>
      </c>
      <c r="C58" s="68" t="s">
        <v>461</v>
      </c>
      <c r="D58" s="68" t="s">
        <v>462</v>
      </c>
      <c r="E58" s="68" t="s">
        <v>1</v>
      </c>
      <c r="F58" s="68" t="s">
        <v>463</v>
      </c>
      <c r="G58" s="68" t="s">
        <v>1019</v>
      </c>
      <c r="H58" s="68" t="s">
        <v>30</v>
      </c>
      <c r="I58" s="68" t="s">
        <v>464</v>
      </c>
      <c r="J58" s="68" t="s">
        <v>32</v>
      </c>
      <c r="K58" s="68" t="s">
        <v>711</v>
      </c>
    </row>
    <row r="59" spans="1:11" x14ac:dyDescent="0.25">
      <c r="A59" s="68">
        <v>66</v>
      </c>
      <c r="B59" s="68" t="s">
        <v>165</v>
      </c>
      <c r="C59" s="68" t="s">
        <v>166</v>
      </c>
      <c r="D59" s="68" t="s">
        <v>27</v>
      </c>
      <c r="E59" s="68" t="s">
        <v>28</v>
      </c>
      <c r="F59" s="68" t="s">
        <v>167</v>
      </c>
      <c r="G59" s="68" t="s">
        <v>1019</v>
      </c>
      <c r="H59" s="68" t="s">
        <v>30</v>
      </c>
      <c r="I59" s="68" t="s">
        <v>168</v>
      </c>
      <c r="J59" s="68" t="s">
        <v>32</v>
      </c>
      <c r="K59" s="68" t="s">
        <v>712</v>
      </c>
    </row>
    <row r="60" spans="1:11" x14ac:dyDescent="0.25">
      <c r="A60" s="68">
        <v>68</v>
      </c>
      <c r="B60" s="68" t="s">
        <v>25</v>
      </c>
      <c r="C60" s="68" t="s">
        <v>26</v>
      </c>
      <c r="D60" s="68" t="s">
        <v>27</v>
      </c>
      <c r="E60" s="68" t="s">
        <v>28</v>
      </c>
      <c r="F60" s="68" t="s">
        <v>29</v>
      </c>
      <c r="G60" s="68" t="s">
        <v>1019</v>
      </c>
      <c r="H60" s="68" t="s">
        <v>30</v>
      </c>
      <c r="I60" s="68" t="s">
        <v>31</v>
      </c>
      <c r="J60" s="68" t="s">
        <v>32</v>
      </c>
      <c r="K60" s="68" t="s">
        <v>714</v>
      </c>
    </row>
    <row r="61" spans="1:11" x14ac:dyDescent="0.25">
      <c r="A61" s="68">
        <v>73</v>
      </c>
      <c r="B61" s="68" t="s">
        <v>120</v>
      </c>
      <c r="C61" s="68" t="s">
        <v>121</v>
      </c>
      <c r="D61" s="68" t="s">
        <v>122</v>
      </c>
      <c r="E61" s="68" t="s">
        <v>43</v>
      </c>
      <c r="F61" s="68" t="s">
        <v>123</v>
      </c>
      <c r="G61" s="68" t="s">
        <v>1019</v>
      </c>
      <c r="H61" s="68" t="s">
        <v>3</v>
      </c>
      <c r="I61" s="68" t="s">
        <v>124</v>
      </c>
      <c r="J61" s="68" t="s">
        <v>125</v>
      </c>
      <c r="K61" s="68" t="s">
        <v>728</v>
      </c>
    </row>
    <row r="62" spans="1:11" x14ac:dyDescent="0.25">
      <c r="A62" s="68">
        <v>95</v>
      </c>
      <c r="B62" s="68" t="s">
        <v>206</v>
      </c>
      <c r="C62" s="68" t="s">
        <v>207</v>
      </c>
      <c r="D62" s="68" t="s">
        <v>173</v>
      </c>
      <c r="E62" s="68" t="s">
        <v>43</v>
      </c>
      <c r="F62" s="68" t="s">
        <v>208</v>
      </c>
      <c r="G62" s="68" t="s">
        <v>1019</v>
      </c>
      <c r="H62" s="68" t="s">
        <v>3</v>
      </c>
      <c r="I62" s="68" t="s">
        <v>209</v>
      </c>
      <c r="J62" s="68" t="s">
        <v>53</v>
      </c>
      <c r="K62" s="68" t="s">
        <v>745</v>
      </c>
    </row>
    <row r="63" spans="1:11" x14ac:dyDescent="0.25">
      <c r="A63" s="68">
        <v>96</v>
      </c>
      <c r="B63" s="68" t="s">
        <v>224</v>
      </c>
      <c r="C63" s="68" t="s">
        <v>225</v>
      </c>
      <c r="D63" s="68" t="s">
        <v>0</v>
      </c>
      <c r="E63" s="68" t="s">
        <v>1</v>
      </c>
      <c r="F63" s="68" t="s">
        <v>226</v>
      </c>
      <c r="G63" s="68" t="s">
        <v>1019</v>
      </c>
      <c r="H63" s="68" t="s">
        <v>3</v>
      </c>
      <c r="I63" s="68" t="s">
        <v>227</v>
      </c>
      <c r="J63" s="68" t="s">
        <v>53</v>
      </c>
      <c r="K63" s="68" t="s">
        <v>748</v>
      </c>
    </row>
    <row r="64" spans="1:11" x14ac:dyDescent="0.25">
      <c r="A64" s="68">
        <v>97</v>
      </c>
      <c r="B64" s="68" t="s">
        <v>54</v>
      </c>
      <c r="C64" s="68" t="s">
        <v>55</v>
      </c>
      <c r="D64" s="68" t="s">
        <v>0</v>
      </c>
      <c r="E64" s="68" t="s">
        <v>1</v>
      </c>
      <c r="F64" s="68" t="s">
        <v>229</v>
      </c>
      <c r="G64" s="68" t="s">
        <v>1019</v>
      </c>
      <c r="H64" s="68" t="s">
        <v>3</v>
      </c>
      <c r="I64" s="68" t="s">
        <v>230</v>
      </c>
      <c r="J64" s="68" t="s">
        <v>53</v>
      </c>
      <c r="K64" s="68" t="s">
        <v>749</v>
      </c>
    </row>
    <row r="65" spans="1:11" x14ac:dyDescent="0.25">
      <c r="A65" s="68">
        <v>100</v>
      </c>
      <c r="B65" s="68" t="s">
        <v>268</v>
      </c>
      <c r="C65" s="68" t="s">
        <v>269</v>
      </c>
      <c r="D65" s="68" t="s">
        <v>66</v>
      </c>
      <c r="E65" s="68" t="s">
        <v>1</v>
      </c>
      <c r="F65" s="68" t="s">
        <v>270</v>
      </c>
      <c r="G65" s="68" t="s">
        <v>1019</v>
      </c>
      <c r="H65" s="68" t="s">
        <v>3</v>
      </c>
      <c r="I65" s="68" t="s">
        <v>271</v>
      </c>
      <c r="J65" s="68" t="s">
        <v>53</v>
      </c>
      <c r="K65" s="68" t="s">
        <v>754</v>
      </c>
    </row>
    <row r="66" spans="1:11" x14ac:dyDescent="0.25">
      <c r="A66" s="68">
        <v>101</v>
      </c>
      <c r="B66" s="68" t="s">
        <v>278</v>
      </c>
      <c r="C66" s="68" t="s">
        <v>279</v>
      </c>
      <c r="D66" s="68" t="s">
        <v>66</v>
      </c>
      <c r="E66" s="68" t="s">
        <v>1</v>
      </c>
      <c r="F66" s="68" t="s">
        <v>280</v>
      </c>
      <c r="G66" s="68" t="s">
        <v>1019</v>
      </c>
      <c r="H66" s="68" t="s">
        <v>3</v>
      </c>
      <c r="I66" s="68" t="s">
        <v>281</v>
      </c>
      <c r="J66" s="68" t="s">
        <v>53</v>
      </c>
      <c r="K66" s="68" t="s">
        <v>756</v>
      </c>
    </row>
    <row r="67" spans="1:11" x14ac:dyDescent="0.25">
      <c r="A67" s="56">
        <v>4</v>
      </c>
      <c r="B67" s="56" t="s">
        <v>766</v>
      </c>
      <c r="C67" s="56" t="s">
        <v>767</v>
      </c>
      <c r="D67" s="56" t="s">
        <v>577</v>
      </c>
      <c r="E67" s="56" t="s">
        <v>7</v>
      </c>
      <c r="F67" s="56" t="s">
        <v>1040</v>
      </c>
      <c r="G67" s="56" t="s">
        <v>1041</v>
      </c>
      <c r="H67" s="56" t="s">
        <v>781</v>
      </c>
      <c r="I67" s="56" t="s">
        <v>1042</v>
      </c>
      <c r="J67" s="56" t="s">
        <v>1043</v>
      </c>
      <c r="K67" s="56" t="s">
        <v>1044</v>
      </c>
    </row>
    <row r="68" spans="1:11" x14ac:dyDescent="0.25">
      <c r="A68" s="68">
        <v>89</v>
      </c>
      <c r="B68" s="68" t="s">
        <v>174</v>
      </c>
      <c r="C68" s="68" t="s">
        <v>175</v>
      </c>
      <c r="D68" s="68" t="s">
        <v>0</v>
      </c>
      <c r="E68" s="68" t="s">
        <v>1</v>
      </c>
      <c r="F68" s="68" t="s">
        <v>472</v>
      </c>
      <c r="G68" s="68" t="s">
        <v>543</v>
      </c>
      <c r="H68" s="68" t="s">
        <v>473</v>
      </c>
      <c r="I68" s="68" t="s">
        <v>474</v>
      </c>
      <c r="J68" s="68" t="s">
        <v>475</v>
      </c>
      <c r="K68" s="68" t="s">
        <v>737</v>
      </c>
    </row>
    <row r="69" spans="1:11" x14ac:dyDescent="0.25">
      <c r="A69" s="68">
        <v>94</v>
      </c>
      <c r="B69" s="68" t="s">
        <v>54</v>
      </c>
      <c r="C69" s="68" t="s">
        <v>55</v>
      </c>
      <c r="D69" s="68" t="s">
        <v>0</v>
      </c>
      <c r="E69" s="68" t="s">
        <v>1</v>
      </c>
      <c r="F69" s="68" t="s">
        <v>480</v>
      </c>
      <c r="G69" s="68" t="s">
        <v>543</v>
      </c>
      <c r="H69" s="68" t="s">
        <v>473</v>
      </c>
      <c r="I69" s="68" t="s">
        <v>481</v>
      </c>
      <c r="J69" s="68" t="s">
        <v>475</v>
      </c>
      <c r="K69" s="68" t="s">
        <v>744</v>
      </c>
    </row>
    <row r="70" spans="1:11" x14ac:dyDescent="0.25">
      <c r="A70" s="68">
        <v>46</v>
      </c>
      <c r="B70" s="68" t="s">
        <v>15</v>
      </c>
      <c r="C70" s="68" t="s">
        <v>16</v>
      </c>
      <c r="D70" s="68" t="s">
        <v>17</v>
      </c>
      <c r="E70" s="68" t="s">
        <v>7</v>
      </c>
      <c r="F70" s="68" t="s">
        <v>18</v>
      </c>
      <c r="G70" s="68" t="s">
        <v>527</v>
      </c>
      <c r="H70" s="68" t="s">
        <v>5</v>
      </c>
      <c r="I70" s="68" t="s">
        <v>19</v>
      </c>
      <c r="J70" s="68" t="s">
        <v>6</v>
      </c>
      <c r="K70" s="68" t="s">
        <v>685</v>
      </c>
    </row>
    <row r="71" spans="1:11" x14ac:dyDescent="0.25">
      <c r="A71" s="68">
        <v>55</v>
      </c>
      <c r="B71" s="68" t="s">
        <v>366</v>
      </c>
      <c r="C71" s="68" t="s">
        <v>367</v>
      </c>
      <c r="D71" s="68" t="s">
        <v>368</v>
      </c>
      <c r="E71" s="68" t="s">
        <v>43</v>
      </c>
      <c r="F71" s="68" t="s">
        <v>395</v>
      </c>
      <c r="G71" s="68" t="s">
        <v>527</v>
      </c>
      <c r="H71" s="68" t="s">
        <v>5</v>
      </c>
      <c r="I71" s="68" t="s">
        <v>396</v>
      </c>
      <c r="J71" s="68" t="s">
        <v>6</v>
      </c>
      <c r="K71" s="68" t="s">
        <v>698</v>
      </c>
    </row>
    <row r="72" spans="1:11" x14ac:dyDescent="0.25">
      <c r="A72" s="68">
        <v>64</v>
      </c>
      <c r="B72" s="68" t="s">
        <v>448</v>
      </c>
      <c r="C72" s="68" t="s">
        <v>449</v>
      </c>
      <c r="D72" s="68" t="s">
        <v>205</v>
      </c>
      <c r="E72" s="68" t="s">
        <v>1</v>
      </c>
      <c r="F72" s="68" t="s">
        <v>450</v>
      </c>
      <c r="G72" s="68" t="s">
        <v>527</v>
      </c>
      <c r="H72" s="68" t="s">
        <v>5</v>
      </c>
      <c r="I72" s="68" t="s">
        <v>451</v>
      </c>
      <c r="J72" s="68" t="s">
        <v>6</v>
      </c>
      <c r="K72" s="68" t="s">
        <v>709</v>
      </c>
    </row>
    <row r="73" spans="1:11" x14ac:dyDescent="0.25">
      <c r="A73" s="68">
        <v>67</v>
      </c>
      <c r="B73" s="68" t="s">
        <v>20</v>
      </c>
      <c r="C73" s="68" t="s">
        <v>21</v>
      </c>
      <c r="D73" s="68" t="s">
        <v>0</v>
      </c>
      <c r="E73" s="68" t="s">
        <v>1</v>
      </c>
      <c r="F73" s="68" t="s">
        <v>22</v>
      </c>
      <c r="G73" s="68" t="s">
        <v>527</v>
      </c>
      <c r="H73" s="68" t="s">
        <v>5</v>
      </c>
      <c r="I73" s="68" t="s">
        <v>23</v>
      </c>
      <c r="J73" s="68" t="s">
        <v>6</v>
      </c>
      <c r="K73" s="68" t="s">
        <v>713</v>
      </c>
    </row>
    <row r="74" spans="1:11" x14ac:dyDescent="0.25">
      <c r="A74" s="68">
        <v>69</v>
      </c>
      <c r="B74" s="68" t="s">
        <v>40</v>
      </c>
      <c r="C74" s="68" t="s">
        <v>41</v>
      </c>
      <c r="D74" s="68" t="s">
        <v>42</v>
      </c>
      <c r="E74" s="68" t="s">
        <v>43</v>
      </c>
      <c r="F74" s="68" t="s">
        <v>44</v>
      </c>
      <c r="G74" s="68" t="s">
        <v>527</v>
      </c>
      <c r="H74" s="68" t="s">
        <v>5</v>
      </c>
      <c r="I74" s="68" t="s">
        <v>45</v>
      </c>
      <c r="J74" s="68" t="s">
        <v>6</v>
      </c>
      <c r="K74" s="68" t="s">
        <v>716</v>
      </c>
    </row>
    <row r="75" spans="1:11" x14ac:dyDescent="0.25">
      <c r="A75" s="68">
        <v>70</v>
      </c>
      <c r="B75" s="68" t="s">
        <v>54</v>
      </c>
      <c r="C75" s="68" t="s">
        <v>55</v>
      </c>
      <c r="D75" s="68" t="s">
        <v>0</v>
      </c>
      <c r="E75" s="68" t="s">
        <v>1</v>
      </c>
      <c r="F75" s="68" t="s">
        <v>56</v>
      </c>
      <c r="G75" s="68" t="s">
        <v>527</v>
      </c>
      <c r="H75" s="68" t="s">
        <v>5</v>
      </c>
      <c r="I75" s="68" t="s">
        <v>57</v>
      </c>
      <c r="J75" s="68" t="s">
        <v>6</v>
      </c>
      <c r="K75" s="68" t="s">
        <v>717</v>
      </c>
    </row>
    <row r="76" spans="1:11" x14ac:dyDescent="0.25">
      <c r="A76" s="68">
        <v>71</v>
      </c>
      <c r="B76" s="68" t="s">
        <v>467</v>
      </c>
      <c r="C76" s="68" t="s">
        <v>468</v>
      </c>
      <c r="D76" s="68" t="s">
        <v>0</v>
      </c>
      <c r="E76" s="68" t="s">
        <v>1</v>
      </c>
      <c r="F76" s="68" t="s">
        <v>469</v>
      </c>
      <c r="G76" s="68" t="s">
        <v>527</v>
      </c>
      <c r="H76" s="68" t="s">
        <v>5</v>
      </c>
      <c r="I76" s="68" t="s">
        <v>470</v>
      </c>
      <c r="J76" s="68" t="s">
        <v>6</v>
      </c>
      <c r="K76" s="68" t="s">
        <v>720</v>
      </c>
    </row>
    <row r="77" spans="1:11" x14ac:dyDescent="0.25">
      <c r="A77" s="68">
        <v>74</v>
      </c>
      <c r="B77" s="68" t="s">
        <v>127</v>
      </c>
      <c r="C77" s="68" t="s">
        <v>47</v>
      </c>
      <c r="D77" s="68" t="s">
        <v>0</v>
      </c>
      <c r="E77" s="68" t="s">
        <v>1</v>
      </c>
      <c r="F77" s="68" t="s">
        <v>128</v>
      </c>
      <c r="G77" s="68" t="s">
        <v>527</v>
      </c>
      <c r="H77" s="68" t="s">
        <v>8</v>
      </c>
      <c r="I77" s="68" t="s">
        <v>129</v>
      </c>
      <c r="J77" s="68" t="s">
        <v>9</v>
      </c>
      <c r="K77" s="68" t="s">
        <v>729</v>
      </c>
    </row>
    <row r="78" spans="1:11" x14ac:dyDescent="0.25">
      <c r="A78" s="68">
        <v>75</v>
      </c>
      <c r="B78" s="68" t="s">
        <v>641</v>
      </c>
      <c r="C78" s="68" t="s">
        <v>642</v>
      </c>
      <c r="D78" s="68" t="s">
        <v>106</v>
      </c>
      <c r="E78" s="68" t="s">
        <v>7</v>
      </c>
      <c r="F78" s="68" t="s">
        <v>643</v>
      </c>
      <c r="G78" s="68" t="s">
        <v>527</v>
      </c>
      <c r="H78" s="68" t="s">
        <v>8</v>
      </c>
      <c r="I78" s="68" t="s">
        <v>644</v>
      </c>
      <c r="J78" s="68" t="s">
        <v>9</v>
      </c>
      <c r="K78" s="68" t="s">
        <v>730</v>
      </c>
    </row>
    <row r="79" spans="1:11" x14ac:dyDescent="0.25">
      <c r="A79" s="68">
        <v>78</v>
      </c>
      <c r="B79" s="68" t="s">
        <v>811</v>
      </c>
      <c r="C79" s="68" t="s">
        <v>812</v>
      </c>
      <c r="D79" s="68" t="s">
        <v>813</v>
      </c>
      <c r="E79" s="68" t="s">
        <v>814</v>
      </c>
      <c r="F79" s="68" t="s">
        <v>815</v>
      </c>
      <c r="G79" s="68" t="s">
        <v>527</v>
      </c>
      <c r="H79" s="68" t="s">
        <v>8</v>
      </c>
      <c r="I79" s="68" t="s">
        <v>817</v>
      </c>
      <c r="J79" s="68" t="s">
        <v>9</v>
      </c>
      <c r="K79" s="68" t="s">
        <v>818</v>
      </c>
    </row>
    <row r="80" spans="1:11" x14ac:dyDescent="0.25">
      <c r="A80" s="68">
        <v>79</v>
      </c>
      <c r="B80" s="68" t="s">
        <v>869</v>
      </c>
      <c r="C80" s="68" t="s">
        <v>870</v>
      </c>
      <c r="D80" s="68" t="s">
        <v>871</v>
      </c>
      <c r="E80" s="68" t="s">
        <v>198</v>
      </c>
      <c r="F80" s="68" t="s">
        <v>872</v>
      </c>
      <c r="G80" s="68" t="s">
        <v>527</v>
      </c>
      <c r="H80" s="68" t="s">
        <v>8</v>
      </c>
      <c r="I80" s="68" t="s">
        <v>873</v>
      </c>
      <c r="J80" s="68" t="s">
        <v>9</v>
      </c>
      <c r="K80" s="68" t="s">
        <v>874</v>
      </c>
    </row>
    <row r="81" spans="1:11" x14ac:dyDescent="0.25">
      <c r="A81" s="68">
        <v>81</v>
      </c>
      <c r="B81" s="68" t="s">
        <v>819</v>
      </c>
      <c r="C81" s="68" t="s">
        <v>820</v>
      </c>
      <c r="D81" s="68" t="s">
        <v>821</v>
      </c>
      <c r="E81" s="68" t="s">
        <v>822</v>
      </c>
      <c r="F81" s="68" t="s">
        <v>823</v>
      </c>
      <c r="G81" s="68" t="s">
        <v>527</v>
      </c>
      <c r="H81" s="68" t="s">
        <v>8</v>
      </c>
      <c r="I81" s="68" t="s">
        <v>824</v>
      </c>
      <c r="J81" s="68" t="s">
        <v>9</v>
      </c>
      <c r="K81" s="68" t="s">
        <v>825</v>
      </c>
    </row>
    <row r="82" spans="1:11" x14ac:dyDescent="0.25">
      <c r="A82" s="68">
        <v>82</v>
      </c>
      <c r="B82" s="68" t="s">
        <v>875</v>
      </c>
      <c r="C82" s="68" t="s">
        <v>876</v>
      </c>
      <c r="D82" s="68" t="s">
        <v>877</v>
      </c>
      <c r="E82" s="68" t="s">
        <v>878</v>
      </c>
      <c r="F82" s="68" t="s">
        <v>879</v>
      </c>
      <c r="G82" s="68" t="s">
        <v>527</v>
      </c>
      <c r="H82" s="68" t="s">
        <v>8</v>
      </c>
      <c r="I82" s="68" t="s">
        <v>880</v>
      </c>
      <c r="J82" s="68" t="s">
        <v>9</v>
      </c>
      <c r="K82" s="68" t="s">
        <v>881</v>
      </c>
    </row>
    <row r="83" spans="1:11" x14ac:dyDescent="0.25">
      <c r="A83" s="68">
        <v>83</v>
      </c>
      <c r="B83" s="68" t="s">
        <v>797</v>
      </c>
      <c r="C83" s="68" t="s">
        <v>798</v>
      </c>
      <c r="D83" s="68" t="s">
        <v>799</v>
      </c>
      <c r="E83" s="68" t="s">
        <v>1</v>
      </c>
      <c r="F83" s="68" t="s">
        <v>800</v>
      </c>
      <c r="G83" s="68" t="s">
        <v>527</v>
      </c>
      <c r="H83" s="68" t="s">
        <v>8</v>
      </c>
      <c r="I83" s="68" t="s">
        <v>801</v>
      </c>
      <c r="J83" s="68" t="s">
        <v>9</v>
      </c>
      <c r="K83" s="68" t="s">
        <v>802</v>
      </c>
    </row>
    <row r="84" spans="1:11" x14ac:dyDescent="0.25">
      <c r="A84" s="68">
        <v>84</v>
      </c>
      <c r="B84" s="68" t="s">
        <v>101</v>
      </c>
      <c r="C84" s="68" t="s">
        <v>102</v>
      </c>
      <c r="D84" s="68" t="s">
        <v>103</v>
      </c>
      <c r="E84" s="68" t="s">
        <v>43</v>
      </c>
      <c r="F84" s="68" t="s">
        <v>169</v>
      </c>
      <c r="G84" s="68" t="s">
        <v>527</v>
      </c>
      <c r="H84" s="68" t="s">
        <v>8</v>
      </c>
      <c r="I84" s="68" t="s">
        <v>170</v>
      </c>
      <c r="J84" s="68" t="s">
        <v>9</v>
      </c>
      <c r="K84" s="68" t="s">
        <v>735</v>
      </c>
    </row>
    <row r="85" spans="1:11" x14ac:dyDescent="0.25">
      <c r="A85" s="68">
        <v>86</v>
      </c>
      <c r="B85" s="68" t="s">
        <v>882</v>
      </c>
      <c r="C85" s="68" t="s">
        <v>97</v>
      </c>
      <c r="D85" s="68" t="s">
        <v>173</v>
      </c>
      <c r="E85" s="68" t="s">
        <v>43</v>
      </c>
      <c r="F85" s="68" t="s">
        <v>883</v>
      </c>
      <c r="G85" s="68" t="s">
        <v>527</v>
      </c>
      <c r="H85" s="68" t="s">
        <v>8</v>
      </c>
      <c r="I85" s="68" t="s">
        <v>884</v>
      </c>
      <c r="J85" s="68" t="s">
        <v>9</v>
      </c>
      <c r="K85" s="68" t="s">
        <v>885</v>
      </c>
    </row>
    <row r="86" spans="1:11" x14ac:dyDescent="0.25">
      <c r="A86" s="68">
        <v>88</v>
      </c>
      <c r="B86" s="68" t="s">
        <v>174</v>
      </c>
      <c r="C86" s="68" t="s">
        <v>175</v>
      </c>
      <c r="D86" s="68" t="s">
        <v>0</v>
      </c>
      <c r="E86" s="68" t="s">
        <v>1</v>
      </c>
      <c r="F86" s="68" t="s">
        <v>176</v>
      </c>
      <c r="G86" s="68" t="s">
        <v>527</v>
      </c>
      <c r="H86" s="68" t="s">
        <v>8</v>
      </c>
      <c r="I86" s="68" t="s">
        <v>177</v>
      </c>
      <c r="J86" s="68" t="s">
        <v>9</v>
      </c>
      <c r="K86" s="68" t="s">
        <v>736</v>
      </c>
    </row>
    <row r="87" spans="1:11" x14ac:dyDescent="0.25">
      <c r="A87" s="68">
        <v>90</v>
      </c>
      <c r="B87" s="68" t="s">
        <v>179</v>
      </c>
      <c r="C87" s="68" t="s">
        <v>180</v>
      </c>
      <c r="D87" s="68" t="s">
        <v>181</v>
      </c>
      <c r="E87" s="68" t="s">
        <v>43</v>
      </c>
      <c r="F87" s="68" t="s">
        <v>182</v>
      </c>
      <c r="G87" s="68" t="s">
        <v>527</v>
      </c>
      <c r="H87" s="68" t="s">
        <v>8</v>
      </c>
      <c r="I87" s="68" t="s">
        <v>183</v>
      </c>
      <c r="J87" s="68" t="s">
        <v>9</v>
      </c>
      <c r="K87" s="68" t="s">
        <v>738</v>
      </c>
    </row>
    <row r="88" spans="1:11" x14ac:dyDescent="0.25">
      <c r="A88" s="68">
        <v>12</v>
      </c>
      <c r="B88" s="68" t="s">
        <v>803</v>
      </c>
      <c r="C88" s="68" t="s">
        <v>804</v>
      </c>
      <c r="D88" s="68" t="s">
        <v>17</v>
      </c>
      <c r="E88" s="68" t="s">
        <v>7</v>
      </c>
      <c r="F88" s="68" t="s">
        <v>805</v>
      </c>
      <c r="G88" s="68" t="s">
        <v>760</v>
      </c>
      <c r="H88" s="68" t="s">
        <v>5</v>
      </c>
      <c r="I88" s="68" t="s">
        <v>806</v>
      </c>
      <c r="J88" s="68" t="s">
        <v>6</v>
      </c>
      <c r="K88" s="68" t="s">
        <v>996</v>
      </c>
    </row>
    <row r="89" spans="1:11" x14ac:dyDescent="0.25">
      <c r="A89" s="68">
        <v>15</v>
      </c>
      <c r="B89" s="68" t="s">
        <v>104</v>
      </c>
      <c r="C89" s="68" t="s">
        <v>105</v>
      </c>
      <c r="D89" s="68" t="s">
        <v>106</v>
      </c>
      <c r="E89" s="68" t="s">
        <v>7</v>
      </c>
      <c r="F89" s="68" t="s">
        <v>107</v>
      </c>
      <c r="G89" s="68" t="s">
        <v>760</v>
      </c>
      <c r="H89" s="68" t="s">
        <v>5</v>
      </c>
      <c r="I89" s="68" t="s">
        <v>108</v>
      </c>
      <c r="J89" s="68" t="s">
        <v>6</v>
      </c>
      <c r="K89" s="68" t="s">
        <v>964</v>
      </c>
    </row>
    <row r="90" spans="1:11" x14ac:dyDescent="0.25">
      <c r="A90" s="68">
        <v>20</v>
      </c>
      <c r="B90" s="68" t="s">
        <v>49</v>
      </c>
      <c r="C90" s="68" t="s">
        <v>97</v>
      </c>
      <c r="D90" s="68" t="s">
        <v>66</v>
      </c>
      <c r="E90" s="68" t="s">
        <v>1</v>
      </c>
      <c r="F90" s="68" t="s">
        <v>98</v>
      </c>
      <c r="G90" s="68" t="s">
        <v>760</v>
      </c>
      <c r="H90" s="68" t="s">
        <v>5</v>
      </c>
      <c r="I90" s="68" t="s">
        <v>99</v>
      </c>
      <c r="J90" s="68" t="s">
        <v>6</v>
      </c>
      <c r="K90" s="68" t="s">
        <v>920</v>
      </c>
    </row>
    <row r="91" spans="1:11" x14ac:dyDescent="0.25">
      <c r="A91" s="68">
        <v>22</v>
      </c>
      <c r="B91" s="68" t="s">
        <v>902</v>
      </c>
      <c r="C91" s="68" t="s">
        <v>903</v>
      </c>
      <c r="D91" s="68" t="s">
        <v>17</v>
      </c>
      <c r="E91" s="68" t="s">
        <v>7</v>
      </c>
      <c r="F91" s="68" t="s">
        <v>904</v>
      </c>
      <c r="G91" s="68" t="s">
        <v>760</v>
      </c>
      <c r="H91" s="68" t="s">
        <v>8</v>
      </c>
      <c r="I91" s="68" t="s">
        <v>905</v>
      </c>
      <c r="J91" s="68" t="s">
        <v>9</v>
      </c>
      <c r="K91" s="68" t="s">
        <v>906</v>
      </c>
    </row>
    <row r="92" spans="1:11" x14ac:dyDescent="0.25">
      <c r="A92" s="68">
        <v>27</v>
      </c>
      <c r="B92" s="68" t="s">
        <v>766</v>
      </c>
      <c r="C92" s="68" t="s">
        <v>767</v>
      </c>
      <c r="D92" s="68" t="s">
        <v>577</v>
      </c>
      <c r="E92" s="68" t="s">
        <v>7</v>
      </c>
      <c r="F92" s="68" t="s">
        <v>768</v>
      </c>
      <c r="G92" s="68" t="s">
        <v>760</v>
      </c>
      <c r="H92" s="68" t="s">
        <v>8</v>
      </c>
      <c r="I92" s="68" t="s">
        <v>769</v>
      </c>
      <c r="J92" s="68" t="s">
        <v>9</v>
      </c>
      <c r="K92" s="68" t="s">
        <v>770</v>
      </c>
    </row>
    <row r="93" spans="1:11" x14ac:dyDescent="0.25">
      <c r="A93" s="68">
        <v>28</v>
      </c>
      <c r="B93" s="68" t="s">
        <v>544</v>
      </c>
      <c r="C93" s="68" t="s">
        <v>545</v>
      </c>
      <c r="D93" s="68" t="s">
        <v>546</v>
      </c>
      <c r="E93" s="68" t="s">
        <v>1</v>
      </c>
      <c r="F93" s="68" t="s">
        <v>547</v>
      </c>
      <c r="G93" s="68" t="s">
        <v>760</v>
      </c>
      <c r="H93" s="68" t="s">
        <v>8</v>
      </c>
      <c r="I93" s="68" t="s">
        <v>548</v>
      </c>
      <c r="J93" s="68" t="s">
        <v>9</v>
      </c>
      <c r="K93" s="68" t="s">
        <v>783</v>
      </c>
    </row>
    <row r="94" spans="1:11" x14ac:dyDescent="0.25">
      <c r="A94" s="68">
        <v>77</v>
      </c>
      <c r="B94" s="68" t="s">
        <v>925</v>
      </c>
      <c r="C94" s="68" t="s">
        <v>926</v>
      </c>
      <c r="D94" s="68" t="s">
        <v>821</v>
      </c>
      <c r="E94" s="68" t="s">
        <v>822</v>
      </c>
      <c r="F94" s="68" t="s">
        <v>927</v>
      </c>
      <c r="G94" s="68" t="s">
        <v>760</v>
      </c>
      <c r="H94" s="68" t="s">
        <v>8</v>
      </c>
      <c r="I94" s="68" t="s">
        <v>928</v>
      </c>
      <c r="J94" s="68" t="s">
        <v>9</v>
      </c>
      <c r="K94" s="68" t="s">
        <v>929</v>
      </c>
    </row>
    <row r="95" spans="1:11" x14ac:dyDescent="0.25">
      <c r="A95" s="68">
        <v>85</v>
      </c>
      <c r="B95" s="68" t="s">
        <v>968</v>
      </c>
      <c r="C95" s="68" t="s">
        <v>969</v>
      </c>
      <c r="D95" s="68" t="s">
        <v>970</v>
      </c>
      <c r="E95" s="68" t="s">
        <v>971</v>
      </c>
      <c r="F95" s="68" t="s">
        <v>972</v>
      </c>
      <c r="G95" s="68" t="s">
        <v>760</v>
      </c>
      <c r="H95" s="68" t="s">
        <v>8</v>
      </c>
      <c r="I95" s="68" t="s">
        <v>973</v>
      </c>
      <c r="J95" s="68" t="s">
        <v>9</v>
      </c>
      <c r="K95" s="68" t="s">
        <v>974</v>
      </c>
    </row>
    <row r="96" spans="1:11" x14ac:dyDescent="0.25">
      <c r="A96" s="68">
        <v>87</v>
      </c>
      <c r="B96" s="68" t="s">
        <v>930</v>
      </c>
      <c r="C96" s="68" t="s">
        <v>931</v>
      </c>
      <c r="D96" s="68" t="s">
        <v>932</v>
      </c>
      <c r="E96" s="68" t="s">
        <v>933</v>
      </c>
      <c r="F96" s="68" t="s">
        <v>934</v>
      </c>
      <c r="G96" s="68" t="s">
        <v>760</v>
      </c>
      <c r="H96" s="68" t="s">
        <v>8</v>
      </c>
      <c r="I96" s="68" t="s">
        <v>935</v>
      </c>
      <c r="J96" s="68" t="s">
        <v>9</v>
      </c>
      <c r="K96" s="68" t="s">
        <v>936</v>
      </c>
    </row>
    <row r="97" spans="1:11" x14ac:dyDescent="0.25">
      <c r="A97" s="68">
        <v>91</v>
      </c>
      <c r="B97" s="68" t="s">
        <v>975</v>
      </c>
      <c r="C97" s="68" t="s">
        <v>416</v>
      </c>
      <c r="D97" s="68" t="s">
        <v>976</v>
      </c>
      <c r="E97" s="68" t="s">
        <v>198</v>
      </c>
      <c r="F97" s="68" t="s">
        <v>977</v>
      </c>
      <c r="G97" s="68" t="s">
        <v>760</v>
      </c>
      <c r="H97" s="68" t="s">
        <v>8</v>
      </c>
      <c r="I97" s="68" t="s">
        <v>978</v>
      </c>
      <c r="J97" s="68" t="s">
        <v>9</v>
      </c>
      <c r="K97" s="68" t="s">
        <v>979</v>
      </c>
    </row>
    <row r="98" spans="1:11" x14ac:dyDescent="0.25">
      <c r="A98" s="68">
        <v>1</v>
      </c>
      <c r="B98" s="68"/>
      <c r="C98" s="68"/>
      <c r="D98" s="68"/>
      <c r="E98" s="68"/>
      <c r="F98" s="68" t="s">
        <v>1027</v>
      </c>
      <c r="G98" s="68" t="s">
        <v>960</v>
      </c>
      <c r="H98" s="68" t="s">
        <v>1013</v>
      </c>
      <c r="I98" s="68" t="s">
        <v>1028</v>
      </c>
      <c r="J98" s="68" t="s">
        <v>960</v>
      </c>
      <c r="K98" s="68" t="s">
        <v>1029</v>
      </c>
    </row>
    <row r="99" spans="1:11" x14ac:dyDescent="0.25">
      <c r="A99" s="68">
        <v>2</v>
      </c>
      <c r="B99" s="68"/>
      <c r="C99" s="68"/>
      <c r="D99" s="68"/>
      <c r="E99" s="68"/>
      <c r="F99" s="68" t="s">
        <v>1030</v>
      </c>
      <c r="G99" s="68" t="s">
        <v>960</v>
      </c>
      <c r="H99" s="68" t="s">
        <v>1013</v>
      </c>
      <c r="I99" s="68" t="s">
        <v>1031</v>
      </c>
      <c r="J99" s="68" t="s">
        <v>960</v>
      </c>
      <c r="K99" s="68" t="s">
        <v>1032</v>
      </c>
    </row>
    <row r="100" spans="1:11" x14ac:dyDescent="0.25">
      <c r="A100" s="68">
        <v>3</v>
      </c>
      <c r="B100" s="68" t="s">
        <v>1033</v>
      </c>
      <c r="C100" s="68" t="s">
        <v>1034</v>
      </c>
      <c r="D100" s="68" t="s">
        <v>1035</v>
      </c>
      <c r="E100" s="68" t="s">
        <v>1036</v>
      </c>
      <c r="F100" s="68" t="s">
        <v>1037</v>
      </c>
      <c r="G100" s="68" t="s">
        <v>960</v>
      </c>
      <c r="H100" s="68" t="s">
        <v>1006</v>
      </c>
      <c r="I100" s="68" t="s">
        <v>1038</v>
      </c>
      <c r="J100" s="68" t="s">
        <v>960</v>
      </c>
      <c r="K100" s="68" t="s">
        <v>1039</v>
      </c>
    </row>
    <row r="101" spans="1:11" x14ac:dyDescent="0.25">
      <c r="A101" s="68">
        <v>9</v>
      </c>
      <c r="B101" s="68"/>
      <c r="C101" s="68"/>
      <c r="D101" s="68"/>
      <c r="E101" s="68"/>
      <c r="F101" s="68" t="s">
        <v>1012</v>
      </c>
      <c r="G101" s="68" t="s">
        <v>960</v>
      </c>
      <c r="H101" s="68" t="s">
        <v>1013</v>
      </c>
      <c r="I101" s="68" t="s">
        <v>1014</v>
      </c>
      <c r="J101" s="68" t="s">
        <v>960</v>
      </c>
      <c r="K101" s="68" t="s">
        <v>1015</v>
      </c>
    </row>
    <row r="102" spans="1:11" x14ac:dyDescent="0.25">
      <c r="A102" s="68">
        <v>10</v>
      </c>
      <c r="B102" s="68"/>
      <c r="C102" s="68"/>
      <c r="D102" s="68"/>
      <c r="E102" s="68"/>
      <c r="F102" s="68" t="s">
        <v>1016</v>
      </c>
      <c r="G102" s="68" t="s">
        <v>960</v>
      </c>
      <c r="H102" s="68" t="s">
        <v>1013</v>
      </c>
      <c r="I102" s="68" t="s">
        <v>1017</v>
      </c>
      <c r="J102" s="68" t="s">
        <v>960</v>
      </c>
      <c r="K102" s="68" t="s">
        <v>1018</v>
      </c>
    </row>
  </sheetData>
  <sortState ref="A2:K102">
    <sortCondition ref="G2:G102"/>
  </sortState>
  <pageMargins bottom="0.75" footer="0.3" header="0.3" left="0.7" right="0.7" top="0.75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5"/>
  <dimension ref="A1:L99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69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6</v>
      </c>
      <c r="B2" s="67" t="s">
        <v>1021</v>
      </c>
      <c r="C2" s="67" t="s">
        <v>1021</v>
      </c>
      <c r="D2" s="67" t="s">
        <v>1022</v>
      </c>
      <c r="E2" s="67" t="s">
        <v>933</v>
      </c>
      <c r="F2" s="67" t="s">
        <v>1023</v>
      </c>
      <c r="G2" s="67" t="s">
        <v>997</v>
      </c>
      <c r="H2" s="67" t="s">
        <v>5</v>
      </c>
      <c r="I2" s="67" t="s">
        <v>1024</v>
      </c>
      <c r="J2" s="67" t="s">
        <v>852</v>
      </c>
      <c r="K2" s="67" t="s">
        <v>1025</v>
      </c>
    </row>
    <row r="3" spans="1:11" x14ac:dyDescent="0.25">
      <c r="A3">
        <v>9</v>
      </c>
      <c r="B3" s="67" t="s">
        <v>830</v>
      </c>
      <c r="C3" s="67" t="s">
        <v>624</v>
      </c>
      <c r="D3" s="67" t="s">
        <v>625</v>
      </c>
      <c r="E3" s="67" t="s">
        <v>48</v>
      </c>
      <c r="F3" s="67" t="s">
        <v>626</v>
      </c>
      <c r="G3" s="67" t="s">
        <v>666</v>
      </c>
      <c r="H3" s="67" t="s">
        <v>294</v>
      </c>
      <c r="I3" s="67" t="s">
        <v>627</v>
      </c>
      <c r="J3" s="67" t="s">
        <v>289</v>
      </c>
      <c r="K3" s="67" t="s">
        <v>987</v>
      </c>
    </row>
    <row r="4" spans="1:11" x14ac:dyDescent="0.25">
      <c r="A4">
        <v>15</v>
      </c>
      <c r="B4" s="67" t="s">
        <v>567</v>
      </c>
      <c r="C4" s="67" t="s">
        <v>561</v>
      </c>
      <c r="D4" s="67" t="s">
        <v>0</v>
      </c>
      <c r="E4" s="67" t="s">
        <v>1</v>
      </c>
      <c r="F4" s="67" t="s">
        <v>61</v>
      </c>
      <c r="G4" s="67" t="s">
        <v>666</v>
      </c>
      <c r="H4" s="67" t="s">
        <v>3</v>
      </c>
      <c r="I4" s="67" t="s">
        <v>62</v>
      </c>
      <c r="J4" s="67" t="s">
        <v>53</v>
      </c>
      <c r="K4" s="67" t="s">
        <v>919</v>
      </c>
    </row>
    <row r="5" spans="1:11" x14ac:dyDescent="0.25">
      <c r="A5" s="67">
        <v>25</v>
      </c>
      <c r="B5" s="67" t="s">
        <v>453</v>
      </c>
      <c r="C5" s="67" t="s">
        <v>454</v>
      </c>
      <c r="D5" s="67" t="s">
        <v>455</v>
      </c>
      <c r="E5" s="67" t="s">
        <v>456</v>
      </c>
      <c r="F5" s="67" t="s">
        <v>457</v>
      </c>
      <c r="G5" s="67" t="s">
        <v>666</v>
      </c>
      <c r="H5" s="67" t="s">
        <v>30</v>
      </c>
      <c r="I5" s="67" t="s">
        <v>458</v>
      </c>
      <c r="J5" s="67" t="s">
        <v>32</v>
      </c>
      <c r="K5" s="67" t="s">
        <v>763</v>
      </c>
    </row>
    <row r="6" spans="1:11" x14ac:dyDescent="0.25">
      <c r="A6" s="67">
        <v>29</v>
      </c>
      <c r="B6" s="67" t="s">
        <v>407</v>
      </c>
      <c r="C6" s="67" t="s">
        <v>408</v>
      </c>
      <c r="D6" s="67" t="s">
        <v>618</v>
      </c>
      <c r="E6" s="67" t="s">
        <v>619</v>
      </c>
      <c r="F6" s="67" t="s">
        <v>620</v>
      </c>
      <c r="G6" s="67" t="s">
        <v>666</v>
      </c>
      <c r="H6" s="67" t="s">
        <v>294</v>
      </c>
      <c r="I6" s="67" t="s">
        <v>621</v>
      </c>
      <c r="J6" s="67" t="s">
        <v>289</v>
      </c>
      <c r="K6" s="67" t="s">
        <v>658</v>
      </c>
    </row>
    <row r="7" spans="1:11" x14ac:dyDescent="0.25">
      <c r="A7" s="67">
        <v>34</v>
      </c>
      <c r="B7" s="67" t="s">
        <v>590</v>
      </c>
      <c r="C7" s="67" t="s">
        <v>591</v>
      </c>
      <c r="D7" s="67" t="s">
        <v>592</v>
      </c>
      <c r="E7" s="67" t="s">
        <v>43</v>
      </c>
      <c r="F7" s="67" t="s">
        <v>593</v>
      </c>
      <c r="G7" s="67" t="s">
        <v>666</v>
      </c>
      <c r="H7" s="67" t="s">
        <v>30</v>
      </c>
      <c r="I7" s="67" t="s">
        <v>594</v>
      </c>
      <c r="J7" s="67" t="s">
        <v>32</v>
      </c>
      <c r="K7" s="67" t="s">
        <v>669</v>
      </c>
    </row>
    <row r="8" spans="1:11" x14ac:dyDescent="0.25">
      <c r="A8" s="67">
        <v>43</v>
      </c>
      <c r="B8" s="67" t="s">
        <v>333</v>
      </c>
      <c r="C8" s="67" t="s">
        <v>334</v>
      </c>
      <c r="D8" s="67" t="s">
        <v>335</v>
      </c>
      <c r="E8" s="67" t="s">
        <v>48</v>
      </c>
      <c r="F8" s="67" t="s">
        <v>336</v>
      </c>
      <c r="G8" s="67" t="s">
        <v>666</v>
      </c>
      <c r="H8" s="67" t="s">
        <v>287</v>
      </c>
      <c r="I8" s="67" t="s">
        <v>337</v>
      </c>
      <c r="J8" s="67" t="s">
        <v>289</v>
      </c>
      <c r="K8" s="67" t="s">
        <v>686</v>
      </c>
    </row>
    <row r="9" spans="1:11" x14ac:dyDescent="0.25">
      <c r="A9" s="67">
        <v>45</v>
      </c>
      <c r="B9" s="67" t="s">
        <v>350</v>
      </c>
      <c r="C9" s="67" t="s">
        <v>340</v>
      </c>
      <c r="D9" s="67" t="s">
        <v>351</v>
      </c>
      <c r="E9" s="67" t="s">
        <v>48</v>
      </c>
      <c r="F9" s="67" t="s">
        <v>352</v>
      </c>
      <c r="G9" s="67" t="s">
        <v>666</v>
      </c>
      <c r="H9" s="67" t="s">
        <v>287</v>
      </c>
      <c r="I9" s="67" t="s">
        <v>353</v>
      </c>
      <c r="J9" s="67" t="s">
        <v>289</v>
      </c>
      <c r="K9" s="67" t="s">
        <v>689</v>
      </c>
    </row>
    <row r="10" spans="1:11" x14ac:dyDescent="0.25">
      <c r="A10" s="67">
        <v>50</v>
      </c>
      <c r="B10" s="67" t="s">
        <v>377</v>
      </c>
      <c r="C10" s="67" t="s">
        <v>378</v>
      </c>
      <c r="D10" s="67" t="s">
        <v>256</v>
      </c>
      <c r="E10" s="67" t="s">
        <v>1</v>
      </c>
      <c r="F10" s="67" t="s">
        <v>379</v>
      </c>
      <c r="G10" s="67" t="s">
        <v>666</v>
      </c>
      <c r="H10" s="67" t="s">
        <v>294</v>
      </c>
      <c r="I10" s="67" t="s">
        <v>380</v>
      </c>
      <c r="J10" s="67" t="s">
        <v>289</v>
      </c>
      <c r="K10" s="67" t="s">
        <v>695</v>
      </c>
    </row>
    <row r="11" spans="1:11" x14ac:dyDescent="0.25">
      <c r="A11" s="67">
        <v>51</v>
      </c>
      <c r="B11" s="67" t="s">
        <v>387</v>
      </c>
      <c r="C11" s="67" t="s">
        <v>279</v>
      </c>
      <c r="D11" s="67" t="s">
        <v>351</v>
      </c>
      <c r="E11" s="67" t="s">
        <v>48</v>
      </c>
      <c r="F11" s="67" t="s">
        <v>388</v>
      </c>
      <c r="G11" s="67" t="s">
        <v>666</v>
      </c>
      <c r="H11" s="67" t="s">
        <v>287</v>
      </c>
      <c r="I11" s="67" t="s">
        <v>389</v>
      </c>
      <c r="J11" s="67" t="s">
        <v>289</v>
      </c>
      <c r="K11" s="67" t="s">
        <v>696</v>
      </c>
    </row>
    <row r="12" spans="1:11" x14ac:dyDescent="0.25">
      <c r="A12" s="67">
        <v>56</v>
      </c>
      <c r="B12" s="67" t="s">
        <v>407</v>
      </c>
      <c r="C12" s="67" t="s">
        <v>408</v>
      </c>
      <c r="D12" s="67" t="s">
        <v>618</v>
      </c>
      <c r="E12" s="67" t="s">
        <v>619</v>
      </c>
      <c r="F12" s="67" t="s">
        <v>412</v>
      </c>
      <c r="G12" s="67" t="s">
        <v>666</v>
      </c>
      <c r="H12" s="67" t="s">
        <v>294</v>
      </c>
      <c r="I12" s="67" t="s">
        <v>413</v>
      </c>
      <c r="J12" s="67" t="s">
        <v>289</v>
      </c>
      <c r="K12" s="67" t="s">
        <v>702</v>
      </c>
    </row>
    <row r="13" spans="1:11" x14ac:dyDescent="0.25">
      <c r="A13" s="67">
        <v>59</v>
      </c>
      <c r="B13" s="67" t="s">
        <v>407</v>
      </c>
      <c r="C13" s="67" t="s">
        <v>408</v>
      </c>
      <c r="D13" s="67" t="s">
        <v>618</v>
      </c>
      <c r="E13" s="67" t="s">
        <v>619</v>
      </c>
      <c r="F13" s="67" t="s">
        <v>437</v>
      </c>
      <c r="G13" s="67" t="s">
        <v>666</v>
      </c>
      <c r="H13" s="67" t="s">
        <v>30</v>
      </c>
      <c r="I13" s="67" t="s">
        <v>438</v>
      </c>
      <c r="J13" s="67" t="s">
        <v>32</v>
      </c>
      <c r="K13" s="67" t="s">
        <v>706</v>
      </c>
    </row>
    <row r="14" spans="1:11" x14ac:dyDescent="0.25">
      <c r="A14" s="67">
        <v>60</v>
      </c>
      <c r="B14" s="67" t="s">
        <v>407</v>
      </c>
      <c r="C14" s="67" t="s">
        <v>408</v>
      </c>
      <c r="D14" s="67" t="s">
        <v>618</v>
      </c>
      <c r="E14" s="67" t="s">
        <v>619</v>
      </c>
      <c r="F14" s="67" t="s">
        <v>440</v>
      </c>
      <c r="G14" s="67" t="s">
        <v>666</v>
      </c>
      <c r="H14" s="67" t="s">
        <v>30</v>
      </c>
      <c r="I14" s="67" t="s">
        <v>441</v>
      </c>
      <c r="J14" s="67" t="s">
        <v>32</v>
      </c>
      <c r="K14" s="67" t="s">
        <v>707</v>
      </c>
    </row>
    <row r="15" spans="1:11" x14ac:dyDescent="0.25">
      <c r="A15" s="67">
        <v>73</v>
      </c>
      <c r="B15" s="67" t="s">
        <v>131</v>
      </c>
      <c r="C15" s="67" t="s">
        <v>132</v>
      </c>
      <c r="D15" s="67" t="s">
        <v>133</v>
      </c>
      <c r="E15" s="67" t="s">
        <v>28</v>
      </c>
      <c r="F15" s="67" t="s">
        <v>134</v>
      </c>
      <c r="G15" s="67" t="s">
        <v>666</v>
      </c>
      <c r="H15" s="67" t="s">
        <v>30</v>
      </c>
      <c r="I15" s="67" t="s">
        <v>135</v>
      </c>
      <c r="J15" s="67" t="s">
        <v>32</v>
      </c>
      <c r="K15" s="67" t="s">
        <v>731</v>
      </c>
    </row>
    <row r="16" spans="1:11" x14ac:dyDescent="0.25">
      <c r="A16" s="67">
        <v>77</v>
      </c>
      <c r="B16" s="67" t="s">
        <v>54</v>
      </c>
      <c r="C16" s="67" t="s">
        <v>55</v>
      </c>
      <c r="D16" s="67" t="s">
        <v>0</v>
      </c>
      <c r="E16" s="67" t="s">
        <v>1</v>
      </c>
      <c r="F16" s="67" t="s">
        <v>156</v>
      </c>
      <c r="G16" s="67" t="s">
        <v>666</v>
      </c>
      <c r="H16" s="67" t="s">
        <v>157</v>
      </c>
      <c r="I16" s="67" t="s">
        <v>158</v>
      </c>
      <c r="J16" s="67" t="s">
        <v>159</v>
      </c>
      <c r="K16" s="67" t="s">
        <v>734</v>
      </c>
    </row>
    <row r="17" spans="1:11" x14ac:dyDescent="0.25">
      <c r="A17" s="67">
        <v>90</v>
      </c>
      <c r="B17" s="67" t="s">
        <v>101</v>
      </c>
      <c r="C17" s="67" t="s">
        <v>102</v>
      </c>
      <c r="D17" s="67" t="s">
        <v>103</v>
      </c>
      <c r="E17" s="67" t="s">
        <v>43</v>
      </c>
      <c r="F17" s="67" t="s">
        <v>202</v>
      </c>
      <c r="G17" s="67" t="s">
        <v>666</v>
      </c>
      <c r="H17" s="67" t="s">
        <v>30</v>
      </c>
      <c r="I17" s="67" t="s">
        <v>203</v>
      </c>
      <c r="J17" s="67" t="s">
        <v>32</v>
      </c>
      <c r="K17" s="67" t="s">
        <v>743</v>
      </c>
    </row>
    <row r="18" spans="1:11" x14ac:dyDescent="0.25">
      <c r="A18" s="67">
        <v>95</v>
      </c>
      <c r="B18" s="67" t="s">
        <v>232</v>
      </c>
      <c r="C18" s="67" t="s">
        <v>233</v>
      </c>
      <c r="D18" s="67" t="s">
        <v>234</v>
      </c>
      <c r="E18" s="67" t="s">
        <v>1</v>
      </c>
      <c r="F18" s="67" t="s">
        <v>235</v>
      </c>
      <c r="G18" s="67" t="s">
        <v>666</v>
      </c>
      <c r="H18" s="67" t="s">
        <v>3</v>
      </c>
      <c r="I18" s="67" t="s">
        <v>236</v>
      </c>
      <c r="J18" s="67" t="s">
        <v>53</v>
      </c>
      <c r="K18" s="67" t="s">
        <v>750</v>
      </c>
    </row>
    <row r="19" spans="1:11" x14ac:dyDescent="0.25">
      <c r="A19" s="67">
        <v>96</v>
      </c>
      <c r="B19" s="67" t="s">
        <v>50</v>
      </c>
      <c r="C19" s="67" t="s">
        <v>51</v>
      </c>
      <c r="D19" s="67" t="s">
        <v>52</v>
      </c>
      <c r="E19" s="67" t="s">
        <v>43</v>
      </c>
      <c r="F19" s="67" t="s">
        <v>246</v>
      </c>
      <c r="G19" s="67" t="s">
        <v>666</v>
      </c>
      <c r="H19" s="67" t="s">
        <v>3</v>
      </c>
      <c r="I19" s="67" t="s">
        <v>247</v>
      </c>
      <c r="J19" s="67" t="s">
        <v>125</v>
      </c>
      <c r="K19" s="67" t="s">
        <v>751</v>
      </c>
    </row>
    <row r="20" spans="1:11" x14ac:dyDescent="0.25">
      <c r="A20" s="67">
        <v>1</v>
      </c>
      <c r="B20" s="67" t="s">
        <v>190</v>
      </c>
      <c r="C20" s="67" t="s">
        <v>191</v>
      </c>
      <c r="D20" s="67" t="s">
        <v>192</v>
      </c>
      <c r="E20" s="67" t="s">
        <v>28</v>
      </c>
      <c r="F20" s="67" t="s">
        <v>193</v>
      </c>
      <c r="G20" s="67" t="s">
        <v>938</v>
      </c>
      <c r="H20" s="67" t="s">
        <v>30</v>
      </c>
      <c r="I20" s="67" t="s">
        <v>194</v>
      </c>
      <c r="J20" s="67" t="s">
        <v>32</v>
      </c>
      <c r="K20" s="67" t="s">
        <v>1010</v>
      </c>
    </row>
    <row r="21" spans="1:11" x14ac:dyDescent="0.25">
      <c r="A21" s="67">
        <v>2</v>
      </c>
      <c r="B21" s="67" t="s">
        <v>301</v>
      </c>
      <c r="C21" s="67" t="s">
        <v>302</v>
      </c>
      <c r="D21" s="67" t="s">
        <v>0</v>
      </c>
      <c r="E21" s="67" t="s">
        <v>1</v>
      </c>
      <c r="F21" s="67" t="s">
        <v>303</v>
      </c>
      <c r="G21" s="67" t="s">
        <v>938</v>
      </c>
      <c r="H21" s="67" t="s">
        <v>294</v>
      </c>
      <c r="I21" s="67" t="s">
        <v>304</v>
      </c>
      <c r="J21" s="67" t="s">
        <v>289</v>
      </c>
      <c r="K21" s="67" t="s">
        <v>1011</v>
      </c>
    </row>
    <row r="22" spans="1:11" x14ac:dyDescent="0.25">
      <c r="A22" s="67">
        <v>7</v>
      </c>
      <c r="B22" s="67" t="s">
        <v>273</v>
      </c>
      <c r="C22" s="67" t="s">
        <v>274</v>
      </c>
      <c r="D22" s="67" t="s">
        <v>0</v>
      </c>
      <c r="E22" s="67" t="s">
        <v>1</v>
      </c>
      <c r="F22" s="67" t="s">
        <v>275</v>
      </c>
      <c r="G22" s="67" t="s">
        <v>938</v>
      </c>
      <c r="H22" s="67" t="s">
        <v>3</v>
      </c>
      <c r="I22" s="67" t="s">
        <v>276</v>
      </c>
      <c r="J22" s="67" t="s">
        <v>53</v>
      </c>
      <c r="K22" s="67" t="s">
        <v>1026</v>
      </c>
    </row>
    <row r="23" spans="1:11" x14ac:dyDescent="0.25">
      <c r="A23" s="67">
        <v>10</v>
      </c>
      <c r="B23" s="67" t="s">
        <v>982</v>
      </c>
      <c r="C23" s="67" t="s">
        <v>292</v>
      </c>
      <c r="D23" s="67" t="s">
        <v>462</v>
      </c>
      <c r="E23" s="67" t="s">
        <v>1</v>
      </c>
      <c r="F23" s="67" t="s">
        <v>422</v>
      </c>
      <c r="G23" s="67" t="s">
        <v>938</v>
      </c>
      <c r="H23" s="67" t="s">
        <v>3</v>
      </c>
      <c r="I23" s="67" t="s">
        <v>423</v>
      </c>
      <c r="J23" s="67" t="s">
        <v>2</v>
      </c>
      <c r="K23" s="67" t="s">
        <v>983</v>
      </c>
    </row>
    <row r="24" spans="1:11" x14ac:dyDescent="0.25">
      <c r="A24" s="67">
        <v>12</v>
      </c>
      <c r="B24" s="67" t="s">
        <v>64</v>
      </c>
      <c r="C24" s="67" t="s">
        <v>65</v>
      </c>
      <c r="D24" s="67" t="s">
        <v>66</v>
      </c>
      <c r="E24" s="67" t="s">
        <v>1</v>
      </c>
      <c r="F24" s="67" t="s">
        <v>67</v>
      </c>
      <c r="G24" s="67" t="s">
        <v>938</v>
      </c>
      <c r="H24" s="67" t="s">
        <v>30</v>
      </c>
      <c r="I24" s="67" t="s">
        <v>68</v>
      </c>
      <c r="J24" s="67" t="s">
        <v>32</v>
      </c>
      <c r="K24" s="67" t="s">
        <v>959</v>
      </c>
    </row>
    <row r="25" spans="1:11" x14ac:dyDescent="0.25">
      <c r="A25" s="67">
        <v>13</v>
      </c>
      <c r="B25" s="67" t="s">
        <v>242</v>
      </c>
      <c r="C25" s="67" t="s">
        <v>243</v>
      </c>
      <c r="D25" s="67" t="s">
        <v>957</v>
      </c>
      <c r="E25" s="67" t="s">
        <v>43</v>
      </c>
      <c r="F25" s="67" t="s">
        <v>244</v>
      </c>
      <c r="G25" s="67" t="s">
        <v>938</v>
      </c>
      <c r="H25" s="67" t="s">
        <v>3</v>
      </c>
      <c r="I25" s="67" t="s">
        <v>245</v>
      </c>
      <c r="J25" s="67" t="s">
        <v>125</v>
      </c>
      <c r="K25" s="67" t="s">
        <v>958</v>
      </c>
    </row>
    <row r="26" spans="1:11" x14ac:dyDescent="0.25">
      <c r="A26" s="67">
        <v>14</v>
      </c>
      <c r="B26" s="67" t="s">
        <v>322</v>
      </c>
      <c r="C26" s="67" t="s">
        <v>323</v>
      </c>
      <c r="D26" s="67" t="s">
        <v>66</v>
      </c>
      <c r="E26" s="67" t="s">
        <v>1</v>
      </c>
      <c r="F26" s="67" t="s">
        <v>324</v>
      </c>
      <c r="G26" s="67" t="s">
        <v>938</v>
      </c>
      <c r="H26" s="67" t="s">
        <v>287</v>
      </c>
      <c r="I26" s="67" t="s">
        <v>325</v>
      </c>
      <c r="J26" s="67" t="s">
        <v>289</v>
      </c>
      <c r="K26" s="67" t="s">
        <v>956</v>
      </c>
    </row>
    <row r="27" spans="1:11" x14ac:dyDescent="0.25">
      <c r="A27" s="67">
        <v>17</v>
      </c>
      <c r="B27" s="67" t="s">
        <v>49</v>
      </c>
      <c r="C27" s="67" t="s">
        <v>97</v>
      </c>
      <c r="D27" s="67" t="s">
        <v>66</v>
      </c>
      <c r="E27" s="67" t="s">
        <v>1</v>
      </c>
      <c r="F27" s="67" t="s">
        <v>391</v>
      </c>
      <c r="G27" s="67" t="s">
        <v>938</v>
      </c>
      <c r="H27" s="67" t="s">
        <v>294</v>
      </c>
      <c r="I27" s="67" t="s">
        <v>392</v>
      </c>
      <c r="J27" s="67" t="s">
        <v>289</v>
      </c>
      <c r="K27" s="67" t="s">
        <v>921</v>
      </c>
    </row>
    <row r="28" spans="1:11" x14ac:dyDescent="0.25">
      <c r="A28" s="67">
        <v>19</v>
      </c>
      <c r="B28" s="67" t="s">
        <v>262</v>
      </c>
      <c r="C28" s="67" t="s">
        <v>421</v>
      </c>
      <c r="D28" s="67" t="s">
        <v>0</v>
      </c>
      <c r="E28" s="67" t="s">
        <v>1</v>
      </c>
      <c r="F28" s="67" t="s">
        <v>855</v>
      </c>
      <c r="G28" s="67" t="s">
        <v>938</v>
      </c>
      <c r="H28" s="67" t="s">
        <v>828</v>
      </c>
      <c r="I28" s="67" t="s">
        <v>856</v>
      </c>
      <c r="J28" s="67" t="s">
        <v>827</v>
      </c>
      <c r="K28" s="67" t="s">
        <v>895</v>
      </c>
    </row>
    <row r="29" spans="1:11" x14ac:dyDescent="0.25">
      <c r="A29" s="67">
        <v>20</v>
      </c>
      <c r="B29" s="67" t="s">
        <v>361</v>
      </c>
      <c r="C29" s="67" t="s">
        <v>362</v>
      </c>
      <c r="D29" s="67" t="s">
        <v>0</v>
      </c>
      <c r="E29" s="67" t="s">
        <v>1</v>
      </c>
      <c r="F29" s="67" t="s">
        <v>886</v>
      </c>
      <c r="G29" s="67" t="s">
        <v>938</v>
      </c>
      <c r="H29" s="67" t="s">
        <v>3</v>
      </c>
      <c r="I29" s="67" t="s">
        <v>861</v>
      </c>
      <c r="J29" s="67" t="s">
        <v>516</v>
      </c>
      <c r="K29" s="67" t="s">
        <v>896</v>
      </c>
    </row>
    <row r="30" spans="1:11" x14ac:dyDescent="0.25">
      <c r="A30" s="67">
        <v>21</v>
      </c>
      <c r="B30" s="67" t="s">
        <v>832</v>
      </c>
      <c r="C30" s="67" t="s">
        <v>833</v>
      </c>
      <c r="D30" s="67" t="s">
        <v>173</v>
      </c>
      <c r="E30" s="67" t="s">
        <v>43</v>
      </c>
      <c r="F30" s="67" t="s">
        <v>834</v>
      </c>
      <c r="G30" s="67" t="s">
        <v>938</v>
      </c>
      <c r="H30" s="67" t="s">
        <v>294</v>
      </c>
      <c r="I30" s="67" t="s">
        <v>835</v>
      </c>
      <c r="J30" s="67" t="s">
        <v>289</v>
      </c>
      <c r="K30" s="67" t="s">
        <v>836</v>
      </c>
    </row>
    <row r="31" spans="1:11" x14ac:dyDescent="0.25">
      <c r="A31" s="67">
        <v>22</v>
      </c>
      <c r="B31" s="67" t="s">
        <v>845</v>
      </c>
      <c r="C31" s="67" t="s">
        <v>846</v>
      </c>
      <c r="D31" s="67" t="s">
        <v>27</v>
      </c>
      <c r="E31" s="67" t="s">
        <v>28</v>
      </c>
      <c r="F31" s="67" t="s">
        <v>847</v>
      </c>
      <c r="G31" s="67" t="s">
        <v>938</v>
      </c>
      <c r="H31" s="67" t="s">
        <v>294</v>
      </c>
      <c r="I31" s="67" t="s">
        <v>848</v>
      </c>
      <c r="J31" s="67" t="s">
        <v>289</v>
      </c>
      <c r="K31" s="67" t="s">
        <v>849</v>
      </c>
    </row>
    <row r="32" spans="1:11" x14ac:dyDescent="0.25">
      <c r="A32" s="67">
        <v>26</v>
      </c>
      <c r="B32" s="67" t="s">
        <v>530</v>
      </c>
      <c r="C32" s="67" t="s">
        <v>531</v>
      </c>
      <c r="D32" s="67" t="s">
        <v>36</v>
      </c>
      <c r="E32" s="67" t="s">
        <v>1</v>
      </c>
      <c r="F32" s="67" t="s">
        <v>532</v>
      </c>
      <c r="G32" s="67" t="s">
        <v>938</v>
      </c>
      <c r="H32" s="67" t="s">
        <v>294</v>
      </c>
      <c r="I32" s="67" t="s">
        <v>533</v>
      </c>
      <c r="J32" s="67" t="s">
        <v>516</v>
      </c>
      <c r="K32" s="67" t="s">
        <v>764</v>
      </c>
    </row>
    <row r="33" spans="1:11" x14ac:dyDescent="0.25">
      <c r="A33" s="67">
        <v>27</v>
      </c>
      <c r="B33" s="67" t="s">
        <v>116</v>
      </c>
      <c r="C33" s="67" t="s">
        <v>117</v>
      </c>
      <c r="D33" s="67" t="s">
        <v>648</v>
      </c>
      <c r="E33" s="67" t="s">
        <v>1</v>
      </c>
      <c r="F33" s="67" t="s">
        <v>118</v>
      </c>
      <c r="G33" s="67" t="s">
        <v>938</v>
      </c>
      <c r="H33" s="67" t="s">
        <v>3</v>
      </c>
      <c r="I33" s="67" t="s">
        <v>119</v>
      </c>
      <c r="J33" s="67" t="s">
        <v>53</v>
      </c>
      <c r="K33" s="67" t="s">
        <v>649</v>
      </c>
    </row>
    <row r="34" spans="1:11" x14ac:dyDescent="0.25">
      <c r="A34" s="67">
        <v>28</v>
      </c>
      <c r="B34" s="67" t="s">
        <v>651</v>
      </c>
      <c r="C34" s="67" t="s">
        <v>652</v>
      </c>
      <c r="D34" s="67" t="s">
        <v>653</v>
      </c>
      <c r="E34" s="67" t="s">
        <v>1</v>
      </c>
      <c r="F34" s="67" t="s">
        <v>654</v>
      </c>
      <c r="G34" s="67" t="s">
        <v>938</v>
      </c>
      <c r="H34" s="67" t="s">
        <v>294</v>
      </c>
      <c r="I34" s="67" t="s">
        <v>655</v>
      </c>
      <c r="J34" s="67" t="s">
        <v>289</v>
      </c>
      <c r="K34" s="67" t="s">
        <v>656</v>
      </c>
    </row>
    <row r="35" spans="1:11" x14ac:dyDescent="0.25">
      <c r="A35" s="67">
        <v>30</v>
      </c>
      <c r="B35" s="67" t="s">
        <v>425</v>
      </c>
      <c r="C35" s="67" t="s">
        <v>426</v>
      </c>
      <c r="D35" s="67" t="s">
        <v>427</v>
      </c>
      <c r="E35" s="67" t="s">
        <v>28</v>
      </c>
      <c r="F35" s="67" t="s">
        <v>428</v>
      </c>
      <c r="G35" s="67" t="s">
        <v>938</v>
      </c>
      <c r="H35" s="67" t="s">
        <v>287</v>
      </c>
      <c r="I35" s="67" t="s">
        <v>429</v>
      </c>
      <c r="J35" s="67" t="s">
        <v>289</v>
      </c>
      <c r="K35" s="67" t="s">
        <v>659</v>
      </c>
    </row>
    <row r="36" spans="1:11" x14ac:dyDescent="0.25">
      <c r="A36" s="67">
        <v>31</v>
      </c>
      <c r="B36" s="67" t="s">
        <v>102</v>
      </c>
      <c r="C36" s="67" t="s">
        <v>141</v>
      </c>
      <c r="D36" s="67" t="s">
        <v>42</v>
      </c>
      <c r="E36" s="67" t="s">
        <v>43</v>
      </c>
      <c r="F36" s="67" t="s">
        <v>142</v>
      </c>
      <c r="G36" s="67" t="s">
        <v>938</v>
      </c>
      <c r="H36" s="67" t="s">
        <v>3</v>
      </c>
      <c r="I36" s="67" t="s">
        <v>143</v>
      </c>
      <c r="J36" s="67" t="s">
        <v>53</v>
      </c>
      <c r="K36" s="67" t="s">
        <v>662</v>
      </c>
    </row>
    <row r="37" spans="1:11" x14ac:dyDescent="0.25">
      <c r="A37" s="67">
        <v>32</v>
      </c>
      <c r="B37" s="67" t="s">
        <v>608</v>
      </c>
      <c r="C37" s="67" t="s">
        <v>378</v>
      </c>
      <c r="D37" s="67" t="s">
        <v>27</v>
      </c>
      <c r="E37" s="67" t="s">
        <v>28</v>
      </c>
      <c r="F37" s="67" t="s">
        <v>609</v>
      </c>
      <c r="G37" s="67" t="s">
        <v>938</v>
      </c>
      <c r="H37" s="67" t="s">
        <v>294</v>
      </c>
      <c r="I37" s="67" t="s">
        <v>610</v>
      </c>
      <c r="J37" s="67" t="s">
        <v>289</v>
      </c>
      <c r="K37" s="67" t="s">
        <v>663</v>
      </c>
    </row>
    <row r="38" spans="1:11" x14ac:dyDescent="0.25">
      <c r="A38" s="67">
        <v>33</v>
      </c>
      <c r="B38" s="67"/>
      <c r="C38" s="67"/>
      <c r="D38" s="67"/>
      <c r="E38" s="67"/>
      <c r="F38" s="67" t="s">
        <v>572</v>
      </c>
      <c r="G38" s="67" t="s">
        <v>938</v>
      </c>
      <c r="H38" s="67" t="s">
        <v>287</v>
      </c>
      <c r="I38" s="67" t="s">
        <v>573</v>
      </c>
      <c r="J38" s="67" t="s">
        <v>289</v>
      </c>
      <c r="K38" s="67" t="s">
        <v>665</v>
      </c>
    </row>
    <row r="39" spans="1:11" x14ac:dyDescent="0.25">
      <c r="A39" s="67">
        <v>35</v>
      </c>
      <c r="B39" s="67" t="s">
        <v>257</v>
      </c>
      <c r="C39" s="67" t="s">
        <v>258</v>
      </c>
      <c r="D39" s="67" t="s">
        <v>36</v>
      </c>
      <c r="E39" s="67" t="s">
        <v>1</v>
      </c>
      <c r="F39" s="67" t="s">
        <v>259</v>
      </c>
      <c r="G39" s="67" t="s">
        <v>938</v>
      </c>
      <c r="H39" s="67" t="s">
        <v>3</v>
      </c>
      <c r="I39" s="67" t="s">
        <v>260</v>
      </c>
      <c r="J39" s="67" t="s">
        <v>53</v>
      </c>
      <c r="K39" s="67" t="s">
        <v>670</v>
      </c>
    </row>
    <row r="40" spans="1:11" x14ac:dyDescent="0.25">
      <c r="A40" s="67">
        <v>36</v>
      </c>
      <c r="B40" s="67" t="s">
        <v>566</v>
      </c>
      <c r="C40" s="67" t="s">
        <v>556</v>
      </c>
      <c r="D40" s="67" t="s">
        <v>0</v>
      </c>
      <c r="E40" s="67" t="s">
        <v>1</v>
      </c>
      <c r="F40" s="67" t="s">
        <v>557</v>
      </c>
      <c r="G40" s="67" t="s">
        <v>938</v>
      </c>
      <c r="H40" s="67" t="s">
        <v>287</v>
      </c>
      <c r="I40" s="67" t="s">
        <v>558</v>
      </c>
      <c r="J40" s="67" t="s">
        <v>289</v>
      </c>
      <c r="K40" s="67" t="s">
        <v>673</v>
      </c>
    </row>
    <row r="41" spans="1:11" x14ac:dyDescent="0.25">
      <c r="A41" s="67">
        <v>37</v>
      </c>
      <c r="B41" s="67"/>
      <c r="C41" s="67"/>
      <c r="D41" s="67"/>
      <c r="E41" s="67"/>
      <c r="F41" s="67" t="s">
        <v>540</v>
      </c>
      <c r="G41" s="67" t="s">
        <v>938</v>
      </c>
      <c r="H41" s="67" t="s">
        <v>294</v>
      </c>
      <c r="I41" s="67" t="s">
        <v>541</v>
      </c>
      <c r="J41" s="67" t="s">
        <v>289</v>
      </c>
      <c r="K41" s="67" t="s">
        <v>677</v>
      </c>
    </row>
    <row r="42" spans="1:11" x14ac:dyDescent="0.25">
      <c r="A42" s="67">
        <v>38</v>
      </c>
      <c r="B42" s="67" t="s">
        <v>291</v>
      </c>
      <c r="C42" s="67" t="s">
        <v>292</v>
      </c>
      <c r="D42" s="67" t="s">
        <v>0</v>
      </c>
      <c r="E42" s="67" t="s">
        <v>1</v>
      </c>
      <c r="F42" s="67" t="s">
        <v>293</v>
      </c>
      <c r="G42" s="67" t="s">
        <v>938</v>
      </c>
      <c r="H42" s="67" t="s">
        <v>294</v>
      </c>
      <c r="I42" s="67" t="s">
        <v>295</v>
      </c>
      <c r="J42" s="67" t="s">
        <v>289</v>
      </c>
      <c r="K42" s="67" t="s">
        <v>679</v>
      </c>
    </row>
    <row r="43" spans="1:11" x14ac:dyDescent="0.25">
      <c r="A43" s="67">
        <v>39</v>
      </c>
      <c r="B43" s="67" t="s">
        <v>297</v>
      </c>
      <c r="C43" s="67" t="s">
        <v>255</v>
      </c>
      <c r="D43" s="67" t="s">
        <v>0</v>
      </c>
      <c r="E43" s="67" t="s">
        <v>1</v>
      </c>
      <c r="F43" s="67" t="s">
        <v>298</v>
      </c>
      <c r="G43" s="67" t="s">
        <v>938</v>
      </c>
      <c r="H43" s="67" t="s">
        <v>294</v>
      </c>
      <c r="I43" s="67" t="s">
        <v>299</v>
      </c>
      <c r="J43" s="67" t="s">
        <v>289</v>
      </c>
      <c r="K43" s="67" t="s">
        <v>680</v>
      </c>
    </row>
    <row r="44" spans="1:11" x14ac:dyDescent="0.25">
      <c r="A44" s="67">
        <v>40</v>
      </c>
      <c r="B44" s="67" t="s">
        <v>311</v>
      </c>
      <c r="C44" s="67" t="s">
        <v>312</v>
      </c>
      <c r="D44" s="67" t="s">
        <v>313</v>
      </c>
      <c r="E44" s="67" t="s">
        <v>43</v>
      </c>
      <c r="F44" s="67" t="s">
        <v>314</v>
      </c>
      <c r="G44" s="67" t="s">
        <v>938</v>
      </c>
      <c r="H44" s="67" t="s">
        <v>294</v>
      </c>
      <c r="I44" s="67" t="s">
        <v>315</v>
      </c>
      <c r="J44" s="67" t="s">
        <v>289</v>
      </c>
      <c r="K44" s="67" t="s">
        <v>683</v>
      </c>
    </row>
    <row r="45" spans="1:11" x14ac:dyDescent="0.25">
      <c r="A45" s="67">
        <v>41</v>
      </c>
      <c r="B45" s="67" t="s">
        <v>317</v>
      </c>
      <c r="C45" s="67" t="s">
        <v>279</v>
      </c>
      <c r="D45" s="67" t="s">
        <v>318</v>
      </c>
      <c r="E45" s="67" t="s">
        <v>28</v>
      </c>
      <c r="F45" s="67" t="s">
        <v>319</v>
      </c>
      <c r="G45" s="67" t="s">
        <v>938</v>
      </c>
      <c r="H45" s="67" t="s">
        <v>287</v>
      </c>
      <c r="I45" s="67" t="s">
        <v>320</v>
      </c>
      <c r="J45" s="67" t="s">
        <v>289</v>
      </c>
      <c r="K45" s="67" t="s">
        <v>758</v>
      </c>
    </row>
    <row r="46" spans="1:11" x14ac:dyDescent="0.25">
      <c r="A46" s="67">
        <v>44</v>
      </c>
      <c r="B46" s="67" t="s">
        <v>345</v>
      </c>
      <c r="C46" s="67" t="s">
        <v>346</v>
      </c>
      <c r="D46" s="67" t="s">
        <v>17</v>
      </c>
      <c r="E46" s="67" t="s">
        <v>7</v>
      </c>
      <c r="F46" s="67" t="s">
        <v>347</v>
      </c>
      <c r="G46" s="67" t="s">
        <v>938</v>
      </c>
      <c r="H46" s="67" t="s">
        <v>287</v>
      </c>
      <c r="I46" s="67" t="s">
        <v>348</v>
      </c>
      <c r="J46" s="67" t="s">
        <v>289</v>
      </c>
      <c r="K46" s="67" t="s">
        <v>688</v>
      </c>
    </row>
    <row r="47" spans="1:11" x14ac:dyDescent="0.25">
      <c r="A47" s="67">
        <v>46</v>
      </c>
      <c r="B47" s="67" t="s">
        <v>355</v>
      </c>
      <c r="C47" s="67" t="s">
        <v>356</v>
      </c>
      <c r="D47" s="67" t="s">
        <v>0</v>
      </c>
      <c r="E47" s="67" t="s">
        <v>1</v>
      </c>
      <c r="F47" s="67" t="s">
        <v>357</v>
      </c>
      <c r="G47" s="67" t="s">
        <v>938</v>
      </c>
      <c r="H47" s="67" t="s">
        <v>294</v>
      </c>
      <c r="I47" s="67" t="s">
        <v>358</v>
      </c>
      <c r="J47" s="67" t="s">
        <v>289</v>
      </c>
      <c r="K47" s="67" t="s">
        <v>690</v>
      </c>
    </row>
    <row r="48" spans="1:11" x14ac:dyDescent="0.25">
      <c r="A48" s="67">
        <v>47</v>
      </c>
      <c r="B48" s="67" t="s">
        <v>238</v>
      </c>
      <c r="C48" s="67" t="s">
        <v>239</v>
      </c>
      <c r="D48" s="67" t="s">
        <v>0</v>
      </c>
      <c r="E48" s="67" t="s">
        <v>1</v>
      </c>
      <c r="F48" s="67" t="s">
        <v>240</v>
      </c>
      <c r="G48" s="67" t="s">
        <v>938</v>
      </c>
      <c r="H48" s="67" t="s">
        <v>3</v>
      </c>
      <c r="I48" s="67" t="s">
        <v>241</v>
      </c>
      <c r="J48" s="67" t="s">
        <v>53</v>
      </c>
      <c r="K48" s="67" t="s">
        <v>691</v>
      </c>
    </row>
    <row r="49" spans="1:11" x14ac:dyDescent="0.25">
      <c r="A49" s="67">
        <v>48</v>
      </c>
      <c r="B49" s="67" t="s">
        <v>366</v>
      </c>
      <c r="C49" s="67" t="s">
        <v>367</v>
      </c>
      <c r="D49" s="67" t="s">
        <v>368</v>
      </c>
      <c r="E49" s="67" t="s">
        <v>43</v>
      </c>
      <c r="F49" s="67" t="s">
        <v>369</v>
      </c>
      <c r="G49" s="67" t="s">
        <v>938</v>
      </c>
      <c r="H49" s="67" t="s">
        <v>294</v>
      </c>
      <c r="I49" s="67" t="s">
        <v>370</v>
      </c>
      <c r="J49" s="67" t="s">
        <v>289</v>
      </c>
      <c r="K49" s="67" t="s">
        <v>693</v>
      </c>
    </row>
    <row r="50" spans="1:11" x14ac:dyDescent="0.25">
      <c r="A50" s="67">
        <v>49</v>
      </c>
      <c r="B50" s="67" t="s">
        <v>372</v>
      </c>
      <c r="C50" s="67" t="s">
        <v>373</v>
      </c>
      <c r="D50" s="67" t="s">
        <v>42</v>
      </c>
      <c r="E50" s="67" t="s">
        <v>43</v>
      </c>
      <c r="F50" s="67" t="s">
        <v>374</v>
      </c>
      <c r="G50" s="67" t="s">
        <v>938</v>
      </c>
      <c r="H50" s="67" t="s">
        <v>294</v>
      </c>
      <c r="I50" s="67" t="s">
        <v>375</v>
      </c>
      <c r="J50" s="67" t="s">
        <v>289</v>
      </c>
      <c r="K50" s="67" t="s">
        <v>694</v>
      </c>
    </row>
    <row r="51" spans="1:11" x14ac:dyDescent="0.25">
      <c r="A51" s="67">
        <v>53</v>
      </c>
      <c r="B51" s="67" t="s">
        <v>137</v>
      </c>
      <c r="C51" s="67" t="s">
        <v>138</v>
      </c>
      <c r="D51" s="67" t="s">
        <v>0</v>
      </c>
      <c r="E51" s="67" t="s">
        <v>1</v>
      </c>
      <c r="F51" s="67" t="s">
        <v>139</v>
      </c>
      <c r="G51" s="67" t="s">
        <v>938</v>
      </c>
      <c r="H51" s="67" t="s">
        <v>3</v>
      </c>
      <c r="I51" s="67" t="s">
        <v>140</v>
      </c>
      <c r="J51" s="67" t="s">
        <v>53</v>
      </c>
      <c r="K51" s="67" t="s">
        <v>699</v>
      </c>
    </row>
    <row r="52" spans="1:11" x14ac:dyDescent="0.25">
      <c r="A52" s="67">
        <v>54</v>
      </c>
      <c r="B52" s="67" t="s">
        <v>262</v>
      </c>
      <c r="C52" s="67" t="s">
        <v>399</v>
      </c>
      <c r="D52" s="67" t="s">
        <v>0</v>
      </c>
      <c r="E52" s="67" t="s">
        <v>1</v>
      </c>
      <c r="F52" s="67" t="s">
        <v>400</v>
      </c>
      <c r="G52" s="67" t="s">
        <v>938</v>
      </c>
      <c r="H52" s="67" t="s">
        <v>294</v>
      </c>
      <c r="I52" s="67" t="s">
        <v>401</v>
      </c>
      <c r="J52" s="67" t="s">
        <v>289</v>
      </c>
      <c r="K52" s="67" t="s">
        <v>700</v>
      </c>
    </row>
    <row r="53" spans="1:11" x14ac:dyDescent="0.25">
      <c r="A53" s="67">
        <v>55</v>
      </c>
      <c r="B53" s="67" t="s">
        <v>403</v>
      </c>
      <c r="C53" s="67" t="s">
        <v>60</v>
      </c>
      <c r="D53" s="67" t="s">
        <v>27</v>
      </c>
      <c r="E53" s="67" t="s">
        <v>28</v>
      </c>
      <c r="F53" s="67" t="s">
        <v>404</v>
      </c>
      <c r="G53" s="67" t="s">
        <v>938</v>
      </c>
      <c r="H53" s="67" t="s">
        <v>287</v>
      </c>
      <c r="I53" s="67" t="s">
        <v>405</v>
      </c>
      <c r="J53" s="67" t="s">
        <v>289</v>
      </c>
      <c r="K53" s="67" t="s">
        <v>701</v>
      </c>
    </row>
    <row r="54" spans="1:11" x14ac:dyDescent="0.25">
      <c r="A54" s="67">
        <v>57</v>
      </c>
      <c r="B54" s="67" t="s">
        <v>431</v>
      </c>
      <c r="C54" s="67" t="s">
        <v>172</v>
      </c>
      <c r="D54" s="67" t="s">
        <v>432</v>
      </c>
      <c r="E54" s="67" t="s">
        <v>28</v>
      </c>
      <c r="F54" s="67" t="s">
        <v>433</v>
      </c>
      <c r="G54" s="67" t="s">
        <v>938</v>
      </c>
      <c r="H54" s="67" t="s">
        <v>294</v>
      </c>
      <c r="I54" s="67" t="s">
        <v>434</v>
      </c>
      <c r="J54" s="67" t="s">
        <v>289</v>
      </c>
      <c r="K54" s="67" t="s">
        <v>704</v>
      </c>
    </row>
    <row r="55" spans="1:11" x14ac:dyDescent="0.25">
      <c r="A55" s="67">
        <v>58</v>
      </c>
      <c r="B55" s="67" t="s">
        <v>15</v>
      </c>
      <c r="C55" s="67" t="s">
        <v>16</v>
      </c>
      <c r="D55" s="67" t="s">
        <v>17</v>
      </c>
      <c r="E55" s="67" t="s">
        <v>7</v>
      </c>
      <c r="F55" s="67" t="s">
        <v>77</v>
      </c>
      <c r="G55" s="67" t="s">
        <v>938</v>
      </c>
      <c r="H55" s="67" t="s">
        <v>30</v>
      </c>
      <c r="I55" s="67" t="s">
        <v>78</v>
      </c>
      <c r="J55" s="67" t="s">
        <v>32</v>
      </c>
      <c r="K55" s="67" t="s">
        <v>705</v>
      </c>
    </row>
    <row r="56" spans="1:11" x14ac:dyDescent="0.25">
      <c r="A56" s="67">
        <v>62</v>
      </c>
      <c r="B56" s="67" t="s">
        <v>460</v>
      </c>
      <c r="C56" s="67" t="s">
        <v>461</v>
      </c>
      <c r="D56" s="67" t="s">
        <v>462</v>
      </c>
      <c r="E56" s="67" t="s">
        <v>1</v>
      </c>
      <c r="F56" s="67" t="s">
        <v>463</v>
      </c>
      <c r="G56" s="67" t="s">
        <v>938</v>
      </c>
      <c r="H56" s="67" t="s">
        <v>30</v>
      </c>
      <c r="I56" s="67" t="s">
        <v>464</v>
      </c>
      <c r="J56" s="67" t="s">
        <v>32</v>
      </c>
      <c r="K56" s="67" t="s">
        <v>711</v>
      </c>
    </row>
    <row r="57" spans="1:11" x14ac:dyDescent="0.25">
      <c r="A57" s="67">
        <v>63</v>
      </c>
      <c r="B57" s="67" t="s">
        <v>165</v>
      </c>
      <c r="C57" s="67" t="s">
        <v>166</v>
      </c>
      <c r="D57" s="67" t="s">
        <v>27</v>
      </c>
      <c r="E57" s="67" t="s">
        <v>28</v>
      </c>
      <c r="F57" s="67" t="s">
        <v>167</v>
      </c>
      <c r="G57" s="67" t="s">
        <v>938</v>
      </c>
      <c r="H57" s="67" t="s">
        <v>30</v>
      </c>
      <c r="I57" s="67" t="s">
        <v>168</v>
      </c>
      <c r="J57" s="67" t="s">
        <v>32</v>
      </c>
      <c r="K57" s="67" t="s">
        <v>712</v>
      </c>
    </row>
    <row r="58" spans="1:11" x14ac:dyDescent="0.25">
      <c r="A58" s="67">
        <v>65</v>
      </c>
      <c r="B58" s="67" t="s">
        <v>25</v>
      </c>
      <c r="C58" s="67" t="s">
        <v>26</v>
      </c>
      <c r="D58" s="67" t="s">
        <v>27</v>
      </c>
      <c r="E58" s="67" t="s">
        <v>28</v>
      </c>
      <c r="F58" s="67" t="s">
        <v>29</v>
      </c>
      <c r="G58" s="67" t="s">
        <v>938</v>
      </c>
      <c r="H58" s="67" t="s">
        <v>30</v>
      </c>
      <c r="I58" s="67" t="s">
        <v>31</v>
      </c>
      <c r="J58" s="67" t="s">
        <v>32</v>
      </c>
      <c r="K58" s="67" t="s">
        <v>714</v>
      </c>
    </row>
    <row r="59" spans="1:11" x14ac:dyDescent="0.25">
      <c r="A59" s="67">
        <v>69</v>
      </c>
      <c r="B59" s="67" t="s">
        <v>110</v>
      </c>
      <c r="C59" s="67" t="s">
        <v>111</v>
      </c>
      <c r="D59" s="67" t="s">
        <v>112</v>
      </c>
      <c r="E59" s="67" t="s">
        <v>43</v>
      </c>
      <c r="F59" s="67" t="s">
        <v>113</v>
      </c>
      <c r="G59" s="67" t="s">
        <v>938</v>
      </c>
      <c r="H59" s="67" t="s">
        <v>3</v>
      </c>
      <c r="I59" s="67" t="s">
        <v>114</v>
      </c>
      <c r="J59" s="67" t="s">
        <v>53</v>
      </c>
      <c r="K59" s="67" t="s">
        <v>727</v>
      </c>
    </row>
    <row r="60" spans="1:11" x14ac:dyDescent="0.25">
      <c r="A60" s="67">
        <v>70</v>
      </c>
      <c r="B60" s="67" t="s">
        <v>120</v>
      </c>
      <c r="C60" s="67" t="s">
        <v>121</v>
      </c>
      <c r="D60" s="67" t="s">
        <v>122</v>
      </c>
      <c r="E60" s="67" t="s">
        <v>43</v>
      </c>
      <c r="F60" s="67" t="s">
        <v>123</v>
      </c>
      <c r="G60" s="67" t="s">
        <v>938</v>
      </c>
      <c r="H60" s="67" t="s">
        <v>3</v>
      </c>
      <c r="I60" s="67" t="s">
        <v>124</v>
      </c>
      <c r="J60" s="67" t="s">
        <v>125</v>
      </c>
      <c r="K60" s="67" t="s">
        <v>728</v>
      </c>
    </row>
    <row r="61" spans="1:11" x14ac:dyDescent="0.25">
      <c r="A61" s="67">
        <v>89</v>
      </c>
      <c r="B61" s="67" t="s">
        <v>467</v>
      </c>
      <c r="C61" s="67" t="s">
        <v>468</v>
      </c>
      <c r="D61" s="67" t="s">
        <v>0</v>
      </c>
      <c r="E61" s="67" t="s">
        <v>1</v>
      </c>
      <c r="F61" s="67" t="s">
        <v>477</v>
      </c>
      <c r="G61" s="67" t="s">
        <v>938</v>
      </c>
      <c r="H61" s="67" t="s">
        <v>30</v>
      </c>
      <c r="I61" s="67" t="s">
        <v>478</v>
      </c>
      <c r="J61" s="67" t="s">
        <v>32</v>
      </c>
      <c r="K61" s="67" t="s">
        <v>740</v>
      </c>
    </row>
    <row r="62" spans="1:11" x14ac:dyDescent="0.25">
      <c r="A62" s="67">
        <v>92</v>
      </c>
      <c r="B62" s="67" t="s">
        <v>206</v>
      </c>
      <c r="C62" s="67" t="s">
        <v>207</v>
      </c>
      <c r="D62" s="67" t="s">
        <v>173</v>
      </c>
      <c r="E62" s="67" t="s">
        <v>43</v>
      </c>
      <c r="F62" s="67" t="s">
        <v>208</v>
      </c>
      <c r="G62" s="67" t="s">
        <v>938</v>
      </c>
      <c r="H62" s="67" t="s">
        <v>3</v>
      </c>
      <c r="I62" s="67" t="s">
        <v>209</v>
      </c>
      <c r="J62" s="67" t="s">
        <v>53</v>
      </c>
      <c r="K62" s="67" t="s">
        <v>745</v>
      </c>
    </row>
    <row r="63" spans="1:11" x14ac:dyDescent="0.25">
      <c r="A63" s="67">
        <v>93</v>
      </c>
      <c r="B63" s="67" t="s">
        <v>224</v>
      </c>
      <c r="C63" s="67" t="s">
        <v>225</v>
      </c>
      <c r="D63" s="67" t="s">
        <v>0</v>
      </c>
      <c r="E63" s="67" t="s">
        <v>1</v>
      </c>
      <c r="F63" s="67" t="s">
        <v>226</v>
      </c>
      <c r="G63" s="67" t="s">
        <v>938</v>
      </c>
      <c r="H63" s="67" t="s">
        <v>3</v>
      </c>
      <c r="I63" s="67" t="s">
        <v>227</v>
      </c>
      <c r="J63" s="67" t="s">
        <v>53</v>
      </c>
      <c r="K63" s="67" t="s">
        <v>748</v>
      </c>
    </row>
    <row r="64" spans="1:11" x14ac:dyDescent="0.25">
      <c r="A64" s="67">
        <v>94</v>
      </c>
      <c r="B64" s="67" t="s">
        <v>54</v>
      </c>
      <c r="C64" s="67" t="s">
        <v>55</v>
      </c>
      <c r="D64" s="67" t="s">
        <v>0</v>
      </c>
      <c r="E64" s="67" t="s">
        <v>1</v>
      </c>
      <c r="F64" s="67" t="s">
        <v>229</v>
      </c>
      <c r="G64" s="67" t="s">
        <v>938</v>
      </c>
      <c r="H64" s="67" t="s">
        <v>3</v>
      </c>
      <c r="I64" s="67" t="s">
        <v>230</v>
      </c>
      <c r="J64" s="67" t="s">
        <v>53</v>
      </c>
      <c r="K64" s="67" t="s">
        <v>749</v>
      </c>
    </row>
    <row r="65" spans="1:11" x14ac:dyDescent="0.25">
      <c r="A65" s="67">
        <v>97</v>
      </c>
      <c r="B65" s="67" t="s">
        <v>268</v>
      </c>
      <c r="C65" s="67" t="s">
        <v>269</v>
      </c>
      <c r="D65" s="67" t="s">
        <v>66</v>
      </c>
      <c r="E65" s="67" t="s">
        <v>1</v>
      </c>
      <c r="F65" s="67" t="s">
        <v>270</v>
      </c>
      <c r="G65" s="67" t="s">
        <v>938</v>
      </c>
      <c r="H65" s="67" t="s">
        <v>3</v>
      </c>
      <c r="I65" s="67" t="s">
        <v>271</v>
      </c>
      <c r="J65" s="67" t="s">
        <v>53</v>
      </c>
      <c r="K65" s="67" t="s">
        <v>754</v>
      </c>
    </row>
    <row r="66" spans="1:11" x14ac:dyDescent="0.25">
      <c r="A66" s="67">
        <v>98</v>
      </c>
      <c r="B66" s="67" t="s">
        <v>278</v>
      </c>
      <c r="C66" s="67" t="s">
        <v>279</v>
      </c>
      <c r="D66" s="67" t="s">
        <v>66</v>
      </c>
      <c r="E66" s="67" t="s">
        <v>1</v>
      </c>
      <c r="F66" s="67" t="s">
        <v>280</v>
      </c>
      <c r="G66" s="67" t="s">
        <v>938</v>
      </c>
      <c r="H66" s="67" t="s">
        <v>3</v>
      </c>
      <c r="I66" s="67" t="s">
        <v>281</v>
      </c>
      <c r="J66" s="67" t="s">
        <v>53</v>
      </c>
      <c r="K66" s="67" t="s">
        <v>756</v>
      </c>
    </row>
    <row r="67" spans="1:11" x14ac:dyDescent="0.25">
      <c r="A67" s="67">
        <v>5</v>
      </c>
      <c r="B67" s="67" t="s">
        <v>262</v>
      </c>
      <c r="C67" s="67" t="s">
        <v>421</v>
      </c>
      <c r="D67" s="67" t="s">
        <v>0</v>
      </c>
      <c r="E67" s="67" t="s">
        <v>1</v>
      </c>
      <c r="F67" s="67" t="s">
        <v>937</v>
      </c>
      <c r="G67" s="67" t="s">
        <v>1019</v>
      </c>
      <c r="H67" s="67" t="s">
        <v>3</v>
      </c>
      <c r="I67" s="67" t="s">
        <v>939</v>
      </c>
      <c r="J67" s="67" t="s">
        <v>940</v>
      </c>
      <c r="K67" s="67" t="s">
        <v>1020</v>
      </c>
    </row>
    <row r="68" spans="1:11" x14ac:dyDescent="0.25">
      <c r="A68" s="67">
        <v>86</v>
      </c>
      <c r="B68" s="67" t="s">
        <v>174</v>
      </c>
      <c r="C68" s="67" t="s">
        <v>175</v>
      </c>
      <c r="D68" s="67" t="s">
        <v>0</v>
      </c>
      <c r="E68" s="67" t="s">
        <v>1</v>
      </c>
      <c r="F68" s="67" t="s">
        <v>472</v>
      </c>
      <c r="G68" s="67" t="s">
        <v>543</v>
      </c>
      <c r="H68" s="67" t="s">
        <v>473</v>
      </c>
      <c r="I68" s="67" t="s">
        <v>474</v>
      </c>
      <c r="J68" s="67" t="s">
        <v>475</v>
      </c>
      <c r="K68" s="67" t="s">
        <v>737</v>
      </c>
    </row>
    <row r="69" spans="1:11" x14ac:dyDescent="0.25">
      <c r="A69" s="67">
        <v>91</v>
      </c>
      <c r="B69" s="67" t="s">
        <v>54</v>
      </c>
      <c r="C69" s="67" t="s">
        <v>55</v>
      </c>
      <c r="D69" s="67" t="s">
        <v>0</v>
      </c>
      <c r="E69" s="67" t="s">
        <v>1</v>
      </c>
      <c r="F69" s="67" t="s">
        <v>480</v>
      </c>
      <c r="G69" s="67" t="s">
        <v>543</v>
      </c>
      <c r="H69" s="67" t="s">
        <v>473</v>
      </c>
      <c r="I69" s="67" t="s">
        <v>481</v>
      </c>
      <c r="J69" s="67" t="s">
        <v>475</v>
      </c>
      <c r="K69" s="67" t="s">
        <v>744</v>
      </c>
    </row>
    <row r="70" spans="1:11" x14ac:dyDescent="0.25">
      <c r="A70" s="67">
        <v>42</v>
      </c>
      <c r="B70" s="67" t="s">
        <v>15</v>
      </c>
      <c r="C70" s="67" t="s">
        <v>16</v>
      </c>
      <c r="D70" s="67" t="s">
        <v>17</v>
      </c>
      <c r="E70" s="67" t="s">
        <v>7</v>
      </c>
      <c r="F70" s="67" t="s">
        <v>18</v>
      </c>
      <c r="G70" s="67" t="s">
        <v>527</v>
      </c>
      <c r="H70" s="67" t="s">
        <v>5</v>
      </c>
      <c r="I70" s="67" t="s">
        <v>19</v>
      </c>
      <c r="J70" s="67" t="s">
        <v>6</v>
      </c>
      <c r="K70" s="67" t="s">
        <v>685</v>
      </c>
    </row>
    <row r="71" spans="1:11" x14ac:dyDescent="0.25">
      <c r="A71" s="67">
        <v>52</v>
      </c>
      <c r="B71" s="67" t="s">
        <v>366</v>
      </c>
      <c r="C71" s="67" t="s">
        <v>367</v>
      </c>
      <c r="D71" s="67" t="s">
        <v>368</v>
      </c>
      <c r="E71" s="67" t="s">
        <v>43</v>
      </c>
      <c r="F71" s="67" t="s">
        <v>395</v>
      </c>
      <c r="G71" s="67" t="s">
        <v>527</v>
      </c>
      <c r="H71" s="67" t="s">
        <v>5</v>
      </c>
      <c r="I71" s="67" t="s">
        <v>396</v>
      </c>
      <c r="J71" s="67" t="s">
        <v>6</v>
      </c>
      <c r="K71" s="67" t="s">
        <v>698</v>
      </c>
    </row>
    <row r="72" spans="1:11" x14ac:dyDescent="0.25">
      <c r="A72" s="67">
        <v>61</v>
      </c>
      <c r="B72" s="67" t="s">
        <v>448</v>
      </c>
      <c r="C72" s="67" t="s">
        <v>449</v>
      </c>
      <c r="D72" s="67" t="s">
        <v>205</v>
      </c>
      <c r="E72" s="67" t="s">
        <v>1</v>
      </c>
      <c r="F72" s="67" t="s">
        <v>450</v>
      </c>
      <c r="G72" s="67" t="s">
        <v>527</v>
      </c>
      <c r="H72" s="67" t="s">
        <v>5</v>
      </c>
      <c r="I72" s="67" t="s">
        <v>451</v>
      </c>
      <c r="J72" s="67" t="s">
        <v>6</v>
      </c>
      <c r="K72" s="67" t="s">
        <v>709</v>
      </c>
    </row>
    <row r="73" spans="1:11" x14ac:dyDescent="0.25">
      <c r="A73" s="67">
        <v>64</v>
      </c>
      <c r="B73" s="67" t="s">
        <v>20</v>
      </c>
      <c r="C73" s="67" t="s">
        <v>21</v>
      </c>
      <c r="D73" s="67" t="s">
        <v>0</v>
      </c>
      <c r="E73" s="67" t="s">
        <v>1</v>
      </c>
      <c r="F73" s="67" t="s">
        <v>22</v>
      </c>
      <c r="G73" s="67" t="s">
        <v>527</v>
      </c>
      <c r="H73" s="67" t="s">
        <v>5</v>
      </c>
      <c r="I73" s="67" t="s">
        <v>23</v>
      </c>
      <c r="J73" s="67" t="s">
        <v>6</v>
      </c>
      <c r="K73" s="67" t="s">
        <v>713</v>
      </c>
    </row>
    <row r="74" spans="1:11" x14ac:dyDescent="0.25">
      <c r="A74" s="67">
        <v>66</v>
      </c>
      <c r="B74" s="67" t="s">
        <v>40</v>
      </c>
      <c r="C74" s="67" t="s">
        <v>41</v>
      </c>
      <c r="D74" s="67" t="s">
        <v>42</v>
      </c>
      <c r="E74" s="67" t="s">
        <v>43</v>
      </c>
      <c r="F74" s="67" t="s">
        <v>44</v>
      </c>
      <c r="G74" s="67" t="s">
        <v>527</v>
      </c>
      <c r="H74" s="67" t="s">
        <v>5</v>
      </c>
      <c r="I74" s="67" t="s">
        <v>45</v>
      </c>
      <c r="J74" s="67" t="s">
        <v>6</v>
      </c>
      <c r="K74" s="67" t="s">
        <v>716</v>
      </c>
    </row>
    <row r="75" spans="1:11" x14ac:dyDescent="0.25">
      <c r="A75" s="67">
        <v>67</v>
      </c>
      <c r="B75" s="67" t="s">
        <v>54</v>
      </c>
      <c r="C75" s="67" t="s">
        <v>55</v>
      </c>
      <c r="D75" s="67" t="s">
        <v>0</v>
      </c>
      <c r="E75" s="67" t="s">
        <v>1</v>
      </c>
      <c r="F75" s="67" t="s">
        <v>56</v>
      </c>
      <c r="G75" s="67" t="s">
        <v>527</v>
      </c>
      <c r="H75" s="67" t="s">
        <v>5</v>
      </c>
      <c r="I75" s="67" t="s">
        <v>57</v>
      </c>
      <c r="J75" s="67" t="s">
        <v>6</v>
      </c>
      <c r="K75" s="67" t="s">
        <v>717</v>
      </c>
    </row>
    <row r="76" spans="1:11" x14ac:dyDescent="0.25">
      <c r="A76" s="67">
        <v>68</v>
      </c>
      <c r="B76" s="67" t="s">
        <v>467</v>
      </c>
      <c r="C76" s="67" t="s">
        <v>468</v>
      </c>
      <c r="D76" s="67" t="s">
        <v>0</v>
      </c>
      <c r="E76" s="67" t="s">
        <v>1</v>
      </c>
      <c r="F76" s="67" t="s">
        <v>469</v>
      </c>
      <c r="G76" s="67" t="s">
        <v>527</v>
      </c>
      <c r="H76" s="67" t="s">
        <v>5</v>
      </c>
      <c r="I76" s="67" t="s">
        <v>470</v>
      </c>
      <c r="J76" s="67" t="s">
        <v>6</v>
      </c>
      <c r="K76" s="67" t="s">
        <v>720</v>
      </c>
    </row>
    <row r="77" spans="1:11" x14ac:dyDescent="0.25">
      <c r="A77" s="67">
        <v>71</v>
      </c>
      <c r="B77" s="67" t="s">
        <v>127</v>
      </c>
      <c r="C77" s="67" t="s">
        <v>47</v>
      </c>
      <c r="D77" s="67" t="s">
        <v>0</v>
      </c>
      <c r="E77" s="67" t="s">
        <v>1</v>
      </c>
      <c r="F77" s="67" t="s">
        <v>128</v>
      </c>
      <c r="G77" s="67" t="s">
        <v>527</v>
      </c>
      <c r="H77" s="67" t="s">
        <v>8</v>
      </c>
      <c r="I77" s="67" t="s">
        <v>129</v>
      </c>
      <c r="J77" s="67" t="s">
        <v>9</v>
      </c>
      <c r="K77" s="67" t="s">
        <v>729</v>
      </c>
    </row>
    <row r="78" spans="1:11" x14ac:dyDescent="0.25">
      <c r="A78" s="67">
        <v>72</v>
      </c>
      <c r="B78" s="67" t="s">
        <v>641</v>
      </c>
      <c r="C78" s="67" t="s">
        <v>642</v>
      </c>
      <c r="D78" s="67" t="s">
        <v>106</v>
      </c>
      <c r="E78" s="67" t="s">
        <v>7</v>
      </c>
      <c r="F78" s="67" t="s">
        <v>643</v>
      </c>
      <c r="G78" s="67" t="s">
        <v>527</v>
      </c>
      <c r="H78" s="67" t="s">
        <v>8</v>
      </c>
      <c r="I78" s="67" t="s">
        <v>644</v>
      </c>
      <c r="J78" s="67" t="s">
        <v>9</v>
      </c>
      <c r="K78" s="67" t="s">
        <v>730</v>
      </c>
    </row>
    <row r="79" spans="1:11" x14ac:dyDescent="0.25">
      <c r="A79" s="67">
        <v>75</v>
      </c>
      <c r="B79" s="67" t="s">
        <v>811</v>
      </c>
      <c r="C79" s="67" t="s">
        <v>812</v>
      </c>
      <c r="D79" s="67" t="s">
        <v>813</v>
      </c>
      <c r="E79" s="67" t="s">
        <v>814</v>
      </c>
      <c r="F79" s="67" t="s">
        <v>815</v>
      </c>
      <c r="G79" s="67" t="s">
        <v>527</v>
      </c>
      <c r="H79" s="67" t="s">
        <v>8</v>
      </c>
      <c r="I79" s="67" t="s">
        <v>817</v>
      </c>
      <c r="J79" s="67" t="s">
        <v>9</v>
      </c>
      <c r="K79" s="67" t="s">
        <v>818</v>
      </c>
    </row>
    <row r="80" spans="1:11" x14ac:dyDescent="0.25">
      <c r="A80" s="67">
        <v>76</v>
      </c>
      <c r="B80" s="67" t="s">
        <v>869</v>
      </c>
      <c r="C80" s="67" t="s">
        <v>870</v>
      </c>
      <c r="D80" s="67" t="s">
        <v>871</v>
      </c>
      <c r="E80" s="67" t="s">
        <v>198</v>
      </c>
      <c r="F80" s="67" t="s">
        <v>872</v>
      </c>
      <c r="G80" s="67" t="s">
        <v>527</v>
      </c>
      <c r="H80" s="67" t="s">
        <v>8</v>
      </c>
      <c r="I80" s="67" t="s">
        <v>873</v>
      </c>
      <c r="J80" s="67" t="s">
        <v>9</v>
      </c>
      <c r="K80" s="67" t="s">
        <v>874</v>
      </c>
    </row>
    <row r="81" spans="1:11" x14ac:dyDescent="0.25">
      <c r="A81" s="67">
        <v>78</v>
      </c>
      <c r="B81" s="67" t="s">
        <v>819</v>
      </c>
      <c r="C81" s="67" t="s">
        <v>820</v>
      </c>
      <c r="D81" s="67" t="s">
        <v>821</v>
      </c>
      <c r="E81" s="67" t="s">
        <v>822</v>
      </c>
      <c r="F81" s="67" t="s">
        <v>823</v>
      </c>
      <c r="G81" s="67" t="s">
        <v>527</v>
      </c>
      <c r="H81" s="67" t="s">
        <v>8</v>
      </c>
      <c r="I81" s="67" t="s">
        <v>824</v>
      </c>
      <c r="J81" s="67" t="s">
        <v>9</v>
      </c>
      <c r="K81" s="67" t="s">
        <v>825</v>
      </c>
    </row>
    <row r="82" spans="1:11" x14ac:dyDescent="0.25">
      <c r="A82" s="67">
        <v>79</v>
      </c>
      <c r="B82" s="67" t="s">
        <v>875</v>
      </c>
      <c r="C82" s="67" t="s">
        <v>876</v>
      </c>
      <c r="D82" s="67" t="s">
        <v>877</v>
      </c>
      <c r="E82" s="67" t="s">
        <v>878</v>
      </c>
      <c r="F82" s="67" t="s">
        <v>879</v>
      </c>
      <c r="G82" s="67" t="s">
        <v>527</v>
      </c>
      <c r="H82" s="67" t="s">
        <v>8</v>
      </c>
      <c r="I82" s="67" t="s">
        <v>880</v>
      </c>
      <c r="J82" s="67" t="s">
        <v>9</v>
      </c>
      <c r="K82" s="67" t="s">
        <v>881</v>
      </c>
    </row>
    <row r="83" spans="1:11" x14ac:dyDescent="0.25">
      <c r="A83" s="67">
        <v>80</v>
      </c>
      <c r="B83" s="67" t="s">
        <v>797</v>
      </c>
      <c r="C83" s="67" t="s">
        <v>798</v>
      </c>
      <c r="D83" s="67" t="s">
        <v>799</v>
      </c>
      <c r="E83" s="67" t="s">
        <v>1</v>
      </c>
      <c r="F83" s="67" t="s">
        <v>800</v>
      </c>
      <c r="G83" s="67" t="s">
        <v>527</v>
      </c>
      <c r="H83" s="67" t="s">
        <v>8</v>
      </c>
      <c r="I83" s="67" t="s">
        <v>801</v>
      </c>
      <c r="J83" s="67" t="s">
        <v>9</v>
      </c>
      <c r="K83" s="67" t="s">
        <v>802</v>
      </c>
    </row>
    <row r="84" spans="1:11" x14ac:dyDescent="0.25">
      <c r="A84" s="67">
        <v>81</v>
      </c>
      <c r="B84" s="67" t="s">
        <v>101</v>
      </c>
      <c r="C84" s="67" t="s">
        <v>102</v>
      </c>
      <c r="D84" s="67" t="s">
        <v>103</v>
      </c>
      <c r="E84" s="67" t="s">
        <v>43</v>
      </c>
      <c r="F84" s="67" t="s">
        <v>169</v>
      </c>
      <c r="G84" s="67" t="s">
        <v>527</v>
      </c>
      <c r="H84" s="67" t="s">
        <v>8</v>
      </c>
      <c r="I84" s="67" t="s">
        <v>170</v>
      </c>
      <c r="J84" s="67" t="s">
        <v>9</v>
      </c>
      <c r="K84" s="67" t="s">
        <v>735</v>
      </c>
    </row>
    <row r="85" spans="1:11" x14ac:dyDescent="0.25">
      <c r="A85" s="67">
        <v>83</v>
      </c>
      <c r="B85" s="67" t="s">
        <v>882</v>
      </c>
      <c r="C85" s="67" t="s">
        <v>97</v>
      </c>
      <c r="D85" s="67" t="s">
        <v>173</v>
      </c>
      <c r="E85" s="67" t="s">
        <v>43</v>
      </c>
      <c r="F85" s="67" t="s">
        <v>883</v>
      </c>
      <c r="G85" s="67" t="s">
        <v>527</v>
      </c>
      <c r="H85" s="67" t="s">
        <v>8</v>
      </c>
      <c r="I85" s="67" t="s">
        <v>884</v>
      </c>
      <c r="J85" s="67" t="s">
        <v>9</v>
      </c>
      <c r="K85" s="67" t="s">
        <v>885</v>
      </c>
    </row>
    <row r="86" spans="1:11" x14ac:dyDescent="0.25">
      <c r="A86" s="67">
        <v>85</v>
      </c>
      <c r="B86" s="67" t="s">
        <v>174</v>
      </c>
      <c r="C86" s="67" t="s">
        <v>175</v>
      </c>
      <c r="D86" s="67" t="s">
        <v>0</v>
      </c>
      <c r="E86" s="67" t="s">
        <v>1</v>
      </c>
      <c r="F86" s="67" t="s">
        <v>176</v>
      </c>
      <c r="G86" s="67" t="s">
        <v>527</v>
      </c>
      <c r="H86" s="67" t="s">
        <v>8</v>
      </c>
      <c r="I86" s="67" t="s">
        <v>177</v>
      </c>
      <c r="J86" s="67" t="s">
        <v>9</v>
      </c>
      <c r="K86" s="67" t="s">
        <v>736</v>
      </c>
    </row>
    <row r="87" spans="1:11" x14ac:dyDescent="0.25">
      <c r="A87" s="67">
        <v>87</v>
      </c>
      <c r="B87" s="67" t="s">
        <v>179</v>
      </c>
      <c r="C87" s="67" t="s">
        <v>180</v>
      </c>
      <c r="D87" s="67" t="s">
        <v>181</v>
      </c>
      <c r="E87" s="67" t="s">
        <v>43</v>
      </c>
      <c r="F87" s="67" t="s">
        <v>182</v>
      </c>
      <c r="G87" s="67" t="s">
        <v>527</v>
      </c>
      <c r="H87" s="67" t="s">
        <v>8</v>
      </c>
      <c r="I87" s="67" t="s">
        <v>183</v>
      </c>
      <c r="J87" s="67" t="s">
        <v>9</v>
      </c>
      <c r="K87" s="67" t="s">
        <v>738</v>
      </c>
    </row>
    <row r="88" spans="1:11" x14ac:dyDescent="0.25">
      <c r="A88" s="67">
        <v>8</v>
      </c>
      <c r="B88" s="67" t="s">
        <v>803</v>
      </c>
      <c r="C88" s="67" t="s">
        <v>804</v>
      </c>
      <c r="D88" s="67" t="s">
        <v>17</v>
      </c>
      <c r="E88" s="67" t="s">
        <v>7</v>
      </c>
      <c r="F88" s="67" t="s">
        <v>805</v>
      </c>
      <c r="G88" s="67" t="s">
        <v>760</v>
      </c>
      <c r="H88" s="67" t="s">
        <v>5</v>
      </c>
      <c r="I88" s="67" t="s">
        <v>806</v>
      </c>
      <c r="J88" s="67" t="s">
        <v>6</v>
      </c>
      <c r="K88" s="67" t="s">
        <v>996</v>
      </c>
    </row>
    <row r="89" spans="1:11" x14ac:dyDescent="0.25">
      <c r="A89" s="67">
        <v>11</v>
      </c>
      <c r="B89" s="67" t="s">
        <v>104</v>
      </c>
      <c r="C89" s="67" t="s">
        <v>105</v>
      </c>
      <c r="D89" s="67" t="s">
        <v>106</v>
      </c>
      <c r="E89" s="67" t="s">
        <v>7</v>
      </c>
      <c r="F89" s="67" t="s">
        <v>107</v>
      </c>
      <c r="G89" s="67" t="s">
        <v>760</v>
      </c>
      <c r="H89" s="67" t="s">
        <v>5</v>
      </c>
      <c r="I89" s="67" t="s">
        <v>108</v>
      </c>
      <c r="J89" s="67" t="s">
        <v>6</v>
      </c>
      <c r="K89" s="67" t="s">
        <v>964</v>
      </c>
    </row>
    <row r="90" spans="1:11" x14ac:dyDescent="0.25">
      <c r="A90" s="67">
        <v>16</v>
      </c>
      <c r="B90" s="67" t="s">
        <v>49</v>
      </c>
      <c r="C90" s="67" t="s">
        <v>97</v>
      </c>
      <c r="D90" s="67" t="s">
        <v>66</v>
      </c>
      <c r="E90" s="67" t="s">
        <v>1</v>
      </c>
      <c r="F90" s="67" t="s">
        <v>98</v>
      </c>
      <c r="G90" s="67" t="s">
        <v>760</v>
      </c>
      <c r="H90" s="67" t="s">
        <v>5</v>
      </c>
      <c r="I90" s="67" t="s">
        <v>99</v>
      </c>
      <c r="J90" s="67" t="s">
        <v>6</v>
      </c>
      <c r="K90" s="67" t="s">
        <v>920</v>
      </c>
    </row>
    <row r="91" spans="1:11" x14ac:dyDescent="0.25">
      <c r="A91" s="67">
        <v>18</v>
      </c>
      <c r="B91" s="67" t="s">
        <v>902</v>
      </c>
      <c r="C91" s="67" t="s">
        <v>903</v>
      </c>
      <c r="D91" s="67" t="s">
        <v>17</v>
      </c>
      <c r="E91" s="67" t="s">
        <v>7</v>
      </c>
      <c r="F91" s="67" t="s">
        <v>904</v>
      </c>
      <c r="G91" s="67" t="s">
        <v>760</v>
      </c>
      <c r="H91" s="67" t="s">
        <v>8</v>
      </c>
      <c r="I91" s="67" t="s">
        <v>905</v>
      </c>
      <c r="J91" s="67" t="s">
        <v>9</v>
      </c>
      <c r="K91" s="67" t="s">
        <v>906</v>
      </c>
    </row>
    <row r="92" spans="1:11" x14ac:dyDescent="0.25">
      <c r="A92" s="67">
        <v>23</v>
      </c>
      <c r="B92" s="67" t="s">
        <v>766</v>
      </c>
      <c r="C92" s="67" t="s">
        <v>767</v>
      </c>
      <c r="D92" s="67" t="s">
        <v>577</v>
      </c>
      <c r="E92" s="67" t="s">
        <v>7</v>
      </c>
      <c r="F92" s="67" t="s">
        <v>768</v>
      </c>
      <c r="G92" s="67" t="s">
        <v>760</v>
      </c>
      <c r="H92" s="67" t="s">
        <v>8</v>
      </c>
      <c r="I92" s="67" t="s">
        <v>769</v>
      </c>
      <c r="J92" s="67" t="s">
        <v>9</v>
      </c>
      <c r="K92" s="67" t="s">
        <v>770</v>
      </c>
    </row>
    <row r="93" spans="1:11" x14ac:dyDescent="0.25">
      <c r="A93" s="67">
        <v>24</v>
      </c>
      <c r="B93" s="67" t="s">
        <v>544</v>
      </c>
      <c r="C93" s="67" t="s">
        <v>545</v>
      </c>
      <c r="D93" s="67" t="s">
        <v>546</v>
      </c>
      <c r="E93" s="67" t="s">
        <v>1</v>
      </c>
      <c r="F93" s="67" t="s">
        <v>547</v>
      </c>
      <c r="G93" s="67" t="s">
        <v>760</v>
      </c>
      <c r="H93" s="67" t="s">
        <v>8</v>
      </c>
      <c r="I93" s="67" t="s">
        <v>548</v>
      </c>
      <c r="J93" s="67" t="s">
        <v>9</v>
      </c>
      <c r="K93" s="67" t="s">
        <v>783</v>
      </c>
    </row>
    <row r="94" spans="1:11" x14ac:dyDescent="0.25">
      <c r="A94" s="67">
        <v>74</v>
      </c>
      <c r="B94" s="67" t="s">
        <v>925</v>
      </c>
      <c r="C94" s="67" t="s">
        <v>926</v>
      </c>
      <c r="D94" s="67" t="s">
        <v>821</v>
      </c>
      <c r="E94" s="67" t="s">
        <v>822</v>
      </c>
      <c r="F94" s="67" t="s">
        <v>927</v>
      </c>
      <c r="G94" s="67" t="s">
        <v>760</v>
      </c>
      <c r="H94" s="67" t="s">
        <v>8</v>
      </c>
      <c r="I94" s="67" t="s">
        <v>928</v>
      </c>
      <c r="J94" s="67" t="s">
        <v>9</v>
      </c>
      <c r="K94" s="67" t="s">
        <v>929</v>
      </c>
    </row>
    <row r="95" spans="1:11" x14ac:dyDescent="0.25">
      <c r="A95" s="67">
        <v>82</v>
      </c>
      <c r="B95" s="67" t="s">
        <v>968</v>
      </c>
      <c r="C95" s="67" t="s">
        <v>969</v>
      </c>
      <c r="D95" s="67" t="s">
        <v>970</v>
      </c>
      <c r="E95" s="67" t="s">
        <v>971</v>
      </c>
      <c r="F95" s="67" t="s">
        <v>972</v>
      </c>
      <c r="G95" s="67" t="s">
        <v>760</v>
      </c>
      <c r="H95" s="67" t="s">
        <v>8</v>
      </c>
      <c r="I95" s="67" t="s">
        <v>973</v>
      </c>
      <c r="J95" s="67" t="s">
        <v>9</v>
      </c>
      <c r="K95" s="67" t="s">
        <v>974</v>
      </c>
    </row>
    <row r="96" spans="1:11" x14ac:dyDescent="0.25">
      <c r="A96" s="67">
        <v>84</v>
      </c>
      <c r="B96" s="67" t="s">
        <v>930</v>
      </c>
      <c r="C96" s="67" t="s">
        <v>931</v>
      </c>
      <c r="D96" s="67" t="s">
        <v>932</v>
      </c>
      <c r="E96" s="67" t="s">
        <v>933</v>
      </c>
      <c r="F96" s="67" t="s">
        <v>934</v>
      </c>
      <c r="G96" s="67" t="s">
        <v>760</v>
      </c>
      <c r="H96" s="67" t="s">
        <v>8</v>
      </c>
      <c r="I96" s="67" t="s">
        <v>935</v>
      </c>
      <c r="J96" s="67" t="s">
        <v>9</v>
      </c>
      <c r="K96" s="67" t="s">
        <v>936</v>
      </c>
    </row>
    <row r="97" spans="1:11" x14ac:dyDescent="0.25">
      <c r="A97" s="67">
        <v>88</v>
      </c>
      <c r="B97" s="67" t="s">
        <v>975</v>
      </c>
      <c r="C97" s="67" t="s">
        <v>416</v>
      </c>
      <c r="D97" s="67" t="s">
        <v>976</v>
      </c>
      <c r="E97" s="67" t="s">
        <v>198</v>
      </c>
      <c r="F97" s="67" t="s">
        <v>977</v>
      </c>
      <c r="G97" s="67" t="s">
        <v>760</v>
      </c>
      <c r="H97" s="67" t="s">
        <v>8</v>
      </c>
      <c r="I97" s="67" t="s">
        <v>978</v>
      </c>
      <c r="J97" s="67" t="s">
        <v>9</v>
      </c>
      <c r="K97" s="67" t="s">
        <v>979</v>
      </c>
    </row>
    <row r="98" spans="1:11" x14ac:dyDescent="0.25">
      <c r="A98" s="67">
        <v>3</v>
      </c>
      <c r="B98" s="67"/>
      <c r="C98" s="67"/>
      <c r="D98" s="67"/>
      <c r="E98" s="67"/>
      <c r="F98" s="67" t="s">
        <v>1012</v>
      </c>
      <c r="G98" s="67" t="s">
        <v>960</v>
      </c>
      <c r="H98" s="67" t="s">
        <v>1013</v>
      </c>
      <c r="I98" s="67" t="s">
        <v>1014</v>
      </c>
      <c r="J98" s="67" t="s">
        <v>960</v>
      </c>
      <c r="K98" s="67" t="s">
        <v>1015</v>
      </c>
    </row>
    <row r="99" spans="1:11" x14ac:dyDescent="0.25">
      <c r="A99" s="67">
        <v>4</v>
      </c>
      <c r="B99" s="67"/>
      <c r="C99" s="67"/>
      <c r="D99" s="67"/>
      <c r="E99" s="67"/>
      <c r="F99" s="67" t="s">
        <v>1016</v>
      </c>
      <c r="G99" s="67" t="s">
        <v>960</v>
      </c>
      <c r="H99" s="67" t="s">
        <v>1013</v>
      </c>
      <c r="I99" s="67" t="s">
        <v>1017</v>
      </c>
      <c r="J99" s="67" t="s">
        <v>960</v>
      </c>
      <c r="K99" s="67" t="s">
        <v>1018</v>
      </c>
    </row>
  </sheetData>
  <sortState ref="A2:K99">
    <sortCondition ref="G2:G99"/>
  </sortState>
  <pageMargins bottom="0.75" footer="0.3" header="0.3" left="0.7" right="0.7" top="0.75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6"/>
  <dimension ref="A1:L96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2.285156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285156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/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</v>
      </c>
      <c r="B2" s="66" t="s">
        <v>1003</v>
      </c>
      <c r="C2" s="66" t="s">
        <v>1004</v>
      </c>
      <c r="D2" s="66" t="s">
        <v>0</v>
      </c>
      <c r="E2" s="66" t="s">
        <v>1</v>
      </c>
      <c r="F2" s="66" t="s">
        <v>1005</v>
      </c>
      <c r="G2" s="66" t="s">
        <v>997</v>
      </c>
      <c r="H2" s="66" t="s">
        <v>1006</v>
      </c>
      <c r="I2" s="66" t="s">
        <v>1007</v>
      </c>
      <c r="J2" s="66" t="s">
        <v>1008</v>
      </c>
      <c r="K2" s="66" t="s">
        <v>1009</v>
      </c>
    </row>
    <row r="3" spans="1:11" x14ac:dyDescent="0.25">
      <c r="A3" s="56">
        <v>10</v>
      </c>
      <c r="B3" s="56" t="s">
        <v>15</v>
      </c>
      <c r="C3" s="56" t="s">
        <v>16</v>
      </c>
      <c r="D3" s="56" t="s">
        <v>17</v>
      </c>
      <c r="E3" s="56" t="s">
        <v>7</v>
      </c>
      <c r="F3" s="56" t="s">
        <v>948</v>
      </c>
      <c r="G3" s="56" t="s">
        <v>516</v>
      </c>
      <c r="H3" s="56" t="s">
        <v>30</v>
      </c>
      <c r="I3" s="56" t="s">
        <v>949</v>
      </c>
      <c r="J3" s="56" t="s">
        <v>32</v>
      </c>
      <c r="K3" s="56" t="s">
        <v>950</v>
      </c>
    </row>
    <row r="4" spans="1:11" x14ac:dyDescent="0.25">
      <c r="A4">
        <v>4</v>
      </c>
      <c r="B4" s="66" t="s">
        <v>830</v>
      </c>
      <c r="C4" s="66" t="s">
        <v>624</v>
      </c>
      <c r="D4" s="66" t="s">
        <v>625</v>
      </c>
      <c r="E4" s="66" t="s">
        <v>48</v>
      </c>
      <c r="F4" s="66" t="s">
        <v>626</v>
      </c>
      <c r="G4" s="66" t="s">
        <v>666</v>
      </c>
      <c r="H4" s="66" t="s">
        <v>294</v>
      </c>
      <c r="I4" s="66" t="s">
        <v>627</v>
      </c>
      <c r="J4" s="66" t="s">
        <v>289</v>
      </c>
      <c r="K4" s="66" t="s">
        <v>987</v>
      </c>
    </row>
    <row r="5" spans="1:11" x14ac:dyDescent="0.25">
      <c r="A5" s="66">
        <v>11</v>
      </c>
      <c r="B5" s="66" t="s">
        <v>567</v>
      </c>
      <c r="C5" s="66" t="s">
        <v>561</v>
      </c>
      <c r="D5" s="66" t="s">
        <v>0</v>
      </c>
      <c r="E5" s="66" t="s">
        <v>1</v>
      </c>
      <c r="F5" s="66" t="s">
        <v>61</v>
      </c>
      <c r="G5" s="66" t="s">
        <v>666</v>
      </c>
      <c r="H5" s="66" t="s">
        <v>3</v>
      </c>
      <c r="I5" s="66" t="s">
        <v>62</v>
      </c>
      <c r="J5" s="66" t="s">
        <v>53</v>
      </c>
      <c r="K5" s="66" t="s">
        <v>919</v>
      </c>
    </row>
    <row r="6" spans="1:11" x14ac:dyDescent="0.25">
      <c r="A6" s="66">
        <v>22</v>
      </c>
      <c r="B6" s="66" t="s">
        <v>453</v>
      </c>
      <c r="C6" s="66" t="s">
        <v>454</v>
      </c>
      <c r="D6" s="66" t="s">
        <v>455</v>
      </c>
      <c r="E6" s="66" t="s">
        <v>456</v>
      </c>
      <c r="F6" s="66" t="s">
        <v>457</v>
      </c>
      <c r="G6" s="66" t="s">
        <v>666</v>
      </c>
      <c r="H6" s="66" t="s">
        <v>30</v>
      </c>
      <c r="I6" s="66" t="s">
        <v>458</v>
      </c>
      <c r="J6" s="66" t="s">
        <v>32</v>
      </c>
      <c r="K6" s="66" t="s">
        <v>763</v>
      </c>
    </row>
    <row r="7" spans="1:11" x14ac:dyDescent="0.25">
      <c r="A7" s="66">
        <v>26</v>
      </c>
      <c r="B7" s="66" t="s">
        <v>407</v>
      </c>
      <c r="C7" s="66" t="s">
        <v>408</v>
      </c>
      <c r="D7" s="66" t="s">
        <v>618</v>
      </c>
      <c r="E7" s="66" t="s">
        <v>619</v>
      </c>
      <c r="F7" s="66" t="s">
        <v>620</v>
      </c>
      <c r="G7" s="66" t="s">
        <v>666</v>
      </c>
      <c r="H7" s="66" t="s">
        <v>294</v>
      </c>
      <c r="I7" s="66" t="s">
        <v>621</v>
      </c>
      <c r="J7" s="66" t="s">
        <v>289</v>
      </c>
      <c r="K7" s="66" t="s">
        <v>658</v>
      </c>
    </row>
    <row r="8" spans="1:11" x14ac:dyDescent="0.25">
      <c r="A8" s="66">
        <v>31</v>
      </c>
      <c r="B8" s="66" t="s">
        <v>590</v>
      </c>
      <c r="C8" s="66" t="s">
        <v>591</v>
      </c>
      <c r="D8" s="66" t="s">
        <v>592</v>
      </c>
      <c r="E8" s="66" t="s">
        <v>43</v>
      </c>
      <c r="F8" s="66" t="s">
        <v>593</v>
      </c>
      <c r="G8" s="66" t="s">
        <v>666</v>
      </c>
      <c r="H8" s="66" t="s">
        <v>30</v>
      </c>
      <c r="I8" s="66" t="s">
        <v>594</v>
      </c>
      <c r="J8" s="66" t="s">
        <v>32</v>
      </c>
      <c r="K8" s="66" t="s">
        <v>669</v>
      </c>
    </row>
    <row r="9" spans="1:11" x14ac:dyDescent="0.25">
      <c r="A9" s="66">
        <v>40</v>
      </c>
      <c r="B9" s="66" t="s">
        <v>333</v>
      </c>
      <c r="C9" s="66" t="s">
        <v>334</v>
      </c>
      <c r="D9" s="66" t="s">
        <v>335</v>
      </c>
      <c r="E9" s="66" t="s">
        <v>48</v>
      </c>
      <c r="F9" s="66" t="s">
        <v>336</v>
      </c>
      <c r="G9" s="66" t="s">
        <v>666</v>
      </c>
      <c r="H9" s="66" t="s">
        <v>287</v>
      </c>
      <c r="I9" s="66" t="s">
        <v>337</v>
      </c>
      <c r="J9" s="66" t="s">
        <v>289</v>
      </c>
      <c r="K9" s="66" t="s">
        <v>686</v>
      </c>
    </row>
    <row r="10" spans="1:11" x14ac:dyDescent="0.25">
      <c r="A10" s="66">
        <v>42</v>
      </c>
      <c r="B10" s="66" t="s">
        <v>350</v>
      </c>
      <c r="C10" s="66" t="s">
        <v>340</v>
      </c>
      <c r="D10" s="66" t="s">
        <v>351</v>
      </c>
      <c r="E10" s="66" t="s">
        <v>48</v>
      </c>
      <c r="F10" s="66" t="s">
        <v>352</v>
      </c>
      <c r="G10" s="66" t="s">
        <v>666</v>
      </c>
      <c r="H10" s="66" t="s">
        <v>287</v>
      </c>
      <c r="I10" s="66" t="s">
        <v>353</v>
      </c>
      <c r="J10" s="66" t="s">
        <v>289</v>
      </c>
      <c r="K10" s="66" t="s">
        <v>689</v>
      </c>
    </row>
    <row r="11" spans="1:11" x14ac:dyDescent="0.25">
      <c r="A11" s="66">
        <v>47</v>
      </c>
      <c r="B11" s="66" t="s">
        <v>377</v>
      </c>
      <c r="C11" s="66" t="s">
        <v>378</v>
      </c>
      <c r="D11" s="66" t="s">
        <v>256</v>
      </c>
      <c r="E11" s="66" t="s">
        <v>1</v>
      </c>
      <c r="F11" s="66" t="s">
        <v>379</v>
      </c>
      <c r="G11" s="66" t="s">
        <v>666</v>
      </c>
      <c r="H11" s="66" t="s">
        <v>294</v>
      </c>
      <c r="I11" s="66" t="s">
        <v>380</v>
      </c>
      <c r="J11" s="66" t="s">
        <v>289</v>
      </c>
      <c r="K11" s="66" t="s">
        <v>695</v>
      </c>
    </row>
    <row r="12" spans="1:11" x14ac:dyDescent="0.25">
      <c r="A12" s="66">
        <v>48</v>
      </c>
      <c r="B12" s="66" t="s">
        <v>387</v>
      </c>
      <c r="C12" s="66" t="s">
        <v>279</v>
      </c>
      <c r="D12" s="66" t="s">
        <v>351</v>
      </c>
      <c r="E12" s="66" t="s">
        <v>48</v>
      </c>
      <c r="F12" s="66" t="s">
        <v>388</v>
      </c>
      <c r="G12" s="66" t="s">
        <v>666</v>
      </c>
      <c r="H12" s="66" t="s">
        <v>287</v>
      </c>
      <c r="I12" s="66" t="s">
        <v>389</v>
      </c>
      <c r="J12" s="66" t="s">
        <v>289</v>
      </c>
      <c r="K12" s="66" t="s">
        <v>696</v>
      </c>
    </row>
    <row r="13" spans="1:11" x14ac:dyDescent="0.25">
      <c r="A13" s="66">
        <v>53</v>
      </c>
      <c r="B13" s="66" t="s">
        <v>407</v>
      </c>
      <c r="C13" s="66" t="s">
        <v>408</v>
      </c>
      <c r="D13" s="66" t="s">
        <v>618</v>
      </c>
      <c r="E13" s="66" t="s">
        <v>619</v>
      </c>
      <c r="F13" s="66" t="s">
        <v>412</v>
      </c>
      <c r="G13" s="66" t="s">
        <v>666</v>
      </c>
      <c r="H13" s="66" t="s">
        <v>294</v>
      </c>
      <c r="I13" s="66" t="s">
        <v>413</v>
      </c>
      <c r="J13" s="66" t="s">
        <v>289</v>
      </c>
      <c r="K13" s="66" t="s">
        <v>702</v>
      </c>
    </row>
    <row r="14" spans="1:11" x14ac:dyDescent="0.25">
      <c r="A14" s="66">
        <v>56</v>
      </c>
      <c r="B14" s="66" t="s">
        <v>407</v>
      </c>
      <c r="C14" s="66" t="s">
        <v>408</v>
      </c>
      <c r="D14" s="66" t="s">
        <v>618</v>
      </c>
      <c r="E14" s="66" t="s">
        <v>619</v>
      </c>
      <c r="F14" s="66" t="s">
        <v>437</v>
      </c>
      <c r="G14" s="66" t="s">
        <v>666</v>
      </c>
      <c r="H14" s="66" t="s">
        <v>30</v>
      </c>
      <c r="I14" s="66" t="s">
        <v>438</v>
      </c>
      <c r="J14" s="66" t="s">
        <v>32</v>
      </c>
      <c r="K14" s="66" t="s">
        <v>706</v>
      </c>
    </row>
    <row r="15" spans="1:11" x14ac:dyDescent="0.25">
      <c r="A15" s="66">
        <v>57</v>
      </c>
      <c r="B15" s="66" t="s">
        <v>407</v>
      </c>
      <c r="C15" s="66" t="s">
        <v>408</v>
      </c>
      <c r="D15" s="66" t="s">
        <v>618</v>
      </c>
      <c r="E15" s="66" t="s">
        <v>619</v>
      </c>
      <c r="F15" s="66" t="s">
        <v>440</v>
      </c>
      <c r="G15" s="66" t="s">
        <v>666</v>
      </c>
      <c r="H15" s="66" t="s">
        <v>30</v>
      </c>
      <c r="I15" s="66" t="s">
        <v>441</v>
      </c>
      <c r="J15" s="66" t="s">
        <v>32</v>
      </c>
      <c r="K15" s="66" t="s">
        <v>707</v>
      </c>
    </row>
    <row r="16" spans="1:11" x14ac:dyDescent="0.25">
      <c r="A16" s="66">
        <v>71</v>
      </c>
      <c r="B16" s="66" t="s">
        <v>131</v>
      </c>
      <c r="C16" s="66" t="s">
        <v>132</v>
      </c>
      <c r="D16" s="66" t="s">
        <v>133</v>
      </c>
      <c r="E16" s="66" t="s">
        <v>28</v>
      </c>
      <c r="F16" s="66" t="s">
        <v>134</v>
      </c>
      <c r="G16" s="66" t="s">
        <v>666</v>
      </c>
      <c r="H16" s="66" t="s">
        <v>30</v>
      </c>
      <c r="I16" s="66" t="s">
        <v>135</v>
      </c>
      <c r="J16" s="66" t="s">
        <v>32</v>
      </c>
      <c r="K16" s="66" t="s">
        <v>731</v>
      </c>
    </row>
    <row r="17" spans="1:11" x14ac:dyDescent="0.25">
      <c r="A17" s="66">
        <v>75</v>
      </c>
      <c r="B17" s="66" t="s">
        <v>54</v>
      </c>
      <c r="C17" s="66" t="s">
        <v>55</v>
      </c>
      <c r="D17" s="66" t="s">
        <v>0</v>
      </c>
      <c r="E17" s="66" t="s">
        <v>1</v>
      </c>
      <c r="F17" s="66" t="s">
        <v>156</v>
      </c>
      <c r="G17" s="66" t="s">
        <v>666</v>
      </c>
      <c r="H17" s="66" t="s">
        <v>157</v>
      </c>
      <c r="I17" s="66" t="s">
        <v>158</v>
      </c>
      <c r="J17" s="66" t="s">
        <v>159</v>
      </c>
      <c r="K17" s="66" t="s">
        <v>734</v>
      </c>
    </row>
    <row r="18" spans="1:11" x14ac:dyDescent="0.25">
      <c r="A18" s="66">
        <v>87</v>
      </c>
      <c r="B18" s="66" t="s">
        <v>101</v>
      </c>
      <c r="C18" s="66" t="s">
        <v>102</v>
      </c>
      <c r="D18" s="66" t="s">
        <v>103</v>
      </c>
      <c r="E18" s="66" t="s">
        <v>43</v>
      </c>
      <c r="F18" s="66" t="s">
        <v>202</v>
      </c>
      <c r="G18" s="66" t="s">
        <v>666</v>
      </c>
      <c r="H18" s="66" t="s">
        <v>30</v>
      </c>
      <c r="I18" s="66" t="s">
        <v>203</v>
      </c>
      <c r="J18" s="66" t="s">
        <v>32</v>
      </c>
      <c r="K18" s="66" t="s">
        <v>743</v>
      </c>
    </row>
    <row r="19" spans="1:11" x14ac:dyDescent="0.25">
      <c r="A19" s="66">
        <v>92</v>
      </c>
      <c r="B19" s="66" t="s">
        <v>232</v>
      </c>
      <c r="C19" s="66" t="s">
        <v>233</v>
      </c>
      <c r="D19" s="66" t="s">
        <v>234</v>
      </c>
      <c r="E19" s="66" t="s">
        <v>1</v>
      </c>
      <c r="F19" s="66" t="s">
        <v>235</v>
      </c>
      <c r="G19" s="66" t="s">
        <v>666</v>
      </c>
      <c r="H19" s="66" t="s">
        <v>3</v>
      </c>
      <c r="I19" s="66" t="s">
        <v>236</v>
      </c>
      <c r="J19" s="66" t="s">
        <v>53</v>
      </c>
      <c r="K19" s="66" t="s">
        <v>750</v>
      </c>
    </row>
    <row r="20" spans="1:11" x14ac:dyDescent="0.25">
      <c r="A20" s="66">
        <v>93</v>
      </c>
      <c r="B20" s="66" t="s">
        <v>50</v>
      </c>
      <c r="C20" s="66" t="s">
        <v>51</v>
      </c>
      <c r="D20" s="66" t="s">
        <v>52</v>
      </c>
      <c r="E20" s="66" t="s">
        <v>43</v>
      </c>
      <c r="F20" s="66" t="s">
        <v>246</v>
      </c>
      <c r="G20" s="66" t="s">
        <v>666</v>
      </c>
      <c r="H20" s="66" t="s">
        <v>3</v>
      </c>
      <c r="I20" s="66" t="s">
        <v>247</v>
      </c>
      <c r="J20" s="66" t="s">
        <v>125</v>
      </c>
      <c r="K20" s="66" t="s">
        <v>751</v>
      </c>
    </row>
    <row r="21" spans="1:11" x14ac:dyDescent="0.25">
      <c r="A21" s="66">
        <v>2</v>
      </c>
      <c r="B21" s="66" t="s">
        <v>612</v>
      </c>
      <c r="C21" s="66" t="s">
        <v>613</v>
      </c>
      <c r="D21" s="66" t="s">
        <v>0</v>
      </c>
      <c r="E21" s="66" t="s">
        <v>1</v>
      </c>
      <c r="F21" s="66" t="s">
        <v>937</v>
      </c>
      <c r="G21" s="66" t="s">
        <v>938</v>
      </c>
      <c r="H21" s="66" t="s">
        <v>3</v>
      </c>
      <c r="I21" s="66" t="s">
        <v>939</v>
      </c>
      <c r="J21" s="66" t="s">
        <v>940</v>
      </c>
      <c r="K21" s="66" t="s">
        <v>1002</v>
      </c>
    </row>
    <row r="22" spans="1:11" x14ac:dyDescent="0.25">
      <c r="A22" s="66">
        <v>5</v>
      </c>
      <c r="B22" s="66" t="s">
        <v>982</v>
      </c>
      <c r="C22" s="66" t="s">
        <v>292</v>
      </c>
      <c r="D22" s="66" t="s">
        <v>462</v>
      </c>
      <c r="E22" s="66" t="s">
        <v>1</v>
      </c>
      <c r="F22" s="66" t="s">
        <v>422</v>
      </c>
      <c r="G22" s="66" t="s">
        <v>938</v>
      </c>
      <c r="H22" s="66" t="s">
        <v>3</v>
      </c>
      <c r="I22" s="66" t="s">
        <v>423</v>
      </c>
      <c r="J22" s="66" t="s">
        <v>2</v>
      </c>
      <c r="K22" s="66" t="s">
        <v>983</v>
      </c>
    </row>
    <row r="23" spans="1:11" x14ac:dyDescent="0.25">
      <c r="A23" s="66">
        <v>7</v>
      </c>
      <c r="B23" s="66" t="s">
        <v>64</v>
      </c>
      <c r="C23" s="66" t="s">
        <v>65</v>
      </c>
      <c r="D23" s="66" t="s">
        <v>66</v>
      </c>
      <c r="E23" s="66" t="s">
        <v>1</v>
      </c>
      <c r="F23" s="66" t="s">
        <v>67</v>
      </c>
      <c r="G23" s="66" t="s">
        <v>938</v>
      </c>
      <c r="H23" s="66" t="s">
        <v>30</v>
      </c>
      <c r="I23" s="66" t="s">
        <v>68</v>
      </c>
      <c r="J23" s="66" t="s">
        <v>32</v>
      </c>
      <c r="K23" s="66" t="s">
        <v>959</v>
      </c>
    </row>
    <row r="24" spans="1:11" x14ac:dyDescent="0.25">
      <c r="A24" s="66">
        <v>8</v>
      </c>
      <c r="B24" s="66" t="s">
        <v>242</v>
      </c>
      <c r="C24" s="66" t="s">
        <v>243</v>
      </c>
      <c r="D24" s="66" t="s">
        <v>957</v>
      </c>
      <c r="E24" s="66" t="s">
        <v>43</v>
      </c>
      <c r="F24" s="66" t="s">
        <v>244</v>
      </c>
      <c r="G24" s="66" t="s">
        <v>938</v>
      </c>
      <c r="H24" s="66" t="s">
        <v>3</v>
      </c>
      <c r="I24" s="66" t="s">
        <v>245</v>
      </c>
      <c r="J24" s="66" t="s">
        <v>125</v>
      </c>
      <c r="K24" s="66" t="s">
        <v>958</v>
      </c>
    </row>
    <row r="25" spans="1:11" x14ac:dyDescent="0.25">
      <c r="A25" s="66">
        <v>9</v>
      </c>
      <c r="B25" s="66" t="s">
        <v>322</v>
      </c>
      <c r="C25" s="66" t="s">
        <v>323</v>
      </c>
      <c r="D25" s="66" t="s">
        <v>66</v>
      </c>
      <c r="E25" s="66" t="s">
        <v>1</v>
      </c>
      <c r="F25" s="66" t="s">
        <v>324</v>
      </c>
      <c r="G25" s="66" t="s">
        <v>938</v>
      </c>
      <c r="H25" s="66" t="s">
        <v>287</v>
      </c>
      <c r="I25" s="66" t="s">
        <v>325</v>
      </c>
      <c r="J25" s="66" t="s">
        <v>289</v>
      </c>
      <c r="K25" s="66" t="s">
        <v>956</v>
      </c>
    </row>
    <row r="26" spans="1:11" x14ac:dyDescent="0.25">
      <c r="A26" s="66">
        <v>13</v>
      </c>
      <c r="B26" s="66" t="s">
        <v>49</v>
      </c>
      <c r="C26" s="66" t="s">
        <v>97</v>
      </c>
      <c r="D26" s="66" t="s">
        <v>66</v>
      </c>
      <c r="E26" s="66" t="s">
        <v>1</v>
      </c>
      <c r="F26" s="66" t="s">
        <v>391</v>
      </c>
      <c r="G26" s="66" t="s">
        <v>938</v>
      </c>
      <c r="H26" s="66" t="s">
        <v>294</v>
      </c>
      <c r="I26" s="66" t="s">
        <v>392</v>
      </c>
      <c r="J26" s="66" t="s">
        <v>289</v>
      </c>
      <c r="K26" s="66" t="s">
        <v>921</v>
      </c>
    </row>
    <row r="27" spans="1:11" x14ac:dyDescent="0.25">
      <c r="A27" s="66">
        <v>15</v>
      </c>
      <c r="B27" s="66" t="s">
        <v>262</v>
      </c>
      <c r="C27" s="66" t="s">
        <v>421</v>
      </c>
      <c r="D27" s="66" t="s">
        <v>0</v>
      </c>
      <c r="E27" s="66" t="s">
        <v>1</v>
      </c>
      <c r="F27" s="66" t="s">
        <v>855</v>
      </c>
      <c r="G27" s="66" t="s">
        <v>938</v>
      </c>
      <c r="H27" s="66" t="s">
        <v>828</v>
      </c>
      <c r="I27" s="66" t="s">
        <v>856</v>
      </c>
      <c r="J27" s="66" t="s">
        <v>827</v>
      </c>
      <c r="K27" s="66" t="s">
        <v>895</v>
      </c>
    </row>
    <row r="28" spans="1:11" x14ac:dyDescent="0.25">
      <c r="A28" s="66">
        <v>16</v>
      </c>
      <c r="B28" s="66" t="s">
        <v>361</v>
      </c>
      <c r="C28" s="66" t="s">
        <v>362</v>
      </c>
      <c r="D28" s="66" t="s">
        <v>0</v>
      </c>
      <c r="E28" s="66" t="s">
        <v>1</v>
      </c>
      <c r="F28" s="66" t="s">
        <v>886</v>
      </c>
      <c r="G28" s="66" t="s">
        <v>938</v>
      </c>
      <c r="H28" s="66" t="s">
        <v>3</v>
      </c>
      <c r="I28" s="66" t="s">
        <v>861</v>
      </c>
      <c r="J28" s="66" t="s">
        <v>516</v>
      </c>
      <c r="K28" s="66" t="s">
        <v>896</v>
      </c>
    </row>
    <row r="29" spans="1:11" x14ac:dyDescent="0.25">
      <c r="A29" s="66">
        <v>17</v>
      </c>
      <c r="B29" s="66" t="s">
        <v>832</v>
      </c>
      <c r="C29" s="66" t="s">
        <v>833</v>
      </c>
      <c r="D29" s="66" t="s">
        <v>173</v>
      </c>
      <c r="E29" s="66" t="s">
        <v>43</v>
      </c>
      <c r="F29" s="66" t="s">
        <v>834</v>
      </c>
      <c r="G29" s="66" t="s">
        <v>938</v>
      </c>
      <c r="H29" s="66" t="s">
        <v>294</v>
      </c>
      <c r="I29" s="66" t="s">
        <v>835</v>
      </c>
      <c r="J29" s="66" t="s">
        <v>289</v>
      </c>
      <c r="K29" s="66" t="s">
        <v>836</v>
      </c>
    </row>
    <row r="30" spans="1:11" x14ac:dyDescent="0.25">
      <c r="A30" s="66">
        <v>18</v>
      </c>
      <c r="B30" s="66" t="s">
        <v>845</v>
      </c>
      <c r="C30" s="66" t="s">
        <v>846</v>
      </c>
      <c r="D30" s="66" t="s">
        <v>27</v>
      </c>
      <c r="E30" s="66" t="s">
        <v>28</v>
      </c>
      <c r="F30" s="66" t="s">
        <v>847</v>
      </c>
      <c r="G30" s="66" t="s">
        <v>938</v>
      </c>
      <c r="H30" s="66" t="s">
        <v>294</v>
      </c>
      <c r="I30" s="66" t="s">
        <v>848</v>
      </c>
      <c r="J30" s="66" t="s">
        <v>289</v>
      </c>
      <c r="K30" s="66" t="s">
        <v>849</v>
      </c>
    </row>
    <row r="31" spans="1:11" x14ac:dyDescent="0.25">
      <c r="A31" s="66">
        <v>23</v>
      </c>
      <c r="B31" s="66" t="s">
        <v>530</v>
      </c>
      <c r="C31" s="66" t="s">
        <v>531</v>
      </c>
      <c r="D31" s="66" t="s">
        <v>36</v>
      </c>
      <c r="E31" s="66" t="s">
        <v>1</v>
      </c>
      <c r="F31" s="66" t="s">
        <v>532</v>
      </c>
      <c r="G31" s="66" t="s">
        <v>938</v>
      </c>
      <c r="H31" s="66" t="s">
        <v>294</v>
      </c>
      <c r="I31" s="66" t="s">
        <v>533</v>
      </c>
      <c r="J31" s="66" t="s">
        <v>516</v>
      </c>
      <c r="K31" s="66" t="s">
        <v>764</v>
      </c>
    </row>
    <row r="32" spans="1:11" x14ac:dyDescent="0.25">
      <c r="A32" s="66">
        <v>24</v>
      </c>
      <c r="B32" s="66" t="s">
        <v>116</v>
      </c>
      <c r="C32" s="66" t="s">
        <v>117</v>
      </c>
      <c r="D32" s="66" t="s">
        <v>648</v>
      </c>
      <c r="E32" s="66" t="s">
        <v>1</v>
      </c>
      <c r="F32" s="66" t="s">
        <v>118</v>
      </c>
      <c r="G32" s="66" t="s">
        <v>938</v>
      </c>
      <c r="H32" s="66" t="s">
        <v>3</v>
      </c>
      <c r="I32" s="66" t="s">
        <v>119</v>
      </c>
      <c r="J32" s="66" t="s">
        <v>53</v>
      </c>
      <c r="K32" s="66" t="s">
        <v>649</v>
      </c>
    </row>
    <row r="33" spans="1:11" x14ac:dyDescent="0.25">
      <c r="A33" s="66">
        <v>25</v>
      </c>
      <c r="B33" s="66" t="s">
        <v>651</v>
      </c>
      <c r="C33" s="66" t="s">
        <v>652</v>
      </c>
      <c r="D33" s="66" t="s">
        <v>653</v>
      </c>
      <c r="E33" s="66" t="s">
        <v>1</v>
      </c>
      <c r="F33" s="66" t="s">
        <v>654</v>
      </c>
      <c r="G33" s="66" t="s">
        <v>938</v>
      </c>
      <c r="H33" s="66" t="s">
        <v>294</v>
      </c>
      <c r="I33" s="66" t="s">
        <v>655</v>
      </c>
      <c r="J33" s="66" t="s">
        <v>289</v>
      </c>
      <c r="K33" s="66" t="s">
        <v>656</v>
      </c>
    </row>
    <row r="34" spans="1:11" x14ac:dyDescent="0.25">
      <c r="A34" s="66">
        <v>27</v>
      </c>
      <c r="B34" s="66" t="s">
        <v>425</v>
      </c>
      <c r="C34" s="66" t="s">
        <v>426</v>
      </c>
      <c r="D34" s="66" t="s">
        <v>427</v>
      </c>
      <c r="E34" s="66" t="s">
        <v>28</v>
      </c>
      <c r="F34" s="66" t="s">
        <v>428</v>
      </c>
      <c r="G34" s="66" t="s">
        <v>938</v>
      </c>
      <c r="H34" s="66" t="s">
        <v>287</v>
      </c>
      <c r="I34" s="66" t="s">
        <v>429</v>
      </c>
      <c r="J34" s="66" t="s">
        <v>289</v>
      </c>
      <c r="K34" s="66" t="s">
        <v>659</v>
      </c>
    </row>
    <row r="35" spans="1:11" x14ac:dyDescent="0.25">
      <c r="A35" s="66">
        <v>28</v>
      </c>
      <c r="B35" s="66" t="s">
        <v>102</v>
      </c>
      <c r="C35" s="66" t="s">
        <v>141</v>
      </c>
      <c r="D35" s="66" t="s">
        <v>42</v>
      </c>
      <c r="E35" s="66" t="s">
        <v>43</v>
      </c>
      <c r="F35" s="66" t="s">
        <v>142</v>
      </c>
      <c r="G35" s="66" t="s">
        <v>938</v>
      </c>
      <c r="H35" s="66" t="s">
        <v>3</v>
      </c>
      <c r="I35" s="66" t="s">
        <v>143</v>
      </c>
      <c r="J35" s="66" t="s">
        <v>53</v>
      </c>
      <c r="K35" s="66" t="s">
        <v>662</v>
      </c>
    </row>
    <row r="36" spans="1:11" x14ac:dyDescent="0.25">
      <c r="A36" s="66">
        <v>29</v>
      </c>
      <c r="B36" s="66" t="s">
        <v>608</v>
      </c>
      <c r="C36" s="66" t="s">
        <v>378</v>
      </c>
      <c r="D36" s="66" t="s">
        <v>27</v>
      </c>
      <c r="E36" s="66" t="s">
        <v>28</v>
      </c>
      <c r="F36" s="66" t="s">
        <v>609</v>
      </c>
      <c r="G36" s="66" t="s">
        <v>938</v>
      </c>
      <c r="H36" s="66" t="s">
        <v>294</v>
      </c>
      <c r="I36" s="66" t="s">
        <v>610</v>
      </c>
      <c r="J36" s="66" t="s">
        <v>289</v>
      </c>
      <c r="K36" s="66" t="s">
        <v>663</v>
      </c>
    </row>
    <row r="37" spans="1:11" x14ac:dyDescent="0.25">
      <c r="A37" s="66">
        <v>30</v>
      </c>
      <c r="B37" s="66"/>
      <c r="C37" s="66"/>
      <c r="D37" s="66"/>
      <c r="E37" s="66"/>
      <c r="F37" s="66" t="s">
        <v>572</v>
      </c>
      <c r="G37" s="66" t="s">
        <v>938</v>
      </c>
      <c r="H37" s="66" t="s">
        <v>287</v>
      </c>
      <c r="I37" s="66" t="s">
        <v>573</v>
      </c>
      <c r="J37" s="66" t="s">
        <v>289</v>
      </c>
      <c r="K37" s="66" t="s">
        <v>665</v>
      </c>
    </row>
    <row r="38" spans="1:11" x14ac:dyDescent="0.25">
      <c r="A38" s="66">
        <v>32</v>
      </c>
      <c r="B38" s="66" t="s">
        <v>257</v>
      </c>
      <c r="C38" s="66" t="s">
        <v>258</v>
      </c>
      <c r="D38" s="66" t="s">
        <v>36</v>
      </c>
      <c r="E38" s="66" t="s">
        <v>1</v>
      </c>
      <c r="F38" s="66" t="s">
        <v>259</v>
      </c>
      <c r="G38" s="66" t="s">
        <v>938</v>
      </c>
      <c r="H38" s="66" t="s">
        <v>3</v>
      </c>
      <c r="I38" s="66" t="s">
        <v>260</v>
      </c>
      <c r="J38" s="66" t="s">
        <v>53</v>
      </c>
      <c r="K38" s="66" t="s">
        <v>670</v>
      </c>
    </row>
    <row r="39" spans="1:11" x14ac:dyDescent="0.25">
      <c r="A39" s="66">
        <v>33</v>
      </c>
      <c r="B39" s="66" t="s">
        <v>566</v>
      </c>
      <c r="C39" s="66" t="s">
        <v>556</v>
      </c>
      <c r="D39" s="66" t="s">
        <v>0</v>
      </c>
      <c r="E39" s="66" t="s">
        <v>1</v>
      </c>
      <c r="F39" s="66" t="s">
        <v>557</v>
      </c>
      <c r="G39" s="66" t="s">
        <v>938</v>
      </c>
      <c r="H39" s="66" t="s">
        <v>287</v>
      </c>
      <c r="I39" s="66" t="s">
        <v>558</v>
      </c>
      <c r="J39" s="66" t="s">
        <v>289</v>
      </c>
      <c r="K39" s="66" t="s">
        <v>673</v>
      </c>
    </row>
    <row r="40" spans="1:11" x14ac:dyDescent="0.25">
      <c r="A40" s="66">
        <v>34</v>
      </c>
      <c r="B40" s="66"/>
      <c r="C40" s="66"/>
      <c r="D40" s="66"/>
      <c r="E40" s="66"/>
      <c r="F40" s="66" t="s">
        <v>540</v>
      </c>
      <c r="G40" s="66" t="s">
        <v>938</v>
      </c>
      <c r="H40" s="66" t="s">
        <v>294</v>
      </c>
      <c r="I40" s="66" t="s">
        <v>541</v>
      </c>
      <c r="J40" s="66" t="s">
        <v>289</v>
      </c>
      <c r="K40" s="66" t="s">
        <v>677</v>
      </c>
    </row>
    <row r="41" spans="1:11" x14ac:dyDescent="0.25">
      <c r="A41" s="66">
        <v>35</v>
      </c>
      <c r="B41" s="66" t="s">
        <v>291</v>
      </c>
      <c r="C41" s="66" t="s">
        <v>292</v>
      </c>
      <c r="D41" s="66" t="s">
        <v>0</v>
      </c>
      <c r="E41" s="66" t="s">
        <v>1</v>
      </c>
      <c r="F41" s="66" t="s">
        <v>293</v>
      </c>
      <c r="G41" s="66" t="s">
        <v>938</v>
      </c>
      <c r="H41" s="66" t="s">
        <v>294</v>
      </c>
      <c r="I41" s="66" t="s">
        <v>295</v>
      </c>
      <c r="J41" s="66" t="s">
        <v>289</v>
      </c>
      <c r="K41" s="66" t="s">
        <v>679</v>
      </c>
    </row>
    <row r="42" spans="1:11" x14ac:dyDescent="0.25">
      <c r="A42" s="66">
        <v>36</v>
      </c>
      <c r="B42" s="66" t="s">
        <v>297</v>
      </c>
      <c r="C42" s="66" t="s">
        <v>255</v>
      </c>
      <c r="D42" s="66" t="s">
        <v>0</v>
      </c>
      <c r="E42" s="66" t="s">
        <v>1</v>
      </c>
      <c r="F42" s="66" t="s">
        <v>298</v>
      </c>
      <c r="G42" s="66" t="s">
        <v>938</v>
      </c>
      <c r="H42" s="66" t="s">
        <v>294</v>
      </c>
      <c r="I42" s="66" t="s">
        <v>299</v>
      </c>
      <c r="J42" s="66" t="s">
        <v>289</v>
      </c>
      <c r="K42" s="66" t="s">
        <v>680</v>
      </c>
    </row>
    <row r="43" spans="1:11" x14ac:dyDescent="0.25">
      <c r="A43" s="66">
        <v>37</v>
      </c>
      <c r="B43" s="66" t="s">
        <v>311</v>
      </c>
      <c r="C43" s="66" t="s">
        <v>312</v>
      </c>
      <c r="D43" s="66" t="s">
        <v>313</v>
      </c>
      <c r="E43" s="66" t="s">
        <v>43</v>
      </c>
      <c r="F43" s="66" t="s">
        <v>314</v>
      </c>
      <c r="G43" s="66" t="s">
        <v>938</v>
      </c>
      <c r="H43" s="66" t="s">
        <v>294</v>
      </c>
      <c r="I43" s="66" t="s">
        <v>315</v>
      </c>
      <c r="J43" s="66" t="s">
        <v>289</v>
      </c>
      <c r="K43" s="66" t="s">
        <v>683</v>
      </c>
    </row>
    <row r="44" spans="1:11" x14ac:dyDescent="0.25">
      <c r="A44" s="66">
        <v>38</v>
      </c>
      <c r="B44" s="66" t="s">
        <v>317</v>
      </c>
      <c r="C44" s="66" t="s">
        <v>279</v>
      </c>
      <c r="D44" s="66" t="s">
        <v>318</v>
      </c>
      <c r="E44" s="66" t="s">
        <v>28</v>
      </c>
      <c r="F44" s="66" t="s">
        <v>319</v>
      </c>
      <c r="G44" s="66" t="s">
        <v>938</v>
      </c>
      <c r="H44" s="66" t="s">
        <v>287</v>
      </c>
      <c r="I44" s="66" t="s">
        <v>320</v>
      </c>
      <c r="J44" s="66" t="s">
        <v>289</v>
      </c>
      <c r="K44" s="66" t="s">
        <v>758</v>
      </c>
    </row>
    <row r="45" spans="1:11" x14ac:dyDescent="0.25">
      <c r="A45" s="66">
        <v>41</v>
      </c>
      <c r="B45" s="66" t="s">
        <v>345</v>
      </c>
      <c r="C45" s="66" t="s">
        <v>346</v>
      </c>
      <c r="D45" s="66" t="s">
        <v>17</v>
      </c>
      <c r="E45" s="66" t="s">
        <v>7</v>
      </c>
      <c r="F45" s="66" t="s">
        <v>347</v>
      </c>
      <c r="G45" s="66" t="s">
        <v>938</v>
      </c>
      <c r="H45" s="66" t="s">
        <v>287</v>
      </c>
      <c r="I45" s="66" t="s">
        <v>348</v>
      </c>
      <c r="J45" s="66" t="s">
        <v>289</v>
      </c>
      <c r="K45" s="66" t="s">
        <v>688</v>
      </c>
    </row>
    <row r="46" spans="1:11" x14ac:dyDescent="0.25">
      <c r="A46" s="66">
        <v>43</v>
      </c>
      <c r="B46" s="66" t="s">
        <v>355</v>
      </c>
      <c r="C46" s="66" t="s">
        <v>356</v>
      </c>
      <c r="D46" s="66" t="s">
        <v>0</v>
      </c>
      <c r="E46" s="66" t="s">
        <v>1</v>
      </c>
      <c r="F46" s="66" t="s">
        <v>357</v>
      </c>
      <c r="G46" s="66" t="s">
        <v>938</v>
      </c>
      <c r="H46" s="66" t="s">
        <v>294</v>
      </c>
      <c r="I46" s="66" t="s">
        <v>358</v>
      </c>
      <c r="J46" s="66" t="s">
        <v>289</v>
      </c>
      <c r="K46" s="66" t="s">
        <v>690</v>
      </c>
    </row>
    <row r="47" spans="1:11" x14ac:dyDescent="0.25">
      <c r="A47" s="66">
        <v>44</v>
      </c>
      <c r="B47" s="66" t="s">
        <v>238</v>
      </c>
      <c r="C47" s="66" t="s">
        <v>239</v>
      </c>
      <c r="D47" s="66" t="s">
        <v>0</v>
      </c>
      <c r="E47" s="66" t="s">
        <v>1</v>
      </c>
      <c r="F47" s="66" t="s">
        <v>240</v>
      </c>
      <c r="G47" s="66" t="s">
        <v>938</v>
      </c>
      <c r="H47" s="66" t="s">
        <v>3</v>
      </c>
      <c r="I47" s="66" t="s">
        <v>241</v>
      </c>
      <c r="J47" s="66" t="s">
        <v>53</v>
      </c>
      <c r="K47" s="66" t="s">
        <v>691</v>
      </c>
    </row>
    <row r="48" spans="1:11" x14ac:dyDescent="0.25">
      <c r="A48" s="66">
        <v>45</v>
      </c>
      <c r="B48" s="66" t="s">
        <v>366</v>
      </c>
      <c r="C48" s="66" t="s">
        <v>367</v>
      </c>
      <c r="D48" s="66" t="s">
        <v>368</v>
      </c>
      <c r="E48" s="66" t="s">
        <v>43</v>
      </c>
      <c r="F48" s="66" t="s">
        <v>369</v>
      </c>
      <c r="G48" s="66" t="s">
        <v>938</v>
      </c>
      <c r="H48" s="66" t="s">
        <v>294</v>
      </c>
      <c r="I48" s="66" t="s">
        <v>370</v>
      </c>
      <c r="J48" s="66" t="s">
        <v>289</v>
      </c>
      <c r="K48" s="66" t="s">
        <v>693</v>
      </c>
    </row>
    <row r="49" spans="1:11" x14ac:dyDescent="0.25">
      <c r="A49" s="66">
        <v>46</v>
      </c>
      <c r="B49" s="66" t="s">
        <v>372</v>
      </c>
      <c r="C49" s="66" t="s">
        <v>373</v>
      </c>
      <c r="D49" s="66" t="s">
        <v>42</v>
      </c>
      <c r="E49" s="66" t="s">
        <v>43</v>
      </c>
      <c r="F49" s="66" t="s">
        <v>374</v>
      </c>
      <c r="G49" s="66" t="s">
        <v>938</v>
      </c>
      <c r="H49" s="66" t="s">
        <v>294</v>
      </c>
      <c r="I49" s="66" t="s">
        <v>375</v>
      </c>
      <c r="J49" s="66" t="s">
        <v>289</v>
      </c>
      <c r="K49" s="66" t="s">
        <v>694</v>
      </c>
    </row>
    <row r="50" spans="1:11" x14ac:dyDescent="0.25">
      <c r="A50" s="66">
        <v>50</v>
      </c>
      <c r="B50" s="66" t="s">
        <v>137</v>
      </c>
      <c r="C50" s="66" t="s">
        <v>138</v>
      </c>
      <c r="D50" s="66" t="s">
        <v>0</v>
      </c>
      <c r="E50" s="66" t="s">
        <v>1</v>
      </c>
      <c r="F50" s="66" t="s">
        <v>139</v>
      </c>
      <c r="G50" s="66" t="s">
        <v>938</v>
      </c>
      <c r="H50" s="66" t="s">
        <v>3</v>
      </c>
      <c r="I50" s="66" t="s">
        <v>140</v>
      </c>
      <c r="J50" s="66" t="s">
        <v>53</v>
      </c>
      <c r="K50" s="66" t="s">
        <v>699</v>
      </c>
    </row>
    <row r="51" spans="1:11" x14ac:dyDescent="0.25">
      <c r="A51" s="66">
        <v>51</v>
      </c>
      <c r="B51" s="66" t="s">
        <v>262</v>
      </c>
      <c r="C51" s="66" t="s">
        <v>399</v>
      </c>
      <c r="D51" s="66" t="s">
        <v>0</v>
      </c>
      <c r="E51" s="66" t="s">
        <v>1</v>
      </c>
      <c r="F51" s="66" t="s">
        <v>400</v>
      </c>
      <c r="G51" s="66" t="s">
        <v>938</v>
      </c>
      <c r="H51" s="66" t="s">
        <v>294</v>
      </c>
      <c r="I51" s="66" t="s">
        <v>401</v>
      </c>
      <c r="J51" s="66" t="s">
        <v>289</v>
      </c>
      <c r="K51" s="66" t="s">
        <v>700</v>
      </c>
    </row>
    <row r="52" spans="1:11" x14ac:dyDescent="0.25">
      <c r="A52" s="66">
        <v>52</v>
      </c>
      <c r="B52" s="66" t="s">
        <v>403</v>
      </c>
      <c r="C52" s="66" t="s">
        <v>60</v>
      </c>
      <c r="D52" s="66" t="s">
        <v>27</v>
      </c>
      <c r="E52" s="66" t="s">
        <v>28</v>
      </c>
      <c r="F52" s="66" t="s">
        <v>404</v>
      </c>
      <c r="G52" s="66" t="s">
        <v>938</v>
      </c>
      <c r="H52" s="66" t="s">
        <v>287</v>
      </c>
      <c r="I52" s="66" t="s">
        <v>405</v>
      </c>
      <c r="J52" s="66" t="s">
        <v>289</v>
      </c>
      <c r="K52" s="66" t="s">
        <v>701</v>
      </c>
    </row>
    <row r="53" spans="1:11" x14ac:dyDescent="0.25">
      <c r="A53" s="66">
        <v>54</v>
      </c>
      <c r="B53" s="66" t="s">
        <v>431</v>
      </c>
      <c r="C53" s="66" t="s">
        <v>172</v>
      </c>
      <c r="D53" s="66" t="s">
        <v>432</v>
      </c>
      <c r="E53" s="66" t="s">
        <v>28</v>
      </c>
      <c r="F53" s="66" t="s">
        <v>433</v>
      </c>
      <c r="G53" s="66" t="s">
        <v>938</v>
      </c>
      <c r="H53" s="66" t="s">
        <v>294</v>
      </c>
      <c r="I53" s="66" t="s">
        <v>434</v>
      </c>
      <c r="J53" s="66" t="s">
        <v>289</v>
      </c>
      <c r="K53" s="66" t="s">
        <v>704</v>
      </c>
    </row>
    <row r="54" spans="1:11" x14ac:dyDescent="0.25">
      <c r="A54" s="66">
        <v>55</v>
      </c>
      <c r="B54" s="66" t="s">
        <v>15</v>
      </c>
      <c r="C54" s="66" t="s">
        <v>16</v>
      </c>
      <c r="D54" s="66" t="s">
        <v>17</v>
      </c>
      <c r="E54" s="66" t="s">
        <v>7</v>
      </c>
      <c r="F54" s="66" t="s">
        <v>77</v>
      </c>
      <c r="G54" s="66" t="s">
        <v>938</v>
      </c>
      <c r="H54" s="66" t="s">
        <v>30</v>
      </c>
      <c r="I54" s="66" t="s">
        <v>78</v>
      </c>
      <c r="J54" s="66" t="s">
        <v>32</v>
      </c>
      <c r="K54" s="66" t="s">
        <v>705</v>
      </c>
    </row>
    <row r="55" spans="1:11" x14ac:dyDescent="0.25">
      <c r="A55" s="66">
        <v>60</v>
      </c>
      <c r="B55" s="66" t="s">
        <v>460</v>
      </c>
      <c r="C55" s="66" t="s">
        <v>461</v>
      </c>
      <c r="D55" s="66" t="s">
        <v>462</v>
      </c>
      <c r="E55" s="66" t="s">
        <v>1</v>
      </c>
      <c r="F55" s="66" t="s">
        <v>463</v>
      </c>
      <c r="G55" s="66" t="s">
        <v>938</v>
      </c>
      <c r="H55" s="66" t="s">
        <v>30</v>
      </c>
      <c r="I55" s="66" t="s">
        <v>464</v>
      </c>
      <c r="J55" s="66" t="s">
        <v>32</v>
      </c>
      <c r="K55" s="66" t="s">
        <v>711</v>
      </c>
    </row>
    <row r="56" spans="1:11" x14ac:dyDescent="0.25">
      <c r="A56" s="66">
        <v>61</v>
      </c>
      <c r="B56" s="66" t="s">
        <v>165</v>
      </c>
      <c r="C56" s="66" t="s">
        <v>166</v>
      </c>
      <c r="D56" s="66" t="s">
        <v>27</v>
      </c>
      <c r="E56" s="66" t="s">
        <v>28</v>
      </c>
      <c r="F56" s="66" t="s">
        <v>167</v>
      </c>
      <c r="G56" s="66" t="s">
        <v>938</v>
      </c>
      <c r="H56" s="66" t="s">
        <v>30</v>
      </c>
      <c r="I56" s="66" t="s">
        <v>168</v>
      </c>
      <c r="J56" s="66" t="s">
        <v>32</v>
      </c>
      <c r="K56" s="66" t="s">
        <v>712</v>
      </c>
    </row>
    <row r="57" spans="1:11" x14ac:dyDescent="0.25">
      <c r="A57" s="66">
        <v>63</v>
      </c>
      <c r="B57" s="66" t="s">
        <v>25</v>
      </c>
      <c r="C57" s="66" t="s">
        <v>26</v>
      </c>
      <c r="D57" s="66" t="s">
        <v>27</v>
      </c>
      <c r="E57" s="66" t="s">
        <v>28</v>
      </c>
      <c r="F57" s="66" t="s">
        <v>29</v>
      </c>
      <c r="G57" s="66" t="s">
        <v>938</v>
      </c>
      <c r="H57" s="66" t="s">
        <v>30</v>
      </c>
      <c r="I57" s="66" t="s">
        <v>31</v>
      </c>
      <c r="J57" s="66" t="s">
        <v>32</v>
      </c>
      <c r="K57" s="66" t="s">
        <v>714</v>
      </c>
    </row>
    <row r="58" spans="1:11" x14ac:dyDescent="0.25">
      <c r="A58" s="66">
        <v>67</v>
      </c>
      <c r="B58" s="66" t="s">
        <v>110</v>
      </c>
      <c r="C58" s="66" t="s">
        <v>111</v>
      </c>
      <c r="D58" s="66" t="s">
        <v>112</v>
      </c>
      <c r="E58" s="66" t="s">
        <v>43</v>
      </c>
      <c r="F58" s="66" t="s">
        <v>113</v>
      </c>
      <c r="G58" s="66" t="s">
        <v>938</v>
      </c>
      <c r="H58" s="66" t="s">
        <v>3</v>
      </c>
      <c r="I58" s="66" t="s">
        <v>114</v>
      </c>
      <c r="J58" s="66" t="s">
        <v>53</v>
      </c>
      <c r="K58" s="66" t="s">
        <v>727</v>
      </c>
    </row>
    <row r="59" spans="1:11" x14ac:dyDescent="0.25">
      <c r="A59" s="66">
        <v>68</v>
      </c>
      <c r="B59" s="66" t="s">
        <v>120</v>
      </c>
      <c r="C59" s="66" t="s">
        <v>121</v>
      </c>
      <c r="D59" s="66" t="s">
        <v>122</v>
      </c>
      <c r="E59" s="66" t="s">
        <v>43</v>
      </c>
      <c r="F59" s="66" t="s">
        <v>123</v>
      </c>
      <c r="G59" s="66" t="s">
        <v>938</v>
      </c>
      <c r="H59" s="66" t="s">
        <v>3</v>
      </c>
      <c r="I59" s="66" t="s">
        <v>124</v>
      </c>
      <c r="J59" s="66" t="s">
        <v>125</v>
      </c>
      <c r="K59" s="66" t="s">
        <v>728</v>
      </c>
    </row>
    <row r="60" spans="1:11" x14ac:dyDescent="0.25">
      <c r="A60" s="66">
        <v>86</v>
      </c>
      <c r="B60" s="66" t="s">
        <v>467</v>
      </c>
      <c r="C60" s="66" t="s">
        <v>468</v>
      </c>
      <c r="D60" s="66" t="s">
        <v>0</v>
      </c>
      <c r="E60" s="66" t="s">
        <v>1</v>
      </c>
      <c r="F60" s="66" t="s">
        <v>477</v>
      </c>
      <c r="G60" s="66" t="s">
        <v>938</v>
      </c>
      <c r="H60" s="66" t="s">
        <v>30</v>
      </c>
      <c r="I60" s="66" t="s">
        <v>478</v>
      </c>
      <c r="J60" s="66" t="s">
        <v>32</v>
      </c>
      <c r="K60" s="66" t="s">
        <v>740</v>
      </c>
    </row>
    <row r="61" spans="1:11" x14ac:dyDescent="0.25">
      <c r="A61" s="66">
        <v>89</v>
      </c>
      <c r="B61" s="66" t="s">
        <v>206</v>
      </c>
      <c r="C61" s="66" t="s">
        <v>207</v>
      </c>
      <c r="D61" s="66" t="s">
        <v>173</v>
      </c>
      <c r="E61" s="66" t="s">
        <v>43</v>
      </c>
      <c r="F61" s="66" t="s">
        <v>208</v>
      </c>
      <c r="G61" s="66" t="s">
        <v>938</v>
      </c>
      <c r="H61" s="66" t="s">
        <v>3</v>
      </c>
      <c r="I61" s="66" t="s">
        <v>209</v>
      </c>
      <c r="J61" s="66" t="s">
        <v>53</v>
      </c>
      <c r="K61" s="66" t="s">
        <v>745</v>
      </c>
    </row>
    <row r="62" spans="1:11" x14ac:dyDescent="0.25">
      <c r="A62" s="66">
        <v>90</v>
      </c>
      <c r="B62" s="66" t="s">
        <v>224</v>
      </c>
      <c r="C62" s="66" t="s">
        <v>225</v>
      </c>
      <c r="D62" s="66" t="s">
        <v>0</v>
      </c>
      <c r="E62" s="66" t="s">
        <v>1</v>
      </c>
      <c r="F62" s="66" t="s">
        <v>226</v>
      </c>
      <c r="G62" s="66" t="s">
        <v>938</v>
      </c>
      <c r="H62" s="66" t="s">
        <v>3</v>
      </c>
      <c r="I62" s="66" t="s">
        <v>227</v>
      </c>
      <c r="J62" s="66" t="s">
        <v>53</v>
      </c>
      <c r="K62" s="66" t="s">
        <v>748</v>
      </c>
    </row>
    <row r="63" spans="1:11" x14ac:dyDescent="0.25">
      <c r="A63" s="66">
        <v>91</v>
      </c>
      <c r="B63" s="66" t="s">
        <v>54</v>
      </c>
      <c r="C63" s="66" t="s">
        <v>55</v>
      </c>
      <c r="D63" s="66" t="s">
        <v>0</v>
      </c>
      <c r="E63" s="66" t="s">
        <v>1</v>
      </c>
      <c r="F63" s="66" t="s">
        <v>229</v>
      </c>
      <c r="G63" s="66" t="s">
        <v>938</v>
      </c>
      <c r="H63" s="66" t="s">
        <v>3</v>
      </c>
      <c r="I63" s="66" t="s">
        <v>230</v>
      </c>
      <c r="J63" s="66" t="s">
        <v>53</v>
      </c>
      <c r="K63" s="66" t="s">
        <v>749</v>
      </c>
    </row>
    <row r="64" spans="1:11" x14ac:dyDescent="0.25">
      <c r="A64" s="66">
        <v>94</v>
      </c>
      <c r="B64" s="66" t="s">
        <v>268</v>
      </c>
      <c r="C64" s="66" t="s">
        <v>269</v>
      </c>
      <c r="D64" s="66" t="s">
        <v>66</v>
      </c>
      <c r="E64" s="66" t="s">
        <v>1</v>
      </c>
      <c r="F64" s="66" t="s">
        <v>270</v>
      </c>
      <c r="G64" s="66" t="s">
        <v>938</v>
      </c>
      <c r="H64" s="66" t="s">
        <v>3</v>
      </c>
      <c r="I64" s="66" t="s">
        <v>271</v>
      </c>
      <c r="J64" s="66" t="s">
        <v>53</v>
      </c>
      <c r="K64" s="66" t="s">
        <v>754</v>
      </c>
    </row>
    <row r="65" spans="1:11" x14ac:dyDescent="0.25">
      <c r="A65" s="66">
        <v>95</v>
      </c>
      <c r="B65" s="66" t="s">
        <v>278</v>
      </c>
      <c r="C65" s="66" t="s">
        <v>279</v>
      </c>
      <c r="D65" s="66" t="s">
        <v>66</v>
      </c>
      <c r="E65" s="66" t="s">
        <v>1</v>
      </c>
      <c r="F65" s="66" t="s">
        <v>280</v>
      </c>
      <c r="G65" s="66" t="s">
        <v>938</v>
      </c>
      <c r="H65" s="66" t="s">
        <v>3</v>
      </c>
      <c r="I65" s="66" t="s">
        <v>281</v>
      </c>
      <c r="J65" s="66" t="s">
        <v>53</v>
      </c>
      <c r="K65" s="66" t="s">
        <v>756</v>
      </c>
    </row>
    <row r="66" spans="1:11" x14ac:dyDescent="0.25">
      <c r="A66" s="66">
        <v>20</v>
      </c>
      <c r="B66" s="66" t="s">
        <v>1003</v>
      </c>
      <c r="C66" s="66" t="s">
        <v>1004</v>
      </c>
      <c r="D66" s="66" t="s">
        <v>0</v>
      </c>
      <c r="E66" s="66" t="s">
        <v>1</v>
      </c>
      <c r="F66" s="66" t="s">
        <v>773</v>
      </c>
      <c r="G66" s="66" t="s">
        <v>543</v>
      </c>
      <c r="H66" s="66" t="s">
        <v>473</v>
      </c>
      <c r="I66" s="66" t="s">
        <v>774</v>
      </c>
      <c r="J66" s="66" t="s">
        <v>475</v>
      </c>
      <c r="K66" s="66" t="s">
        <v>775</v>
      </c>
    </row>
    <row r="67" spans="1:11" x14ac:dyDescent="0.25">
      <c r="A67" s="66">
        <v>83</v>
      </c>
      <c r="B67" s="66" t="s">
        <v>174</v>
      </c>
      <c r="C67" s="66" t="s">
        <v>175</v>
      </c>
      <c r="D67" s="66" t="s">
        <v>0</v>
      </c>
      <c r="E67" s="66" t="s">
        <v>1</v>
      </c>
      <c r="F67" s="66" t="s">
        <v>472</v>
      </c>
      <c r="G67" s="66" t="s">
        <v>543</v>
      </c>
      <c r="H67" s="66" t="s">
        <v>473</v>
      </c>
      <c r="I67" s="66" t="s">
        <v>474</v>
      </c>
      <c r="J67" s="66" t="s">
        <v>475</v>
      </c>
      <c r="K67" s="66" t="s">
        <v>737</v>
      </c>
    </row>
    <row r="68" spans="1:11" x14ac:dyDescent="0.25">
      <c r="A68" s="66">
        <v>88</v>
      </c>
      <c r="B68" s="66" t="s">
        <v>54</v>
      </c>
      <c r="C68" s="66" t="s">
        <v>55</v>
      </c>
      <c r="D68" s="66" t="s">
        <v>0</v>
      </c>
      <c r="E68" s="66" t="s">
        <v>1</v>
      </c>
      <c r="F68" s="66" t="s">
        <v>480</v>
      </c>
      <c r="G68" s="66" t="s">
        <v>543</v>
      </c>
      <c r="H68" s="66" t="s">
        <v>473</v>
      </c>
      <c r="I68" s="66" t="s">
        <v>481</v>
      </c>
      <c r="J68" s="66" t="s">
        <v>475</v>
      </c>
      <c r="K68" s="66" t="s">
        <v>744</v>
      </c>
    </row>
    <row r="69" spans="1:11" x14ac:dyDescent="0.25">
      <c r="A69" s="66">
        <v>39</v>
      </c>
      <c r="B69" s="66" t="s">
        <v>15</v>
      </c>
      <c r="C69" s="66" t="s">
        <v>16</v>
      </c>
      <c r="D69" s="66" t="s">
        <v>17</v>
      </c>
      <c r="E69" s="66" t="s">
        <v>7</v>
      </c>
      <c r="F69" s="66" t="s">
        <v>18</v>
      </c>
      <c r="G69" s="66" t="s">
        <v>527</v>
      </c>
      <c r="H69" s="66" t="s">
        <v>5</v>
      </c>
      <c r="I69" s="66" t="s">
        <v>19</v>
      </c>
      <c r="J69" s="66" t="s">
        <v>6</v>
      </c>
      <c r="K69" s="66" t="s">
        <v>685</v>
      </c>
    </row>
    <row r="70" spans="1:11" x14ac:dyDescent="0.25">
      <c r="A70" s="66">
        <v>49</v>
      </c>
      <c r="B70" s="66" t="s">
        <v>366</v>
      </c>
      <c r="C70" s="66" t="s">
        <v>367</v>
      </c>
      <c r="D70" s="66" t="s">
        <v>368</v>
      </c>
      <c r="E70" s="66" t="s">
        <v>43</v>
      </c>
      <c r="F70" s="66" t="s">
        <v>395</v>
      </c>
      <c r="G70" s="66" t="s">
        <v>527</v>
      </c>
      <c r="H70" s="66" t="s">
        <v>5</v>
      </c>
      <c r="I70" s="66" t="s">
        <v>396</v>
      </c>
      <c r="J70" s="66" t="s">
        <v>6</v>
      </c>
      <c r="K70" s="66" t="s">
        <v>698</v>
      </c>
    </row>
    <row r="71" spans="1:11" x14ac:dyDescent="0.25">
      <c r="A71" s="66">
        <v>59</v>
      </c>
      <c r="B71" s="66" t="s">
        <v>448</v>
      </c>
      <c r="C71" s="66" t="s">
        <v>449</v>
      </c>
      <c r="D71" s="66" t="s">
        <v>205</v>
      </c>
      <c r="E71" s="66" t="s">
        <v>1</v>
      </c>
      <c r="F71" s="66" t="s">
        <v>450</v>
      </c>
      <c r="G71" s="66" t="s">
        <v>527</v>
      </c>
      <c r="H71" s="66" t="s">
        <v>5</v>
      </c>
      <c r="I71" s="66" t="s">
        <v>451</v>
      </c>
      <c r="J71" s="66" t="s">
        <v>6</v>
      </c>
      <c r="K71" s="66" t="s">
        <v>709</v>
      </c>
    </row>
    <row r="72" spans="1:11" x14ac:dyDescent="0.25">
      <c r="A72" s="66">
        <v>62</v>
      </c>
      <c r="B72" s="66" t="s">
        <v>20</v>
      </c>
      <c r="C72" s="66" t="s">
        <v>21</v>
      </c>
      <c r="D72" s="66" t="s">
        <v>0</v>
      </c>
      <c r="E72" s="66" t="s">
        <v>1</v>
      </c>
      <c r="F72" s="66" t="s">
        <v>22</v>
      </c>
      <c r="G72" s="66" t="s">
        <v>527</v>
      </c>
      <c r="H72" s="66" t="s">
        <v>5</v>
      </c>
      <c r="I72" s="66" t="s">
        <v>23</v>
      </c>
      <c r="J72" s="66" t="s">
        <v>6</v>
      </c>
      <c r="K72" s="66" t="s">
        <v>713</v>
      </c>
    </row>
    <row r="73" spans="1:11" x14ac:dyDescent="0.25">
      <c r="A73" s="66">
        <v>64</v>
      </c>
      <c r="B73" s="66" t="s">
        <v>40</v>
      </c>
      <c r="C73" s="66" t="s">
        <v>41</v>
      </c>
      <c r="D73" s="66" t="s">
        <v>42</v>
      </c>
      <c r="E73" s="66" t="s">
        <v>43</v>
      </c>
      <c r="F73" s="66" t="s">
        <v>44</v>
      </c>
      <c r="G73" s="66" t="s">
        <v>527</v>
      </c>
      <c r="H73" s="66" t="s">
        <v>5</v>
      </c>
      <c r="I73" s="66" t="s">
        <v>45</v>
      </c>
      <c r="J73" s="66" t="s">
        <v>6</v>
      </c>
      <c r="K73" s="66" t="s">
        <v>716</v>
      </c>
    </row>
    <row r="74" spans="1:11" x14ac:dyDescent="0.25">
      <c r="A74" s="66">
        <v>65</v>
      </c>
      <c r="B74" s="66" t="s">
        <v>54</v>
      </c>
      <c r="C74" s="66" t="s">
        <v>55</v>
      </c>
      <c r="D74" s="66" t="s">
        <v>0</v>
      </c>
      <c r="E74" s="66" t="s">
        <v>1</v>
      </c>
      <c r="F74" s="66" t="s">
        <v>56</v>
      </c>
      <c r="G74" s="66" t="s">
        <v>527</v>
      </c>
      <c r="H74" s="66" t="s">
        <v>5</v>
      </c>
      <c r="I74" s="66" t="s">
        <v>57</v>
      </c>
      <c r="J74" s="66" t="s">
        <v>6</v>
      </c>
      <c r="K74" s="66" t="s">
        <v>717</v>
      </c>
    </row>
    <row r="75" spans="1:11" x14ac:dyDescent="0.25">
      <c r="A75" s="66">
        <v>66</v>
      </c>
      <c r="B75" s="66" t="s">
        <v>467</v>
      </c>
      <c r="C75" s="66" t="s">
        <v>468</v>
      </c>
      <c r="D75" s="66" t="s">
        <v>0</v>
      </c>
      <c r="E75" s="66" t="s">
        <v>1</v>
      </c>
      <c r="F75" s="66" t="s">
        <v>469</v>
      </c>
      <c r="G75" s="66" t="s">
        <v>527</v>
      </c>
      <c r="H75" s="66" t="s">
        <v>5</v>
      </c>
      <c r="I75" s="66" t="s">
        <v>470</v>
      </c>
      <c r="J75" s="66" t="s">
        <v>6</v>
      </c>
      <c r="K75" s="66" t="s">
        <v>720</v>
      </c>
    </row>
    <row r="76" spans="1:11" x14ac:dyDescent="0.25">
      <c r="A76" s="66">
        <v>69</v>
      </c>
      <c r="B76" s="66" t="s">
        <v>127</v>
      </c>
      <c r="C76" s="66" t="s">
        <v>47</v>
      </c>
      <c r="D76" s="66" t="s">
        <v>0</v>
      </c>
      <c r="E76" s="66" t="s">
        <v>1</v>
      </c>
      <c r="F76" s="66" t="s">
        <v>128</v>
      </c>
      <c r="G76" s="66" t="s">
        <v>527</v>
      </c>
      <c r="H76" s="66" t="s">
        <v>8</v>
      </c>
      <c r="I76" s="66" t="s">
        <v>129</v>
      </c>
      <c r="J76" s="66" t="s">
        <v>9</v>
      </c>
      <c r="K76" s="66" t="s">
        <v>729</v>
      </c>
    </row>
    <row r="77" spans="1:11" x14ac:dyDescent="0.25">
      <c r="A77" s="66">
        <v>70</v>
      </c>
      <c r="B77" s="66" t="s">
        <v>641</v>
      </c>
      <c r="C77" s="66" t="s">
        <v>642</v>
      </c>
      <c r="D77" s="66" t="s">
        <v>106</v>
      </c>
      <c r="E77" s="66" t="s">
        <v>7</v>
      </c>
      <c r="F77" s="66" t="s">
        <v>643</v>
      </c>
      <c r="G77" s="66" t="s">
        <v>527</v>
      </c>
      <c r="H77" s="66" t="s">
        <v>8</v>
      </c>
      <c r="I77" s="66" t="s">
        <v>644</v>
      </c>
      <c r="J77" s="66" t="s">
        <v>9</v>
      </c>
      <c r="K77" s="66" t="s">
        <v>730</v>
      </c>
    </row>
    <row r="78" spans="1:11" x14ac:dyDescent="0.25">
      <c r="A78" s="66">
        <v>73</v>
      </c>
      <c r="B78" s="66" t="s">
        <v>811</v>
      </c>
      <c r="C78" s="66" t="s">
        <v>812</v>
      </c>
      <c r="D78" s="66" t="s">
        <v>813</v>
      </c>
      <c r="E78" s="66" t="s">
        <v>814</v>
      </c>
      <c r="F78" s="66" t="s">
        <v>815</v>
      </c>
      <c r="G78" s="66" t="s">
        <v>527</v>
      </c>
      <c r="H78" s="66" t="s">
        <v>8</v>
      </c>
      <c r="I78" s="66" t="s">
        <v>817</v>
      </c>
      <c r="J78" s="66" t="s">
        <v>9</v>
      </c>
      <c r="K78" s="66" t="s">
        <v>818</v>
      </c>
    </row>
    <row r="79" spans="1:11" x14ac:dyDescent="0.25">
      <c r="A79" s="66">
        <v>74</v>
      </c>
      <c r="B79" s="66" t="s">
        <v>869</v>
      </c>
      <c r="C79" s="66" t="s">
        <v>870</v>
      </c>
      <c r="D79" s="66" t="s">
        <v>871</v>
      </c>
      <c r="E79" s="66" t="s">
        <v>198</v>
      </c>
      <c r="F79" s="66" t="s">
        <v>872</v>
      </c>
      <c r="G79" s="66" t="s">
        <v>527</v>
      </c>
      <c r="H79" s="66" t="s">
        <v>8</v>
      </c>
      <c r="I79" s="66" t="s">
        <v>873</v>
      </c>
      <c r="J79" s="66" t="s">
        <v>9</v>
      </c>
      <c r="K79" s="66" t="s">
        <v>874</v>
      </c>
    </row>
    <row r="80" spans="1:11" x14ac:dyDescent="0.25">
      <c r="A80" s="66">
        <v>76</v>
      </c>
      <c r="B80" s="66" t="s">
        <v>819</v>
      </c>
      <c r="C80" s="66" t="s">
        <v>820</v>
      </c>
      <c r="D80" s="66" t="s">
        <v>821</v>
      </c>
      <c r="E80" s="66" t="s">
        <v>822</v>
      </c>
      <c r="F80" s="66" t="s">
        <v>823</v>
      </c>
      <c r="G80" s="66" t="s">
        <v>527</v>
      </c>
      <c r="H80" s="66" t="s">
        <v>8</v>
      </c>
      <c r="I80" s="66" t="s">
        <v>824</v>
      </c>
      <c r="J80" s="66" t="s">
        <v>9</v>
      </c>
      <c r="K80" s="66" t="s">
        <v>825</v>
      </c>
    </row>
    <row r="81" spans="1:11" x14ac:dyDescent="0.25">
      <c r="A81" s="66">
        <v>77</v>
      </c>
      <c r="B81" s="66" t="s">
        <v>875</v>
      </c>
      <c r="C81" s="66" t="s">
        <v>876</v>
      </c>
      <c r="D81" s="66" t="s">
        <v>877</v>
      </c>
      <c r="E81" s="66" t="s">
        <v>878</v>
      </c>
      <c r="F81" s="66" t="s">
        <v>879</v>
      </c>
      <c r="G81" s="66" t="s">
        <v>527</v>
      </c>
      <c r="H81" s="66" t="s">
        <v>8</v>
      </c>
      <c r="I81" s="66" t="s">
        <v>880</v>
      </c>
      <c r="J81" s="66" t="s">
        <v>9</v>
      </c>
      <c r="K81" s="66" t="s">
        <v>881</v>
      </c>
    </row>
    <row r="82" spans="1:11" x14ac:dyDescent="0.25">
      <c r="A82" s="66">
        <v>78</v>
      </c>
      <c r="B82" s="66" t="s">
        <v>797</v>
      </c>
      <c r="C82" s="66" t="s">
        <v>798</v>
      </c>
      <c r="D82" s="66" t="s">
        <v>799</v>
      </c>
      <c r="E82" s="66" t="s">
        <v>1</v>
      </c>
      <c r="F82" s="66" t="s">
        <v>800</v>
      </c>
      <c r="G82" s="66" t="s">
        <v>527</v>
      </c>
      <c r="H82" s="66" t="s">
        <v>8</v>
      </c>
      <c r="I82" s="66" t="s">
        <v>801</v>
      </c>
      <c r="J82" s="66" t="s">
        <v>9</v>
      </c>
      <c r="K82" s="66" t="s">
        <v>802</v>
      </c>
    </row>
    <row r="83" spans="1:11" x14ac:dyDescent="0.25">
      <c r="A83" s="66">
        <v>79</v>
      </c>
      <c r="B83" s="66" t="s">
        <v>101</v>
      </c>
      <c r="C83" s="66" t="s">
        <v>102</v>
      </c>
      <c r="D83" s="66" t="s">
        <v>103</v>
      </c>
      <c r="E83" s="66" t="s">
        <v>43</v>
      </c>
      <c r="F83" s="66" t="s">
        <v>169</v>
      </c>
      <c r="G83" s="66" t="s">
        <v>527</v>
      </c>
      <c r="H83" s="66" t="s">
        <v>8</v>
      </c>
      <c r="I83" s="66" t="s">
        <v>170</v>
      </c>
      <c r="J83" s="66" t="s">
        <v>9</v>
      </c>
      <c r="K83" s="66" t="s">
        <v>735</v>
      </c>
    </row>
    <row r="84" spans="1:11" x14ac:dyDescent="0.25">
      <c r="A84" s="66">
        <v>81</v>
      </c>
      <c r="B84" s="66" t="s">
        <v>882</v>
      </c>
      <c r="C84" s="66" t="s">
        <v>97</v>
      </c>
      <c r="D84" s="66" t="s">
        <v>173</v>
      </c>
      <c r="E84" s="66" t="s">
        <v>43</v>
      </c>
      <c r="F84" s="66" t="s">
        <v>883</v>
      </c>
      <c r="G84" s="66" t="s">
        <v>527</v>
      </c>
      <c r="H84" s="66" t="s">
        <v>8</v>
      </c>
      <c r="I84" s="66" t="s">
        <v>884</v>
      </c>
      <c r="J84" s="66" t="s">
        <v>9</v>
      </c>
      <c r="K84" s="66" t="s">
        <v>885</v>
      </c>
    </row>
    <row r="85" spans="1:11" x14ac:dyDescent="0.25">
      <c r="A85" s="66">
        <v>82</v>
      </c>
      <c r="B85" s="66" t="s">
        <v>174</v>
      </c>
      <c r="C85" s="66" t="s">
        <v>175</v>
      </c>
      <c r="D85" s="66" t="s">
        <v>0</v>
      </c>
      <c r="E85" s="66" t="s">
        <v>1</v>
      </c>
      <c r="F85" s="66" t="s">
        <v>176</v>
      </c>
      <c r="G85" s="66" t="s">
        <v>527</v>
      </c>
      <c r="H85" s="66" t="s">
        <v>8</v>
      </c>
      <c r="I85" s="66" t="s">
        <v>177</v>
      </c>
      <c r="J85" s="66" t="s">
        <v>9</v>
      </c>
      <c r="K85" s="66" t="s">
        <v>736</v>
      </c>
    </row>
    <row r="86" spans="1:11" x14ac:dyDescent="0.25">
      <c r="A86" s="66">
        <v>84</v>
      </c>
      <c r="B86" s="66" t="s">
        <v>179</v>
      </c>
      <c r="C86" s="66" t="s">
        <v>180</v>
      </c>
      <c r="D86" s="66" t="s">
        <v>181</v>
      </c>
      <c r="E86" s="66" t="s">
        <v>43</v>
      </c>
      <c r="F86" s="66" t="s">
        <v>182</v>
      </c>
      <c r="G86" s="66" t="s">
        <v>527</v>
      </c>
      <c r="H86" s="66" t="s">
        <v>8</v>
      </c>
      <c r="I86" s="66" t="s">
        <v>183</v>
      </c>
      <c r="J86" s="66" t="s">
        <v>9</v>
      </c>
      <c r="K86" s="66" t="s">
        <v>738</v>
      </c>
    </row>
    <row r="87" spans="1:11" x14ac:dyDescent="0.25">
      <c r="A87" s="66">
        <v>1</v>
      </c>
      <c r="B87" s="66" t="s">
        <v>803</v>
      </c>
      <c r="C87" s="66" t="s">
        <v>804</v>
      </c>
      <c r="D87" s="66" t="s">
        <v>17</v>
      </c>
      <c r="E87" s="66" t="s">
        <v>7</v>
      </c>
      <c r="F87" s="66" t="s">
        <v>805</v>
      </c>
      <c r="G87" s="66" t="s">
        <v>760</v>
      </c>
      <c r="H87" s="66" t="s">
        <v>5</v>
      </c>
      <c r="I87" s="66" t="s">
        <v>806</v>
      </c>
      <c r="J87" s="66" t="s">
        <v>6</v>
      </c>
      <c r="K87" s="66" t="s">
        <v>996</v>
      </c>
    </row>
    <row r="88" spans="1:11" x14ac:dyDescent="0.25">
      <c r="A88" s="66">
        <v>6</v>
      </c>
      <c r="B88" s="66" t="s">
        <v>104</v>
      </c>
      <c r="C88" s="66" t="s">
        <v>105</v>
      </c>
      <c r="D88" s="66" t="s">
        <v>106</v>
      </c>
      <c r="E88" s="66" t="s">
        <v>7</v>
      </c>
      <c r="F88" s="66" t="s">
        <v>107</v>
      </c>
      <c r="G88" s="66" t="s">
        <v>760</v>
      </c>
      <c r="H88" s="66" t="s">
        <v>5</v>
      </c>
      <c r="I88" s="66" t="s">
        <v>108</v>
      </c>
      <c r="J88" s="66" t="s">
        <v>6</v>
      </c>
      <c r="K88" s="66" t="s">
        <v>964</v>
      </c>
    </row>
    <row r="89" spans="1:11" x14ac:dyDescent="0.25">
      <c r="A89" s="66">
        <v>12</v>
      </c>
      <c r="B89" s="66" t="s">
        <v>49</v>
      </c>
      <c r="C89" s="66" t="s">
        <v>97</v>
      </c>
      <c r="D89" s="66" t="s">
        <v>66</v>
      </c>
      <c r="E89" s="66" t="s">
        <v>1</v>
      </c>
      <c r="F89" s="66" t="s">
        <v>98</v>
      </c>
      <c r="G89" s="66" t="s">
        <v>760</v>
      </c>
      <c r="H89" s="66" t="s">
        <v>5</v>
      </c>
      <c r="I89" s="66" t="s">
        <v>99</v>
      </c>
      <c r="J89" s="66" t="s">
        <v>6</v>
      </c>
      <c r="K89" s="66" t="s">
        <v>920</v>
      </c>
    </row>
    <row r="90" spans="1:11" x14ac:dyDescent="0.25">
      <c r="A90" s="66">
        <v>14</v>
      </c>
      <c r="B90" s="66" t="s">
        <v>902</v>
      </c>
      <c r="C90" s="66" t="s">
        <v>903</v>
      </c>
      <c r="D90" s="66" t="s">
        <v>17</v>
      </c>
      <c r="E90" s="66" t="s">
        <v>7</v>
      </c>
      <c r="F90" s="66" t="s">
        <v>904</v>
      </c>
      <c r="G90" s="66" t="s">
        <v>760</v>
      </c>
      <c r="H90" s="66" t="s">
        <v>8</v>
      </c>
      <c r="I90" s="66" t="s">
        <v>905</v>
      </c>
      <c r="J90" s="66" t="s">
        <v>9</v>
      </c>
      <c r="K90" s="66" t="s">
        <v>906</v>
      </c>
    </row>
    <row r="91" spans="1:11" x14ac:dyDescent="0.25">
      <c r="A91" s="66">
        <v>19</v>
      </c>
      <c r="B91" s="66" t="s">
        <v>766</v>
      </c>
      <c r="C91" s="66" t="s">
        <v>767</v>
      </c>
      <c r="D91" s="66" t="s">
        <v>577</v>
      </c>
      <c r="E91" s="66" t="s">
        <v>7</v>
      </c>
      <c r="F91" s="66" t="s">
        <v>768</v>
      </c>
      <c r="G91" s="66" t="s">
        <v>760</v>
      </c>
      <c r="H91" s="66" t="s">
        <v>8</v>
      </c>
      <c r="I91" s="66" t="s">
        <v>769</v>
      </c>
      <c r="J91" s="66" t="s">
        <v>9</v>
      </c>
      <c r="K91" s="66" t="s">
        <v>770</v>
      </c>
    </row>
    <row r="92" spans="1:11" x14ac:dyDescent="0.25">
      <c r="A92" s="66">
        <v>21</v>
      </c>
      <c r="B92" s="66" t="s">
        <v>544</v>
      </c>
      <c r="C92" s="66" t="s">
        <v>545</v>
      </c>
      <c r="D92" s="66" t="s">
        <v>546</v>
      </c>
      <c r="E92" s="66" t="s">
        <v>1</v>
      </c>
      <c r="F92" s="66" t="s">
        <v>547</v>
      </c>
      <c r="G92" s="66" t="s">
        <v>760</v>
      </c>
      <c r="H92" s="66" t="s">
        <v>8</v>
      </c>
      <c r="I92" s="66" t="s">
        <v>548</v>
      </c>
      <c r="J92" s="66" t="s">
        <v>9</v>
      </c>
      <c r="K92" s="66" t="s">
        <v>783</v>
      </c>
    </row>
    <row r="93" spans="1:11" x14ac:dyDescent="0.25">
      <c r="A93" s="66">
        <v>58</v>
      </c>
      <c r="B93" s="66" t="s">
        <v>786</v>
      </c>
      <c r="C93" s="66" t="s">
        <v>175</v>
      </c>
      <c r="D93" s="66" t="s">
        <v>256</v>
      </c>
      <c r="E93" s="66" t="s">
        <v>1</v>
      </c>
      <c r="F93" s="66" t="s">
        <v>787</v>
      </c>
      <c r="G93" s="66" t="s">
        <v>760</v>
      </c>
      <c r="H93" s="66" t="s">
        <v>5</v>
      </c>
      <c r="I93" s="66" t="s">
        <v>789</v>
      </c>
      <c r="J93" s="66" t="s">
        <v>6</v>
      </c>
      <c r="K93" s="66" t="s">
        <v>790</v>
      </c>
    </row>
    <row r="94" spans="1:11" x14ac:dyDescent="0.25">
      <c r="A94" s="66">
        <v>72</v>
      </c>
      <c r="B94" s="66" t="s">
        <v>925</v>
      </c>
      <c r="C94" s="66" t="s">
        <v>926</v>
      </c>
      <c r="D94" s="66" t="s">
        <v>821</v>
      </c>
      <c r="E94" s="66" t="s">
        <v>822</v>
      </c>
      <c r="F94" s="66" t="s">
        <v>927</v>
      </c>
      <c r="G94" s="66" t="s">
        <v>760</v>
      </c>
      <c r="H94" s="66" t="s">
        <v>8</v>
      </c>
      <c r="I94" s="66" t="s">
        <v>928</v>
      </c>
      <c r="J94" s="66" t="s">
        <v>9</v>
      </c>
      <c r="K94" s="66" t="s">
        <v>929</v>
      </c>
    </row>
    <row r="95" spans="1:11" x14ac:dyDescent="0.25">
      <c r="A95" s="66">
        <v>80</v>
      </c>
      <c r="B95" s="66" t="s">
        <v>968</v>
      </c>
      <c r="C95" s="66" t="s">
        <v>969</v>
      </c>
      <c r="D95" s="66" t="s">
        <v>970</v>
      </c>
      <c r="E95" s="66" t="s">
        <v>971</v>
      </c>
      <c r="F95" s="66" t="s">
        <v>972</v>
      </c>
      <c r="G95" s="66" t="s">
        <v>760</v>
      </c>
      <c r="H95" s="66" t="s">
        <v>8</v>
      </c>
      <c r="I95" s="66" t="s">
        <v>973</v>
      </c>
      <c r="J95" s="66" t="s">
        <v>9</v>
      </c>
      <c r="K95" s="66" t="s">
        <v>974</v>
      </c>
    </row>
    <row r="96" spans="1:11" x14ac:dyDescent="0.25">
      <c r="A96" s="66">
        <v>85</v>
      </c>
      <c r="B96" s="66" t="s">
        <v>975</v>
      </c>
      <c r="C96" s="66" t="s">
        <v>416</v>
      </c>
      <c r="D96" s="66" t="s">
        <v>976</v>
      </c>
      <c r="E96" s="66" t="s">
        <v>198</v>
      </c>
      <c r="F96" s="66" t="s">
        <v>977</v>
      </c>
      <c r="G96" s="66" t="s">
        <v>760</v>
      </c>
      <c r="H96" s="66" t="s">
        <v>8</v>
      </c>
      <c r="I96" s="66" t="s">
        <v>978</v>
      </c>
      <c r="J96" s="66" t="s">
        <v>9</v>
      </c>
      <c r="K96" s="66" t="s">
        <v>979</v>
      </c>
    </row>
  </sheetData>
  <sortState ref="A2:K96">
    <sortCondition ref="G2:G96"/>
  </sortState>
  <pageMargins bottom="0.75" footer="0.3" header="0.3" left="0.7" right="0.7" top="0.75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7"/>
  <dimension ref="A1:L100"/>
  <sheetViews>
    <sheetView workbookViewId="0">
      <selection sqref="A1:K1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2.28515625" collapsed="false"/>
    <col min="4" max="4" bestFit="true" customWidth="true" width="13.8554687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7109375" collapsed="false"/>
    <col min="9" max="9" bestFit="true" customWidth="true" width="14.285156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</v>
      </c>
      <c r="B2" s="64" t="s">
        <v>612</v>
      </c>
      <c r="C2" s="64" t="s">
        <v>613</v>
      </c>
      <c r="D2" s="64" t="s">
        <v>0</v>
      </c>
      <c r="E2" s="64" t="s">
        <v>1</v>
      </c>
      <c r="F2" s="64" t="s">
        <v>526</v>
      </c>
      <c r="G2" s="64" t="s">
        <v>997</v>
      </c>
      <c r="H2" s="64" t="s">
        <v>5</v>
      </c>
      <c r="I2" s="64" t="s">
        <v>528</v>
      </c>
      <c r="J2" s="64" t="s">
        <v>6</v>
      </c>
      <c r="K2" s="64" t="s">
        <v>998</v>
      </c>
    </row>
    <row r="3" spans="1:11" x14ac:dyDescent="0.25">
      <c r="A3">
        <v>3</v>
      </c>
      <c r="B3" s="64" t="s">
        <v>262</v>
      </c>
      <c r="C3" s="64" t="s">
        <v>421</v>
      </c>
      <c r="D3" s="64" t="s">
        <v>0</v>
      </c>
      <c r="E3" s="64" t="s">
        <v>1</v>
      </c>
      <c r="F3" s="64" t="s">
        <v>999</v>
      </c>
      <c r="G3" s="64" t="s">
        <v>997</v>
      </c>
      <c r="H3" s="64" t="s">
        <v>552</v>
      </c>
      <c r="I3" s="64" t="s">
        <v>1000</v>
      </c>
      <c r="J3" s="64" t="s">
        <v>554</v>
      </c>
      <c r="K3" s="64" t="s">
        <v>1001</v>
      </c>
    </row>
    <row r="4" spans="1:11" x14ac:dyDescent="0.25">
      <c r="A4">
        <v>5</v>
      </c>
      <c r="B4" s="64" t="s">
        <v>1003</v>
      </c>
      <c r="C4" s="64" t="s">
        <v>1004</v>
      </c>
      <c r="D4" s="64" t="s">
        <v>0</v>
      </c>
      <c r="E4" s="64" t="s">
        <v>1</v>
      </c>
      <c r="F4" s="64" t="s">
        <v>1005</v>
      </c>
      <c r="G4" s="64" t="s">
        <v>997</v>
      </c>
      <c r="H4" s="64" t="s">
        <v>1006</v>
      </c>
      <c r="I4" s="64" t="s">
        <v>1007</v>
      </c>
      <c r="J4" s="64" t="s">
        <v>1008</v>
      </c>
      <c r="K4" s="64" t="s">
        <v>1009</v>
      </c>
    </row>
    <row r="5" spans="1:11" x14ac:dyDescent="0.25">
      <c r="A5" s="56">
        <v>12</v>
      </c>
      <c r="B5" s="56" t="s">
        <v>15</v>
      </c>
      <c r="C5" s="56" t="s">
        <v>16</v>
      </c>
      <c r="D5" s="56" t="s">
        <v>17</v>
      </c>
      <c r="E5" s="56" t="s">
        <v>7</v>
      </c>
      <c r="F5" s="56" t="s">
        <v>948</v>
      </c>
      <c r="G5" s="56" t="s">
        <v>516</v>
      </c>
      <c r="H5" s="56" t="s">
        <v>30</v>
      </c>
      <c r="I5" s="56" t="s">
        <v>949</v>
      </c>
      <c r="J5" s="56" t="s">
        <v>32</v>
      </c>
      <c r="K5" s="56" t="s">
        <v>950</v>
      </c>
    </row>
    <row r="6" spans="1:11" x14ac:dyDescent="0.25">
      <c r="A6" s="64">
        <v>6</v>
      </c>
      <c r="B6" s="64" t="s">
        <v>830</v>
      </c>
      <c r="C6" s="64" t="s">
        <v>624</v>
      </c>
      <c r="D6" s="64" t="s">
        <v>625</v>
      </c>
      <c r="E6" s="64" t="s">
        <v>48</v>
      </c>
      <c r="F6" s="64" t="s">
        <v>626</v>
      </c>
      <c r="G6" s="64" t="s">
        <v>666</v>
      </c>
      <c r="H6" s="64" t="s">
        <v>294</v>
      </c>
      <c r="I6" s="64" t="s">
        <v>627</v>
      </c>
      <c r="J6" s="64" t="s">
        <v>289</v>
      </c>
      <c r="K6" s="64" t="s">
        <v>987</v>
      </c>
    </row>
    <row r="7" spans="1:11" x14ac:dyDescent="0.25">
      <c r="A7" s="64">
        <v>13</v>
      </c>
      <c r="B7" s="64" t="s">
        <v>567</v>
      </c>
      <c r="C7" s="64" t="s">
        <v>561</v>
      </c>
      <c r="D7" s="64" t="s">
        <v>0</v>
      </c>
      <c r="E7" s="64" t="s">
        <v>1</v>
      </c>
      <c r="F7" s="64" t="s">
        <v>61</v>
      </c>
      <c r="G7" s="64" t="s">
        <v>666</v>
      </c>
      <c r="H7" s="64" t="s">
        <v>3</v>
      </c>
      <c r="I7" s="64" t="s">
        <v>62</v>
      </c>
      <c r="J7" s="64" t="s">
        <v>53</v>
      </c>
      <c r="K7" s="64" t="s">
        <v>919</v>
      </c>
    </row>
    <row r="8" spans="1:11" x14ac:dyDescent="0.25">
      <c r="A8" s="64">
        <v>19</v>
      </c>
      <c r="B8" s="64" t="s">
        <v>832</v>
      </c>
      <c r="C8" s="64" t="s">
        <v>833</v>
      </c>
      <c r="D8" s="64" t="s">
        <v>173</v>
      </c>
      <c r="E8" s="64" t="s">
        <v>43</v>
      </c>
      <c r="F8" s="64" t="s">
        <v>834</v>
      </c>
      <c r="G8" s="64" t="s">
        <v>666</v>
      </c>
      <c r="H8" s="64" t="s">
        <v>294</v>
      </c>
      <c r="I8" s="64" t="s">
        <v>835</v>
      </c>
      <c r="J8" s="64" t="s">
        <v>289</v>
      </c>
      <c r="K8" s="64" t="s">
        <v>836</v>
      </c>
    </row>
    <row r="9" spans="1:11" x14ac:dyDescent="0.25">
      <c r="A9" s="64">
        <v>24</v>
      </c>
      <c r="B9" s="64" t="s">
        <v>453</v>
      </c>
      <c r="C9" s="64" t="s">
        <v>454</v>
      </c>
      <c r="D9" s="64" t="s">
        <v>455</v>
      </c>
      <c r="E9" s="64" t="s">
        <v>456</v>
      </c>
      <c r="F9" s="64" t="s">
        <v>457</v>
      </c>
      <c r="G9" s="64" t="s">
        <v>666</v>
      </c>
      <c r="H9" s="64" t="s">
        <v>30</v>
      </c>
      <c r="I9" s="64" t="s">
        <v>458</v>
      </c>
      <c r="J9" s="64" t="s">
        <v>32</v>
      </c>
      <c r="K9" s="64" t="s">
        <v>763</v>
      </c>
    </row>
    <row r="10" spans="1:11" x14ac:dyDescent="0.25">
      <c r="A10" s="64">
        <v>28</v>
      </c>
      <c r="B10" s="64" t="s">
        <v>407</v>
      </c>
      <c r="C10" s="64" t="s">
        <v>408</v>
      </c>
      <c r="D10" s="64" t="s">
        <v>618</v>
      </c>
      <c r="E10" s="64" t="s">
        <v>619</v>
      </c>
      <c r="F10" s="64" t="s">
        <v>620</v>
      </c>
      <c r="G10" s="64" t="s">
        <v>666</v>
      </c>
      <c r="H10" s="64" t="s">
        <v>294</v>
      </c>
      <c r="I10" s="64" t="s">
        <v>621</v>
      </c>
      <c r="J10" s="64" t="s">
        <v>289</v>
      </c>
      <c r="K10" s="64" t="s">
        <v>658</v>
      </c>
    </row>
    <row r="11" spans="1:11" x14ac:dyDescent="0.25">
      <c r="A11" s="64">
        <v>33</v>
      </c>
      <c r="B11" s="64" t="s">
        <v>590</v>
      </c>
      <c r="C11" s="64" t="s">
        <v>591</v>
      </c>
      <c r="D11" s="64" t="s">
        <v>592</v>
      </c>
      <c r="E11" s="64" t="s">
        <v>43</v>
      </c>
      <c r="F11" s="64" t="s">
        <v>593</v>
      </c>
      <c r="G11" s="64" t="s">
        <v>666</v>
      </c>
      <c r="H11" s="64" t="s">
        <v>30</v>
      </c>
      <c r="I11" s="64" t="s">
        <v>594</v>
      </c>
      <c r="J11" s="64" t="s">
        <v>32</v>
      </c>
      <c r="K11" s="64" t="s">
        <v>669</v>
      </c>
    </row>
    <row r="12" spans="1:11" x14ac:dyDescent="0.25">
      <c r="A12" s="64">
        <v>43</v>
      </c>
      <c r="B12" s="64" t="s">
        <v>333</v>
      </c>
      <c r="C12" s="64" t="s">
        <v>334</v>
      </c>
      <c r="D12" s="64" t="s">
        <v>335</v>
      </c>
      <c r="E12" s="64" t="s">
        <v>48</v>
      </c>
      <c r="F12" s="64" t="s">
        <v>336</v>
      </c>
      <c r="G12" s="64" t="s">
        <v>666</v>
      </c>
      <c r="H12" s="64" t="s">
        <v>287</v>
      </c>
      <c r="I12" s="64" t="s">
        <v>337</v>
      </c>
      <c r="J12" s="64" t="s">
        <v>289</v>
      </c>
      <c r="K12" s="64" t="s">
        <v>686</v>
      </c>
    </row>
    <row r="13" spans="1:11" x14ac:dyDescent="0.25">
      <c r="A13" s="64">
        <v>45</v>
      </c>
      <c r="B13" s="64" t="s">
        <v>350</v>
      </c>
      <c r="C13" s="64" t="s">
        <v>340</v>
      </c>
      <c r="D13" s="64" t="s">
        <v>351</v>
      </c>
      <c r="E13" s="64" t="s">
        <v>48</v>
      </c>
      <c r="F13" s="64" t="s">
        <v>352</v>
      </c>
      <c r="G13" s="64" t="s">
        <v>666</v>
      </c>
      <c r="H13" s="64" t="s">
        <v>287</v>
      </c>
      <c r="I13" s="64" t="s">
        <v>353</v>
      </c>
      <c r="J13" s="64" t="s">
        <v>289</v>
      </c>
      <c r="K13" s="64" t="s">
        <v>689</v>
      </c>
    </row>
    <row r="14" spans="1:11" x14ac:dyDescent="0.25">
      <c r="A14" s="64">
        <v>50</v>
      </c>
      <c r="B14" s="64" t="s">
        <v>377</v>
      </c>
      <c r="C14" s="64" t="s">
        <v>378</v>
      </c>
      <c r="D14" s="64" t="s">
        <v>256</v>
      </c>
      <c r="E14" s="64" t="s">
        <v>1</v>
      </c>
      <c r="F14" s="64" t="s">
        <v>379</v>
      </c>
      <c r="G14" s="64" t="s">
        <v>666</v>
      </c>
      <c r="H14" s="64" t="s">
        <v>294</v>
      </c>
      <c r="I14" s="64" t="s">
        <v>380</v>
      </c>
      <c r="J14" s="64" t="s">
        <v>289</v>
      </c>
      <c r="K14" s="64" t="s">
        <v>695</v>
      </c>
    </row>
    <row r="15" spans="1:11" x14ac:dyDescent="0.25">
      <c r="A15" s="64">
        <v>51</v>
      </c>
      <c r="B15" s="64" t="s">
        <v>387</v>
      </c>
      <c r="C15" s="64" t="s">
        <v>279</v>
      </c>
      <c r="D15" s="64" t="s">
        <v>351</v>
      </c>
      <c r="E15" s="64" t="s">
        <v>48</v>
      </c>
      <c r="F15" s="64" t="s">
        <v>388</v>
      </c>
      <c r="G15" s="64" t="s">
        <v>666</v>
      </c>
      <c r="H15" s="64" t="s">
        <v>287</v>
      </c>
      <c r="I15" s="64" t="s">
        <v>389</v>
      </c>
      <c r="J15" s="64" t="s">
        <v>289</v>
      </c>
      <c r="K15" s="64" t="s">
        <v>696</v>
      </c>
    </row>
    <row r="16" spans="1:11" x14ac:dyDescent="0.25">
      <c r="A16" s="64">
        <v>56</v>
      </c>
      <c r="B16" s="64" t="s">
        <v>407</v>
      </c>
      <c r="C16" s="64" t="s">
        <v>408</v>
      </c>
      <c r="D16" s="64" t="s">
        <v>618</v>
      </c>
      <c r="E16" s="64" t="s">
        <v>619</v>
      </c>
      <c r="F16" s="64" t="s">
        <v>412</v>
      </c>
      <c r="G16" s="64" t="s">
        <v>666</v>
      </c>
      <c r="H16" s="64" t="s">
        <v>294</v>
      </c>
      <c r="I16" s="64" t="s">
        <v>413</v>
      </c>
      <c r="J16" s="64" t="s">
        <v>289</v>
      </c>
      <c r="K16" s="64" t="s">
        <v>702</v>
      </c>
    </row>
    <row r="17" spans="1:11" x14ac:dyDescent="0.25">
      <c r="A17" s="64">
        <v>59</v>
      </c>
      <c r="B17" s="64" t="s">
        <v>407</v>
      </c>
      <c r="C17" s="64" t="s">
        <v>408</v>
      </c>
      <c r="D17" s="64" t="s">
        <v>618</v>
      </c>
      <c r="E17" s="64" t="s">
        <v>619</v>
      </c>
      <c r="F17" s="64" t="s">
        <v>437</v>
      </c>
      <c r="G17" s="64" t="s">
        <v>666</v>
      </c>
      <c r="H17" s="64" t="s">
        <v>30</v>
      </c>
      <c r="I17" s="64" t="s">
        <v>438</v>
      </c>
      <c r="J17" s="64" t="s">
        <v>32</v>
      </c>
      <c r="K17" s="64" t="s">
        <v>706</v>
      </c>
    </row>
    <row r="18" spans="1:11" x14ac:dyDescent="0.25">
      <c r="A18" s="64">
        <v>60</v>
      </c>
      <c r="B18" s="64" t="s">
        <v>407</v>
      </c>
      <c r="C18" s="64" t="s">
        <v>408</v>
      </c>
      <c r="D18" s="64" t="s">
        <v>618</v>
      </c>
      <c r="E18" s="64" t="s">
        <v>619</v>
      </c>
      <c r="F18" s="64" t="s">
        <v>440</v>
      </c>
      <c r="G18" s="64" t="s">
        <v>666</v>
      </c>
      <c r="H18" s="64" t="s">
        <v>30</v>
      </c>
      <c r="I18" s="64" t="s">
        <v>441</v>
      </c>
      <c r="J18" s="64" t="s">
        <v>32</v>
      </c>
      <c r="K18" s="64" t="s">
        <v>707</v>
      </c>
    </row>
    <row r="19" spans="1:11" x14ac:dyDescent="0.25">
      <c r="A19" s="64">
        <v>74</v>
      </c>
      <c r="B19" s="64" t="s">
        <v>131</v>
      </c>
      <c r="C19" s="64" t="s">
        <v>132</v>
      </c>
      <c r="D19" s="64" t="s">
        <v>133</v>
      </c>
      <c r="E19" s="64" t="s">
        <v>28</v>
      </c>
      <c r="F19" s="64" t="s">
        <v>134</v>
      </c>
      <c r="G19" s="64" t="s">
        <v>666</v>
      </c>
      <c r="H19" s="64" t="s">
        <v>30</v>
      </c>
      <c r="I19" s="64" t="s">
        <v>135</v>
      </c>
      <c r="J19" s="64" t="s">
        <v>32</v>
      </c>
      <c r="K19" s="64" t="s">
        <v>731</v>
      </c>
    </row>
    <row r="20" spans="1:11" x14ac:dyDescent="0.25">
      <c r="A20" s="64">
        <v>78</v>
      </c>
      <c r="B20" s="64" t="s">
        <v>54</v>
      </c>
      <c r="C20" s="64" t="s">
        <v>55</v>
      </c>
      <c r="D20" s="64" t="s">
        <v>0</v>
      </c>
      <c r="E20" s="64" t="s">
        <v>1</v>
      </c>
      <c r="F20" s="64" t="s">
        <v>156</v>
      </c>
      <c r="G20" s="64" t="s">
        <v>666</v>
      </c>
      <c r="H20" s="64" t="s">
        <v>157</v>
      </c>
      <c r="I20" s="64" t="s">
        <v>158</v>
      </c>
      <c r="J20" s="64" t="s">
        <v>159</v>
      </c>
      <c r="K20" s="64" t="s">
        <v>734</v>
      </c>
    </row>
    <row r="21" spans="1:11" x14ac:dyDescent="0.25">
      <c r="A21" s="64">
        <v>91</v>
      </c>
      <c r="B21" s="64" t="s">
        <v>101</v>
      </c>
      <c r="C21" s="64" t="s">
        <v>102</v>
      </c>
      <c r="D21" s="64" t="s">
        <v>103</v>
      </c>
      <c r="E21" s="64" t="s">
        <v>43</v>
      </c>
      <c r="F21" s="64" t="s">
        <v>202</v>
      </c>
      <c r="G21" s="64" t="s">
        <v>666</v>
      </c>
      <c r="H21" s="64" t="s">
        <v>30</v>
      </c>
      <c r="I21" s="64" t="s">
        <v>203</v>
      </c>
      <c r="J21" s="64" t="s">
        <v>32</v>
      </c>
      <c r="K21" s="64" t="s">
        <v>743</v>
      </c>
    </row>
    <row r="22" spans="1:11" x14ac:dyDescent="0.25">
      <c r="A22" s="64">
        <v>96</v>
      </c>
      <c r="B22" s="64" t="s">
        <v>232</v>
      </c>
      <c r="C22" s="64" t="s">
        <v>233</v>
      </c>
      <c r="D22" s="64" t="s">
        <v>234</v>
      </c>
      <c r="E22" s="64" t="s">
        <v>1</v>
      </c>
      <c r="F22" s="64" t="s">
        <v>235</v>
      </c>
      <c r="G22" s="64" t="s">
        <v>666</v>
      </c>
      <c r="H22" s="64" t="s">
        <v>3</v>
      </c>
      <c r="I22" s="64" t="s">
        <v>236</v>
      </c>
      <c r="J22" s="64" t="s">
        <v>53</v>
      </c>
      <c r="K22" s="64" t="s">
        <v>750</v>
      </c>
    </row>
    <row r="23" spans="1:11" x14ac:dyDescent="0.25">
      <c r="A23" s="64">
        <v>97</v>
      </c>
      <c r="B23" s="64" t="s">
        <v>50</v>
      </c>
      <c r="C23" s="64" t="s">
        <v>51</v>
      </c>
      <c r="D23" s="64" t="s">
        <v>52</v>
      </c>
      <c r="E23" s="64" t="s">
        <v>43</v>
      </c>
      <c r="F23" s="64" t="s">
        <v>246</v>
      </c>
      <c r="G23" s="64" t="s">
        <v>666</v>
      </c>
      <c r="H23" s="64" t="s">
        <v>3</v>
      </c>
      <c r="I23" s="64" t="s">
        <v>247</v>
      </c>
      <c r="J23" s="64" t="s">
        <v>125</v>
      </c>
      <c r="K23" s="64" t="s">
        <v>751</v>
      </c>
    </row>
    <row r="24" spans="1:11" x14ac:dyDescent="0.25">
      <c r="A24" s="64">
        <v>4</v>
      </c>
      <c r="B24" s="64" t="s">
        <v>612</v>
      </c>
      <c r="C24" s="64" t="s">
        <v>613</v>
      </c>
      <c r="D24" s="64" t="s">
        <v>0</v>
      </c>
      <c r="E24" s="64" t="s">
        <v>1</v>
      </c>
      <c r="F24" s="64" t="s">
        <v>937</v>
      </c>
      <c r="G24" s="64" t="s">
        <v>938</v>
      </c>
      <c r="H24" s="64" t="s">
        <v>3</v>
      </c>
      <c r="I24" s="64" t="s">
        <v>939</v>
      </c>
      <c r="J24" s="64" t="s">
        <v>940</v>
      </c>
      <c r="K24" s="64" t="s">
        <v>1002</v>
      </c>
    </row>
    <row r="25" spans="1:11" x14ac:dyDescent="0.25">
      <c r="A25" s="64">
        <v>7</v>
      </c>
      <c r="B25" s="64" t="s">
        <v>982</v>
      </c>
      <c r="C25" s="64" t="s">
        <v>292</v>
      </c>
      <c r="D25" s="64" t="s">
        <v>462</v>
      </c>
      <c r="E25" s="64" t="s">
        <v>1</v>
      </c>
      <c r="F25" s="64" t="s">
        <v>422</v>
      </c>
      <c r="G25" s="64" t="s">
        <v>938</v>
      </c>
      <c r="H25" s="64" t="s">
        <v>3</v>
      </c>
      <c r="I25" s="64" t="s">
        <v>423</v>
      </c>
      <c r="J25" s="64" t="s">
        <v>2</v>
      </c>
      <c r="K25" s="64" t="s">
        <v>983</v>
      </c>
    </row>
    <row r="26" spans="1:11" x14ac:dyDescent="0.25">
      <c r="A26" s="64">
        <v>9</v>
      </c>
      <c r="B26" s="64" t="s">
        <v>64</v>
      </c>
      <c r="C26" s="64" t="s">
        <v>65</v>
      </c>
      <c r="D26" s="64" t="s">
        <v>66</v>
      </c>
      <c r="E26" s="64" t="s">
        <v>1</v>
      </c>
      <c r="F26" s="64" t="s">
        <v>67</v>
      </c>
      <c r="G26" s="64" t="s">
        <v>938</v>
      </c>
      <c r="H26" s="64" t="s">
        <v>30</v>
      </c>
      <c r="I26" s="64" t="s">
        <v>68</v>
      </c>
      <c r="J26" s="64" t="s">
        <v>32</v>
      </c>
      <c r="K26" s="64" t="s">
        <v>959</v>
      </c>
    </row>
    <row r="27" spans="1:11" x14ac:dyDescent="0.25">
      <c r="A27" s="64">
        <v>10</v>
      </c>
      <c r="B27" s="64" t="s">
        <v>242</v>
      </c>
      <c r="C27" s="64" t="s">
        <v>243</v>
      </c>
      <c r="D27" s="64" t="s">
        <v>957</v>
      </c>
      <c r="E27" s="64" t="s">
        <v>43</v>
      </c>
      <c r="F27" s="64" t="s">
        <v>244</v>
      </c>
      <c r="G27" s="64" t="s">
        <v>938</v>
      </c>
      <c r="H27" s="64" t="s">
        <v>3</v>
      </c>
      <c r="I27" s="64" t="s">
        <v>245</v>
      </c>
      <c r="J27" s="64" t="s">
        <v>125</v>
      </c>
      <c r="K27" s="64" t="s">
        <v>958</v>
      </c>
    </row>
    <row r="28" spans="1:11" x14ac:dyDescent="0.25">
      <c r="A28" s="64">
        <v>11</v>
      </c>
      <c r="B28" s="64" t="s">
        <v>322</v>
      </c>
      <c r="C28" s="64" t="s">
        <v>323</v>
      </c>
      <c r="D28" s="64" t="s">
        <v>66</v>
      </c>
      <c r="E28" s="64" t="s">
        <v>1</v>
      </c>
      <c r="F28" s="64" t="s">
        <v>324</v>
      </c>
      <c r="G28" s="64" t="s">
        <v>938</v>
      </c>
      <c r="H28" s="64" t="s">
        <v>287</v>
      </c>
      <c r="I28" s="64" t="s">
        <v>325</v>
      </c>
      <c r="J28" s="64" t="s">
        <v>289</v>
      </c>
      <c r="K28" s="64" t="s">
        <v>956</v>
      </c>
    </row>
    <row r="29" spans="1:11" x14ac:dyDescent="0.25">
      <c r="A29" s="64">
        <v>15</v>
      </c>
      <c r="B29" s="64" t="s">
        <v>49</v>
      </c>
      <c r="C29" s="64" t="s">
        <v>97</v>
      </c>
      <c r="D29" s="64" t="s">
        <v>66</v>
      </c>
      <c r="E29" s="64" t="s">
        <v>1</v>
      </c>
      <c r="F29" s="64" t="s">
        <v>391</v>
      </c>
      <c r="G29" s="64" t="s">
        <v>938</v>
      </c>
      <c r="H29" s="64" t="s">
        <v>294</v>
      </c>
      <c r="I29" s="64" t="s">
        <v>392</v>
      </c>
      <c r="J29" s="64" t="s">
        <v>289</v>
      </c>
      <c r="K29" s="64" t="s">
        <v>921</v>
      </c>
    </row>
    <row r="30" spans="1:11" x14ac:dyDescent="0.25">
      <c r="A30" s="64">
        <v>17</v>
      </c>
      <c r="B30" s="64" t="s">
        <v>262</v>
      </c>
      <c r="C30" s="64" t="s">
        <v>421</v>
      </c>
      <c r="D30" s="64" t="s">
        <v>0</v>
      </c>
      <c r="E30" s="64" t="s">
        <v>1</v>
      </c>
      <c r="F30" s="64" t="s">
        <v>855</v>
      </c>
      <c r="G30" s="64" t="s">
        <v>938</v>
      </c>
      <c r="H30" s="64" t="s">
        <v>828</v>
      </c>
      <c r="I30" s="64" t="s">
        <v>856</v>
      </c>
      <c r="J30" s="64" t="s">
        <v>827</v>
      </c>
      <c r="K30" s="64" t="s">
        <v>895</v>
      </c>
    </row>
    <row r="31" spans="1:11" x14ac:dyDescent="0.25">
      <c r="A31" s="64">
        <v>18</v>
      </c>
      <c r="B31" s="64" t="s">
        <v>361</v>
      </c>
      <c r="C31" s="64" t="s">
        <v>362</v>
      </c>
      <c r="D31" s="64" t="s">
        <v>0</v>
      </c>
      <c r="E31" s="64" t="s">
        <v>1</v>
      </c>
      <c r="F31" s="64" t="s">
        <v>886</v>
      </c>
      <c r="G31" s="64" t="s">
        <v>938</v>
      </c>
      <c r="H31" s="64" t="s">
        <v>3</v>
      </c>
      <c r="I31" s="64" t="s">
        <v>861</v>
      </c>
      <c r="J31" s="64" t="s">
        <v>516</v>
      </c>
      <c r="K31" s="64" t="s">
        <v>896</v>
      </c>
    </row>
    <row r="32" spans="1:11" x14ac:dyDescent="0.25">
      <c r="A32" s="64">
        <v>20</v>
      </c>
      <c r="B32" s="64" t="s">
        <v>845</v>
      </c>
      <c r="C32" s="64" t="s">
        <v>846</v>
      </c>
      <c r="D32" s="64" t="s">
        <v>27</v>
      </c>
      <c r="E32" s="64" t="s">
        <v>28</v>
      </c>
      <c r="F32" s="64" t="s">
        <v>847</v>
      </c>
      <c r="G32" s="64" t="s">
        <v>938</v>
      </c>
      <c r="H32" s="64" t="s">
        <v>294</v>
      </c>
      <c r="I32" s="64" t="s">
        <v>848</v>
      </c>
      <c r="J32" s="64" t="s">
        <v>289</v>
      </c>
      <c r="K32" s="64" t="s">
        <v>849</v>
      </c>
    </row>
    <row r="33" spans="1:11" x14ac:dyDescent="0.25">
      <c r="A33" s="64">
        <v>25</v>
      </c>
      <c r="B33" s="64" t="s">
        <v>530</v>
      </c>
      <c r="C33" s="64" t="s">
        <v>531</v>
      </c>
      <c r="D33" s="64" t="s">
        <v>36</v>
      </c>
      <c r="E33" s="64" t="s">
        <v>1</v>
      </c>
      <c r="F33" s="64" t="s">
        <v>532</v>
      </c>
      <c r="G33" s="64" t="s">
        <v>938</v>
      </c>
      <c r="H33" s="64" t="s">
        <v>294</v>
      </c>
      <c r="I33" s="64" t="s">
        <v>533</v>
      </c>
      <c r="J33" s="64" t="s">
        <v>516</v>
      </c>
      <c r="K33" s="64" t="s">
        <v>764</v>
      </c>
    </row>
    <row r="34" spans="1:11" x14ac:dyDescent="0.25">
      <c r="A34" s="64">
        <v>26</v>
      </c>
      <c r="B34" s="64" t="s">
        <v>116</v>
      </c>
      <c r="C34" s="64" t="s">
        <v>117</v>
      </c>
      <c r="D34" s="64" t="s">
        <v>648</v>
      </c>
      <c r="E34" s="64" t="s">
        <v>1</v>
      </c>
      <c r="F34" s="64" t="s">
        <v>118</v>
      </c>
      <c r="G34" s="64" t="s">
        <v>938</v>
      </c>
      <c r="H34" s="64" t="s">
        <v>3</v>
      </c>
      <c r="I34" s="64" t="s">
        <v>119</v>
      </c>
      <c r="J34" s="64" t="s">
        <v>53</v>
      </c>
      <c r="K34" s="64" t="s">
        <v>649</v>
      </c>
    </row>
    <row r="35" spans="1:11" x14ac:dyDescent="0.25">
      <c r="A35" s="64">
        <v>27</v>
      </c>
      <c r="B35" s="64" t="s">
        <v>651</v>
      </c>
      <c r="C35" s="64" t="s">
        <v>652</v>
      </c>
      <c r="D35" s="64" t="s">
        <v>653</v>
      </c>
      <c r="E35" s="64" t="s">
        <v>1</v>
      </c>
      <c r="F35" s="64" t="s">
        <v>654</v>
      </c>
      <c r="G35" s="64" t="s">
        <v>938</v>
      </c>
      <c r="H35" s="64" t="s">
        <v>294</v>
      </c>
      <c r="I35" s="64" t="s">
        <v>655</v>
      </c>
      <c r="J35" s="64" t="s">
        <v>289</v>
      </c>
      <c r="K35" s="64" t="s">
        <v>656</v>
      </c>
    </row>
    <row r="36" spans="1:11" x14ac:dyDescent="0.25">
      <c r="A36" s="64">
        <v>29</v>
      </c>
      <c r="B36" s="64" t="s">
        <v>425</v>
      </c>
      <c r="C36" s="64" t="s">
        <v>426</v>
      </c>
      <c r="D36" s="64" t="s">
        <v>427</v>
      </c>
      <c r="E36" s="64" t="s">
        <v>28</v>
      </c>
      <c r="F36" s="64" t="s">
        <v>428</v>
      </c>
      <c r="G36" s="64" t="s">
        <v>938</v>
      </c>
      <c r="H36" s="64" t="s">
        <v>287</v>
      </c>
      <c r="I36" s="64" t="s">
        <v>429</v>
      </c>
      <c r="J36" s="64" t="s">
        <v>289</v>
      </c>
      <c r="K36" s="64" t="s">
        <v>659</v>
      </c>
    </row>
    <row r="37" spans="1:11" x14ac:dyDescent="0.25">
      <c r="A37" s="64">
        <v>30</v>
      </c>
      <c r="B37" s="64" t="s">
        <v>102</v>
      </c>
      <c r="C37" s="64" t="s">
        <v>141</v>
      </c>
      <c r="D37" s="64" t="s">
        <v>42</v>
      </c>
      <c r="E37" s="64" t="s">
        <v>43</v>
      </c>
      <c r="F37" s="64" t="s">
        <v>142</v>
      </c>
      <c r="G37" s="64" t="s">
        <v>938</v>
      </c>
      <c r="H37" s="64" t="s">
        <v>3</v>
      </c>
      <c r="I37" s="64" t="s">
        <v>143</v>
      </c>
      <c r="J37" s="64" t="s">
        <v>53</v>
      </c>
      <c r="K37" s="64" t="s">
        <v>662</v>
      </c>
    </row>
    <row r="38" spans="1:11" x14ac:dyDescent="0.25">
      <c r="A38" s="64">
        <v>31</v>
      </c>
      <c r="B38" s="64" t="s">
        <v>608</v>
      </c>
      <c r="C38" s="64" t="s">
        <v>378</v>
      </c>
      <c r="D38" s="64" t="s">
        <v>27</v>
      </c>
      <c r="E38" s="64" t="s">
        <v>28</v>
      </c>
      <c r="F38" s="64" t="s">
        <v>609</v>
      </c>
      <c r="G38" s="64" t="s">
        <v>938</v>
      </c>
      <c r="H38" s="64" t="s">
        <v>294</v>
      </c>
      <c r="I38" s="64" t="s">
        <v>610</v>
      </c>
      <c r="J38" s="64" t="s">
        <v>289</v>
      </c>
      <c r="K38" s="64" t="s">
        <v>663</v>
      </c>
    </row>
    <row r="39" spans="1:11" x14ac:dyDescent="0.25">
      <c r="A39" s="64">
        <v>32</v>
      </c>
      <c r="B39" s="64"/>
      <c r="C39" s="64"/>
      <c r="D39" s="64"/>
      <c r="E39" s="64"/>
      <c r="F39" s="64" t="s">
        <v>572</v>
      </c>
      <c r="G39" s="64" t="s">
        <v>938</v>
      </c>
      <c r="H39" s="64" t="s">
        <v>287</v>
      </c>
      <c r="I39" s="64" t="s">
        <v>573</v>
      </c>
      <c r="J39" s="64" t="s">
        <v>289</v>
      </c>
      <c r="K39" s="64" t="s">
        <v>665</v>
      </c>
    </row>
    <row r="40" spans="1:11" x14ac:dyDescent="0.25">
      <c r="A40" s="64">
        <v>34</v>
      </c>
      <c r="B40" s="64" t="s">
        <v>257</v>
      </c>
      <c r="C40" s="64" t="s">
        <v>258</v>
      </c>
      <c r="D40" s="64" t="s">
        <v>36</v>
      </c>
      <c r="E40" s="64" t="s">
        <v>1</v>
      </c>
      <c r="F40" s="64" t="s">
        <v>259</v>
      </c>
      <c r="G40" s="64" t="s">
        <v>938</v>
      </c>
      <c r="H40" s="64" t="s">
        <v>3</v>
      </c>
      <c r="I40" s="64" t="s">
        <v>260</v>
      </c>
      <c r="J40" s="64" t="s">
        <v>53</v>
      </c>
      <c r="K40" s="64" t="s">
        <v>670</v>
      </c>
    </row>
    <row r="41" spans="1:11" x14ac:dyDescent="0.25">
      <c r="A41" s="64">
        <v>35</v>
      </c>
      <c r="B41" s="64" t="s">
        <v>566</v>
      </c>
      <c r="C41" s="64" t="s">
        <v>556</v>
      </c>
      <c r="D41" s="64" t="s">
        <v>0</v>
      </c>
      <c r="E41" s="64" t="s">
        <v>1</v>
      </c>
      <c r="F41" s="64" t="s">
        <v>557</v>
      </c>
      <c r="G41" s="64" t="s">
        <v>938</v>
      </c>
      <c r="H41" s="64" t="s">
        <v>287</v>
      </c>
      <c r="I41" s="64" t="s">
        <v>558</v>
      </c>
      <c r="J41" s="64" t="s">
        <v>289</v>
      </c>
      <c r="K41" s="64" t="s">
        <v>673</v>
      </c>
    </row>
    <row r="42" spans="1:11" x14ac:dyDescent="0.25">
      <c r="A42" s="64">
        <v>36</v>
      </c>
      <c r="B42" s="64" t="s">
        <v>161</v>
      </c>
      <c r="C42" s="64" t="s">
        <v>162</v>
      </c>
      <c r="D42" s="64" t="s">
        <v>394</v>
      </c>
      <c r="E42" s="64" t="s">
        <v>1</v>
      </c>
      <c r="F42" s="64" t="s">
        <v>163</v>
      </c>
      <c r="G42" s="64" t="s">
        <v>938</v>
      </c>
      <c r="H42" s="64" t="s">
        <v>30</v>
      </c>
      <c r="I42" s="64" t="s">
        <v>164</v>
      </c>
      <c r="J42" s="64" t="s">
        <v>32</v>
      </c>
      <c r="K42" s="64" t="s">
        <v>675</v>
      </c>
    </row>
    <row r="43" spans="1:11" x14ac:dyDescent="0.25">
      <c r="A43" s="64">
        <v>37</v>
      </c>
      <c r="B43" s="64"/>
      <c r="C43" s="64"/>
      <c r="D43" s="64"/>
      <c r="E43" s="64"/>
      <c r="F43" s="64" t="s">
        <v>540</v>
      </c>
      <c r="G43" s="64" t="s">
        <v>938</v>
      </c>
      <c r="H43" s="64" t="s">
        <v>294</v>
      </c>
      <c r="I43" s="64" t="s">
        <v>541</v>
      </c>
      <c r="J43" s="64" t="s">
        <v>289</v>
      </c>
      <c r="K43" s="64" t="s">
        <v>677</v>
      </c>
    </row>
    <row r="44" spans="1:11" x14ac:dyDescent="0.25">
      <c r="A44" s="64">
        <v>38</v>
      </c>
      <c r="B44" s="64" t="s">
        <v>291</v>
      </c>
      <c r="C44" s="64" t="s">
        <v>292</v>
      </c>
      <c r="D44" s="64" t="s">
        <v>0</v>
      </c>
      <c r="E44" s="64" t="s">
        <v>1</v>
      </c>
      <c r="F44" s="64" t="s">
        <v>293</v>
      </c>
      <c r="G44" s="64" t="s">
        <v>938</v>
      </c>
      <c r="H44" s="64" t="s">
        <v>294</v>
      </c>
      <c r="I44" s="64" t="s">
        <v>295</v>
      </c>
      <c r="J44" s="64" t="s">
        <v>289</v>
      </c>
      <c r="K44" s="64" t="s">
        <v>679</v>
      </c>
    </row>
    <row r="45" spans="1:11" x14ac:dyDescent="0.25">
      <c r="A45" s="64">
        <v>39</v>
      </c>
      <c r="B45" s="64" t="s">
        <v>297</v>
      </c>
      <c r="C45" s="64" t="s">
        <v>255</v>
      </c>
      <c r="D45" s="64" t="s">
        <v>0</v>
      </c>
      <c r="E45" s="64" t="s">
        <v>1</v>
      </c>
      <c r="F45" s="64" t="s">
        <v>298</v>
      </c>
      <c r="G45" s="64" t="s">
        <v>938</v>
      </c>
      <c r="H45" s="64" t="s">
        <v>294</v>
      </c>
      <c r="I45" s="64" t="s">
        <v>299</v>
      </c>
      <c r="J45" s="64" t="s">
        <v>289</v>
      </c>
      <c r="K45" s="64" t="s">
        <v>680</v>
      </c>
    </row>
    <row r="46" spans="1:11" x14ac:dyDescent="0.25">
      <c r="A46" s="64">
        <v>40</v>
      </c>
      <c r="B46" s="64" t="s">
        <v>311</v>
      </c>
      <c r="C46" s="64" t="s">
        <v>312</v>
      </c>
      <c r="D46" s="64" t="s">
        <v>313</v>
      </c>
      <c r="E46" s="64" t="s">
        <v>43</v>
      </c>
      <c r="F46" s="64" t="s">
        <v>314</v>
      </c>
      <c r="G46" s="64" t="s">
        <v>938</v>
      </c>
      <c r="H46" s="64" t="s">
        <v>294</v>
      </c>
      <c r="I46" s="64" t="s">
        <v>315</v>
      </c>
      <c r="J46" s="64" t="s">
        <v>289</v>
      </c>
      <c r="K46" s="64" t="s">
        <v>683</v>
      </c>
    </row>
    <row r="47" spans="1:11" x14ac:dyDescent="0.25">
      <c r="A47" s="64">
        <v>41</v>
      </c>
      <c r="B47" s="64" t="s">
        <v>317</v>
      </c>
      <c r="C47" s="64" t="s">
        <v>279</v>
      </c>
      <c r="D47" s="64" t="s">
        <v>318</v>
      </c>
      <c r="E47" s="64" t="s">
        <v>28</v>
      </c>
      <c r="F47" s="64" t="s">
        <v>319</v>
      </c>
      <c r="G47" s="64" t="s">
        <v>938</v>
      </c>
      <c r="H47" s="64" t="s">
        <v>287</v>
      </c>
      <c r="I47" s="64" t="s">
        <v>320</v>
      </c>
      <c r="J47" s="64" t="s">
        <v>289</v>
      </c>
      <c r="K47" s="64" t="s">
        <v>758</v>
      </c>
    </row>
    <row r="48" spans="1:11" x14ac:dyDescent="0.25">
      <c r="A48" s="64">
        <v>44</v>
      </c>
      <c r="B48" s="64" t="s">
        <v>345</v>
      </c>
      <c r="C48" s="64" t="s">
        <v>346</v>
      </c>
      <c r="D48" s="64" t="s">
        <v>17</v>
      </c>
      <c r="E48" s="64" t="s">
        <v>7</v>
      </c>
      <c r="F48" s="64" t="s">
        <v>347</v>
      </c>
      <c r="G48" s="64" t="s">
        <v>938</v>
      </c>
      <c r="H48" s="64" t="s">
        <v>287</v>
      </c>
      <c r="I48" s="64" t="s">
        <v>348</v>
      </c>
      <c r="J48" s="64" t="s">
        <v>289</v>
      </c>
      <c r="K48" s="64" t="s">
        <v>688</v>
      </c>
    </row>
    <row r="49" spans="1:11" x14ac:dyDescent="0.25">
      <c r="A49" s="64">
        <v>46</v>
      </c>
      <c r="B49" s="64" t="s">
        <v>355</v>
      </c>
      <c r="C49" s="64" t="s">
        <v>356</v>
      </c>
      <c r="D49" s="64" t="s">
        <v>0</v>
      </c>
      <c r="E49" s="64" t="s">
        <v>1</v>
      </c>
      <c r="F49" s="64" t="s">
        <v>357</v>
      </c>
      <c r="G49" s="64" t="s">
        <v>938</v>
      </c>
      <c r="H49" s="64" t="s">
        <v>294</v>
      </c>
      <c r="I49" s="64" t="s">
        <v>358</v>
      </c>
      <c r="J49" s="64" t="s">
        <v>289</v>
      </c>
      <c r="K49" s="64" t="s">
        <v>690</v>
      </c>
    </row>
    <row r="50" spans="1:11" x14ac:dyDescent="0.25">
      <c r="A50" s="64">
        <v>47</v>
      </c>
      <c r="B50" s="64" t="s">
        <v>238</v>
      </c>
      <c r="C50" s="64" t="s">
        <v>239</v>
      </c>
      <c r="D50" s="64" t="s">
        <v>0</v>
      </c>
      <c r="E50" s="64" t="s">
        <v>1</v>
      </c>
      <c r="F50" s="64" t="s">
        <v>240</v>
      </c>
      <c r="G50" s="64" t="s">
        <v>938</v>
      </c>
      <c r="H50" s="64" t="s">
        <v>3</v>
      </c>
      <c r="I50" s="64" t="s">
        <v>241</v>
      </c>
      <c r="J50" s="64" t="s">
        <v>53</v>
      </c>
      <c r="K50" s="64" t="s">
        <v>691</v>
      </c>
    </row>
    <row r="51" spans="1:11" x14ac:dyDescent="0.25">
      <c r="A51" s="64">
        <v>48</v>
      </c>
      <c r="B51" s="64" t="s">
        <v>366</v>
      </c>
      <c r="C51" s="64" t="s">
        <v>367</v>
      </c>
      <c r="D51" s="64" t="s">
        <v>368</v>
      </c>
      <c r="E51" s="64" t="s">
        <v>43</v>
      </c>
      <c r="F51" s="64" t="s">
        <v>369</v>
      </c>
      <c r="G51" s="64" t="s">
        <v>938</v>
      </c>
      <c r="H51" s="64" t="s">
        <v>294</v>
      </c>
      <c r="I51" s="64" t="s">
        <v>370</v>
      </c>
      <c r="J51" s="64" t="s">
        <v>289</v>
      </c>
      <c r="K51" s="64" t="s">
        <v>693</v>
      </c>
    </row>
    <row r="52" spans="1:11" x14ac:dyDescent="0.25">
      <c r="A52" s="64">
        <v>49</v>
      </c>
      <c r="B52" s="64" t="s">
        <v>372</v>
      </c>
      <c r="C52" s="64" t="s">
        <v>373</v>
      </c>
      <c r="D52" s="64" t="s">
        <v>42</v>
      </c>
      <c r="E52" s="64" t="s">
        <v>43</v>
      </c>
      <c r="F52" s="64" t="s">
        <v>374</v>
      </c>
      <c r="G52" s="64" t="s">
        <v>938</v>
      </c>
      <c r="H52" s="64" t="s">
        <v>294</v>
      </c>
      <c r="I52" s="64" t="s">
        <v>375</v>
      </c>
      <c r="J52" s="64" t="s">
        <v>289</v>
      </c>
      <c r="K52" s="64" t="s">
        <v>694</v>
      </c>
    </row>
    <row r="53" spans="1:11" x14ac:dyDescent="0.25">
      <c r="A53" s="64">
        <v>53</v>
      </c>
      <c r="B53" s="64" t="s">
        <v>137</v>
      </c>
      <c r="C53" s="64" t="s">
        <v>138</v>
      </c>
      <c r="D53" s="64" t="s">
        <v>0</v>
      </c>
      <c r="E53" s="64" t="s">
        <v>1</v>
      </c>
      <c r="F53" s="64" t="s">
        <v>139</v>
      </c>
      <c r="G53" s="64" t="s">
        <v>938</v>
      </c>
      <c r="H53" s="64" t="s">
        <v>3</v>
      </c>
      <c r="I53" s="64" t="s">
        <v>140</v>
      </c>
      <c r="J53" s="64" t="s">
        <v>53</v>
      </c>
      <c r="K53" s="64" t="s">
        <v>699</v>
      </c>
    </row>
    <row r="54" spans="1:11" x14ac:dyDescent="0.25">
      <c r="A54" s="64">
        <v>54</v>
      </c>
      <c r="B54" s="64" t="s">
        <v>262</v>
      </c>
      <c r="C54" s="64" t="s">
        <v>399</v>
      </c>
      <c r="D54" s="64" t="s">
        <v>0</v>
      </c>
      <c r="E54" s="64" t="s">
        <v>1</v>
      </c>
      <c r="F54" s="64" t="s">
        <v>400</v>
      </c>
      <c r="G54" s="64" t="s">
        <v>938</v>
      </c>
      <c r="H54" s="64" t="s">
        <v>294</v>
      </c>
      <c r="I54" s="64" t="s">
        <v>401</v>
      </c>
      <c r="J54" s="64" t="s">
        <v>289</v>
      </c>
      <c r="K54" s="64" t="s">
        <v>700</v>
      </c>
    </row>
    <row r="55" spans="1:11" x14ac:dyDescent="0.25">
      <c r="A55" s="64">
        <v>55</v>
      </c>
      <c r="B55" s="64" t="s">
        <v>403</v>
      </c>
      <c r="C55" s="64" t="s">
        <v>60</v>
      </c>
      <c r="D55" s="64" t="s">
        <v>27</v>
      </c>
      <c r="E55" s="64" t="s">
        <v>28</v>
      </c>
      <c r="F55" s="64" t="s">
        <v>404</v>
      </c>
      <c r="G55" s="64" t="s">
        <v>938</v>
      </c>
      <c r="H55" s="64" t="s">
        <v>287</v>
      </c>
      <c r="I55" s="64" t="s">
        <v>405</v>
      </c>
      <c r="J55" s="64" t="s">
        <v>289</v>
      </c>
      <c r="K55" s="64" t="s">
        <v>701</v>
      </c>
    </row>
    <row r="56" spans="1:11" x14ac:dyDescent="0.25">
      <c r="A56" s="64">
        <v>57</v>
      </c>
      <c r="B56" s="64" t="s">
        <v>431</v>
      </c>
      <c r="C56" s="64" t="s">
        <v>172</v>
      </c>
      <c r="D56" s="64" t="s">
        <v>432</v>
      </c>
      <c r="E56" s="64" t="s">
        <v>28</v>
      </c>
      <c r="F56" s="64" t="s">
        <v>433</v>
      </c>
      <c r="G56" s="64" t="s">
        <v>938</v>
      </c>
      <c r="H56" s="64" t="s">
        <v>294</v>
      </c>
      <c r="I56" s="64" t="s">
        <v>434</v>
      </c>
      <c r="J56" s="64" t="s">
        <v>289</v>
      </c>
      <c r="K56" s="64" t="s">
        <v>704</v>
      </c>
    </row>
    <row r="57" spans="1:11" x14ac:dyDescent="0.25">
      <c r="A57" s="64">
        <v>58</v>
      </c>
      <c r="B57" s="64" t="s">
        <v>15</v>
      </c>
      <c r="C57" s="64" t="s">
        <v>16</v>
      </c>
      <c r="D57" s="64" t="s">
        <v>17</v>
      </c>
      <c r="E57" s="64" t="s">
        <v>7</v>
      </c>
      <c r="F57" s="64" t="s">
        <v>77</v>
      </c>
      <c r="G57" s="64" t="s">
        <v>938</v>
      </c>
      <c r="H57" s="64" t="s">
        <v>30</v>
      </c>
      <c r="I57" s="64" t="s">
        <v>78</v>
      </c>
      <c r="J57" s="64" t="s">
        <v>32</v>
      </c>
      <c r="K57" s="64" t="s">
        <v>705</v>
      </c>
    </row>
    <row r="58" spans="1:11" x14ac:dyDescent="0.25">
      <c r="A58" s="64">
        <v>63</v>
      </c>
      <c r="B58" s="64" t="s">
        <v>460</v>
      </c>
      <c r="C58" s="64" t="s">
        <v>461</v>
      </c>
      <c r="D58" s="64" t="s">
        <v>462</v>
      </c>
      <c r="E58" s="64" t="s">
        <v>1</v>
      </c>
      <c r="F58" s="64" t="s">
        <v>463</v>
      </c>
      <c r="G58" s="64" t="s">
        <v>938</v>
      </c>
      <c r="H58" s="64" t="s">
        <v>30</v>
      </c>
      <c r="I58" s="64" t="s">
        <v>464</v>
      </c>
      <c r="J58" s="64" t="s">
        <v>32</v>
      </c>
      <c r="K58" s="64" t="s">
        <v>711</v>
      </c>
    </row>
    <row r="59" spans="1:11" x14ac:dyDescent="0.25">
      <c r="A59" s="64">
        <v>64</v>
      </c>
      <c r="B59" s="64" t="s">
        <v>165</v>
      </c>
      <c r="C59" s="64" t="s">
        <v>166</v>
      </c>
      <c r="D59" s="64" t="s">
        <v>27</v>
      </c>
      <c r="E59" s="64" t="s">
        <v>28</v>
      </c>
      <c r="F59" s="64" t="s">
        <v>167</v>
      </c>
      <c r="G59" s="64" t="s">
        <v>938</v>
      </c>
      <c r="H59" s="64" t="s">
        <v>30</v>
      </c>
      <c r="I59" s="64" t="s">
        <v>168</v>
      </c>
      <c r="J59" s="64" t="s">
        <v>32</v>
      </c>
      <c r="K59" s="64" t="s">
        <v>712</v>
      </c>
    </row>
    <row r="60" spans="1:11" x14ac:dyDescent="0.25">
      <c r="A60" s="64">
        <v>66</v>
      </c>
      <c r="B60" s="64" t="s">
        <v>25</v>
      </c>
      <c r="C60" s="64" t="s">
        <v>26</v>
      </c>
      <c r="D60" s="64" t="s">
        <v>27</v>
      </c>
      <c r="E60" s="64" t="s">
        <v>28</v>
      </c>
      <c r="F60" s="64" t="s">
        <v>29</v>
      </c>
      <c r="G60" s="64" t="s">
        <v>938</v>
      </c>
      <c r="H60" s="64" t="s">
        <v>30</v>
      </c>
      <c r="I60" s="64" t="s">
        <v>31</v>
      </c>
      <c r="J60" s="64" t="s">
        <v>32</v>
      </c>
      <c r="K60" s="64" t="s">
        <v>714</v>
      </c>
    </row>
    <row r="61" spans="1:11" x14ac:dyDescent="0.25">
      <c r="A61" s="64">
        <v>70</v>
      </c>
      <c r="B61" s="64" t="s">
        <v>110</v>
      </c>
      <c r="C61" s="64" t="s">
        <v>111</v>
      </c>
      <c r="D61" s="64" t="s">
        <v>112</v>
      </c>
      <c r="E61" s="64" t="s">
        <v>43</v>
      </c>
      <c r="F61" s="64" t="s">
        <v>113</v>
      </c>
      <c r="G61" s="64" t="s">
        <v>938</v>
      </c>
      <c r="H61" s="64" t="s">
        <v>3</v>
      </c>
      <c r="I61" s="64" t="s">
        <v>114</v>
      </c>
      <c r="J61" s="64" t="s">
        <v>53</v>
      </c>
      <c r="K61" s="64" t="s">
        <v>727</v>
      </c>
    </row>
    <row r="62" spans="1:11" x14ac:dyDescent="0.25">
      <c r="A62" s="64">
        <v>71</v>
      </c>
      <c r="B62" s="64" t="s">
        <v>120</v>
      </c>
      <c r="C62" s="64" t="s">
        <v>121</v>
      </c>
      <c r="D62" s="64" t="s">
        <v>122</v>
      </c>
      <c r="E62" s="64" t="s">
        <v>43</v>
      </c>
      <c r="F62" s="64" t="s">
        <v>123</v>
      </c>
      <c r="G62" s="64" t="s">
        <v>938</v>
      </c>
      <c r="H62" s="64" t="s">
        <v>3</v>
      </c>
      <c r="I62" s="64" t="s">
        <v>124</v>
      </c>
      <c r="J62" s="64" t="s">
        <v>125</v>
      </c>
      <c r="K62" s="64" t="s">
        <v>728</v>
      </c>
    </row>
    <row r="63" spans="1:11" x14ac:dyDescent="0.25">
      <c r="A63" s="64">
        <v>90</v>
      </c>
      <c r="B63" s="64" t="s">
        <v>467</v>
      </c>
      <c r="C63" s="64" t="s">
        <v>468</v>
      </c>
      <c r="D63" s="64" t="s">
        <v>0</v>
      </c>
      <c r="E63" s="64" t="s">
        <v>1</v>
      </c>
      <c r="F63" s="64" t="s">
        <v>477</v>
      </c>
      <c r="G63" s="64" t="s">
        <v>938</v>
      </c>
      <c r="H63" s="64" t="s">
        <v>30</v>
      </c>
      <c r="I63" s="64" t="s">
        <v>478</v>
      </c>
      <c r="J63" s="64" t="s">
        <v>32</v>
      </c>
      <c r="K63" s="64" t="s">
        <v>740</v>
      </c>
    </row>
    <row r="64" spans="1:11" x14ac:dyDescent="0.25">
      <c r="A64" s="64">
        <v>93</v>
      </c>
      <c r="B64" s="64" t="s">
        <v>206</v>
      </c>
      <c r="C64" s="64" t="s">
        <v>207</v>
      </c>
      <c r="D64" s="64" t="s">
        <v>173</v>
      </c>
      <c r="E64" s="64" t="s">
        <v>43</v>
      </c>
      <c r="F64" s="64" t="s">
        <v>208</v>
      </c>
      <c r="G64" s="64" t="s">
        <v>938</v>
      </c>
      <c r="H64" s="64" t="s">
        <v>3</v>
      </c>
      <c r="I64" s="64" t="s">
        <v>209</v>
      </c>
      <c r="J64" s="64" t="s">
        <v>53</v>
      </c>
      <c r="K64" s="64" t="s">
        <v>745</v>
      </c>
    </row>
    <row r="65" spans="1:11" x14ac:dyDescent="0.25">
      <c r="A65" s="64">
        <v>94</v>
      </c>
      <c r="B65" s="64" t="s">
        <v>224</v>
      </c>
      <c r="C65" s="64" t="s">
        <v>225</v>
      </c>
      <c r="D65" s="64" t="s">
        <v>0</v>
      </c>
      <c r="E65" s="64" t="s">
        <v>1</v>
      </c>
      <c r="F65" s="64" t="s">
        <v>226</v>
      </c>
      <c r="G65" s="64" t="s">
        <v>938</v>
      </c>
      <c r="H65" s="64" t="s">
        <v>3</v>
      </c>
      <c r="I65" s="64" t="s">
        <v>227</v>
      </c>
      <c r="J65" s="64" t="s">
        <v>53</v>
      </c>
      <c r="K65" s="64" t="s">
        <v>748</v>
      </c>
    </row>
    <row r="66" spans="1:11" x14ac:dyDescent="0.25">
      <c r="A66" s="64">
        <v>95</v>
      </c>
      <c r="B66" s="64" t="s">
        <v>54</v>
      </c>
      <c r="C66" s="64" t="s">
        <v>55</v>
      </c>
      <c r="D66" s="64" t="s">
        <v>0</v>
      </c>
      <c r="E66" s="64" t="s">
        <v>1</v>
      </c>
      <c r="F66" s="64" t="s">
        <v>229</v>
      </c>
      <c r="G66" s="64" t="s">
        <v>938</v>
      </c>
      <c r="H66" s="64" t="s">
        <v>3</v>
      </c>
      <c r="I66" s="64" t="s">
        <v>230</v>
      </c>
      <c r="J66" s="64" t="s">
        <v>53</v>
      </c>
      <c r="K66" s="64" t="s">
        <v>749</v>
      </c>
    </row>
    <row r="67" spans="1:11" x14ac:dyDescent="0.25">
      <c r="A67" s="64">
        <v>98</v>
      </c>
      <c r="B67" s="64" t="s">
        <v>268</v>
      </c>
      <c r="C67" s="64" t="s">
        <v>269</v>
      </c>
      <c r="D67" s="64" t="s">
        <v>66</v>
      </c>
      <c r="E67" s="64" t="s">
        <v>1</v>
      </c>
      <c r="F67" s="64" t="s">
        <v>270</v>
      </c>
      <c r="G67" s="64" t="s">
        <v>938</v>
      </c>
      <c r="H67" s="64" t="s">
        <v>3</v>
      </c>
      <c r="I67" s="64" t="s">
        <v>271</v>
      </c>
      <c r="J67" s="64" t="s">
        <v>53</v>
      </c>
      <c r="K67" s="64" t="s">
        <v>754</v>
      </c>
    </row>
    <row r="68" spans="1:11" x14ac:dyDescent="0.25">
      <c r="A68" s="64">
        <v>99</v>
      </c>
      <c r="B68" s="64" t="s">
        <v>278</v>
      </c>
      <c r="C68" s="64" t="s">
        <v>279</v>
      </c>
      <c r="D68" s="64" t="s">
        <v>66</v>
      </c>
      <c r="E68" s="64" t="s">
        <v>1</v>
      </c>
      <c r="F68" s="64" t="s">
        <v>280</v>
      </c>
      <c r="G68" s="64" t="s">
        <v>938</v>
      </c>
      <c r="H68" s="64" t="s">
        <v>3</v>
      </c>
      <c r="I68" s="64" t="s">
        <v>281</v>
      </c>
      <c r="J68" s="64" t="s">
        <v>53</v>
      </c>
      <c r="K68" s="64" t="s">
        <v>756</v>
      </c>
    </row>
    <row r="69" spans="1:11" x14ac:dyDescent="0.25">
      <c r="A69" s="64">
        <v>22</v>
      </c>
      <c r="B69" s="64" t="s">
        <v>1003</v>
      </c>
      <c r="C69" s="64" t="s">
        <v>1004</v>
      </c>
      <c r="D69" s="64" t="s">
        <v>0</v>
      </c>
      <c r="E69" s="64" t="s">
        <v>1</v>
      </c>
      <c r="F69" s="64" t="s">
        <v>773</v>
      </c>
      <c r="G69" s="64" t="s">
        <v>543</v>
      </c>
      <c r="H69" s="64" t="s">
        <v>473</v>
      </c>
      <c r="I69" s="64" t="s">
        <v>774</v>
      </c>
      <c r="J69" s="64" t="s">
        <v>475</v>
      </c>
      <c r="K69" s="64" t="s">
        <v>775</v>
      </c>
    </row>
    <row r="70" spans="1:11" x14ac:dyDescent="0.25">
      <c r="A70" s="64">
        <v>87</v>
      </c>
      <c r="B70" s="64" t="s">
        <v>174</v>
      </c>
      <c r="C70" s="64" t="s">
        <v>175</v>
      </c>
      <c r="D70" s="64" t="s">
        <v>0</v>
      </c>
      <c r="E70" s="64" t="s">
        <v>1</v>
      </c>
      <c r="F70" s="64" t="s">
        <v>472</v>
      </c>
      <c r="G70" s="64" t="s">
        <v>543</v>
      </c>
      <c r="H70" s="64" t="s">
        <v>473</v>
      </c>
      <c r="I70" s="64" t="s">
        <v>474</v>
      </c>
      <c r="J70" s="64" t="s">
        <v>475</v>
      </c>
      <c r="K70" s="64" t="s">
        <v>737</v>
      </c>
    </row>
    <row r="71" spans="1:11" x14ac:dyDescent="0.25">
      <c r="A71" s="64">
        <v>92</v>
      </c>
      <c r="B71" s="64" t="s">
        <v>54</v>
      </c>
      <c r="C71" s="64" t="s">
        <v>55</v>
      </c>
      <c r="D71" s="64" t="s">
        <v>0</v>
      </c>
      <c r="E71" s="64" t="s">
        <v>1</v>
      </c>
      <c r="F71" s="64" t="s">
        <v>480</v>
      </c>
      <c r="G71" s="64" t="s">
        <v>543</v>
      </c>
      <c r="H71" s="64" t="s">
        <v>473</v>
      </c>
      <c r="I71" s="64" t="s">
        <v>481</v>
      </c>
      <c r="J71" s="64" t="s">
        <v>475</v>
      </c>
      <c r="K71" s="64" t="s">
        <v>744</v>
      </c>
    </row>
    <row r="72" spans="1:11" x14ac:dyDescent="0.25">
      <c r="A72" s="56">
        <v>82</v>
      </c>
      <c r="B72" s="56" t="s">
        <v>989</v>
      </c>
      <c r="C72" s="56" t="s">
        <v>624</v>
      </c>
      <c r="D72" s="56" t="s">
        <v>990</v>
      </c>
      <c r="E72" s="56" t="s">
        <v>991</v>
      </c>
      <c r="F72" s="56" t="s">
        <v>992</v>
      </c>
      <c r="G72" s="56" t="s">
        <v>993</v>
      </c>
      <c r="H72" s="56" t="s">
        <v>8</v>
      </c>
      <c r="I72" s="56" t="s">
        <v>994</v>
      </c>
      <c r="J72" s="56" t="s">
        <v>9</v>
      </c>
      <c r="K72" s="56" t="s">
        <v>995</v>
      </c>
    </row>
    <row r="73" spans="1:11" x14ac:dyDescent="0.25">
      <c r="A73" s="64">
        <v>42</v>
      </c>
      <c r="B73" s="64" t="s">
        <v>15</v>
      </c>
      <c r="C73" s="64" t="s">
        <v>16</v>
      </c>
      <c r="D73" s="64" t="s">
        <v>17</v>
      </c>
      <c r="E73" s="64" t="s">
        <v>7</v>
      </c>
      <c r="F73" s="64" t="s">
        <v>18</v>
      </c>
      <c r="G73" s="64" t="s">
        <v>527</v>
      </c>
      <c r="H73" s="64" t="s">
        <v>5</v>
      </c>
      <c r="I73" s="64" t="s">
        <v>19</v>
      </c>
      <c r="J73" s="64" t="s">
        <v>6</v>
      </c>
      <c r="K73" s="64" t="s">
        <v>685</v>
      </c>
    </row>
    <row r="74" spans="1:11" x14ac:dyDescent="0.25">
      <c r="A74" s="64">
        <v>52</v>
      </c>
      <c r="B74" s="64" t="s">
        <v>366</v>
      </c>
      <c r="C74" s="64" t="s">
        <v>367</v>
      </c>
      <c r="D74" s="64" t="s">
        <v>368</v>
      </c>
      <c r="E74" s="64" t="s">
        <v>43</v>
      </c>
      <c r="F74" s="64" t="s">
        <v>395</v>
      </c>
      <c r="G74" s="64" t="s">
        <v>527</v>
      </c>
      <c r="H74" s="64" t="s">
        <v>5</v>
      </c>
      <c r="I74" s="64" t="s">
        <v>396</v>
      </c>
      <c r="J74" s="64" t="s">
        <v>6</v>
      </c>
      <c r="K74" s="64" t="s">
        <v>698</v>
      </c>
    </row>
    <row r="75" spans="1:11" x14ac:dyDescent="0.25">
      <c r="A75" s="64">
        <v>62</v>
      </c>
      <c r="B75" s="64" t="s">
        <v>448</v>
      </c>
      <c r="C75" s="64" t="s">
        <v>449</v>
      </c>
      <c r="D75" s="64" t="s">
        <v>205</v>
      </c>
      <c r="E75" s="64" t="s">
        <v>1</v>
      </c>
      <c r="F75" s="64" t="s">
        <v>450</v>
      </c>
      <c r="G75" s="64" t="s">
        <v>527</v>
      </c>
      <c r="H75" s="64" t="s">
        <v>5</v>
      </c>
      <c r="I75" s="64" t="s">
        <v>451</v>
      </c>
      <c r="J75" s="64" t="s">
        <v>6</v>
      </c>
      <c r="K75" s="64" t="s">
        <v>709</v>
      </c>
    </row>
    <row r="76" spans="1:11" x14ac:dyDescent="0.25">
      <c r="A76" s="64">
        <v>65</v>
      </c>
      <c r="B76" s="64" t="s">
        <v>20</v>
      </c>
      <c r="C76" s="64" t="s">
        <v>21</v>
      </c>
      <c r="D76" s="64" t="s">
        <v>0</v>
      </c>
      <c r="E76" s="64" t="s">
        <v>1</v>
      </c>
      <c r="F76" s="64" t="s">
        <v>22</v>
      </c>
      <c r="G76" s="64" t="s">
        <v>527</v>
      </c>
      <c r="H76" s="64" t="s">
        <v>5</v>
      </c>
      <c r="I76" s="64" t="s">
        <v>23</v>
      </c>
      <c r="J76" s="64" t="s">
        <v>6</v>
      </c>
      <c r="K76" s="64" t="s">
        <v>713</v>
      </c>
    </row>
    <row r="77" spans="1:11" x14ac:dyDescent="0.25">
      <c r="A77" s="64">
        <v>67</v>
      </c>
      <c r="B77" s="64" t="s">
        <v>40</v>
      </c>
      <c r="C77" s="64" t="s">
        <v>41</v>
      </c>
      <c r="D77" s="64" t="s">
        <v>42</v>
      </c>
      <c r="E77" s="64" t="s">
        <v>43</v>
      </c>
      <c r="F77" s="64" t="s">
        <v>44</v>
      </c>
      <c r="G77" s="64" t="s">
        <v>527</v>
      </c>
      <c r="H77" s="64" t="s">
        <v>5</v>
      </c>
      <c r="I77" s="64" t="s">
        <v>45</v>
      </c>
      <c r="J77" s="64" t="s">
        <v>6</v>
      </c>
      <c r="K77" s="64" t="s">
        <v>716</v>
      </c>
    </row>
    <row r="78" spans="1:11" x14ac:dyDescent="0.25">
      <c r="A78" s="64">
        <v>68</v>
      </c>
      <c r="B78" s="64" t="s">
        <v>54</v>
      </c>
      <c r="C78" s="64" t="s">
        <v>55</v>
      </c>
      <c r="D78" s="64" t="s">
        <v>0</v>
      </c>
      <c r="E78" s="64" t="s">
        <v>1</v>
      </c>
      <c r="F78" s="64" t="s">
        <v>56</v>
      </c>
      <c r="G78" s="64" t="s">
        <v>527</v>
      </c>
      <c r="H78" s="64" t="s">
        <v>5</v>
      </c>
      <c r="I78" s="64" t="s">
        <v>57</v>
      </c>
      <c r="J78" s="64" t="s">
        <v>6</v>
      </c>
      <c r="K78" s="64" t="s">
        <v>717</v>
      </c>
    </row>
    <row r="79" spans="1:11" x14ac:dyDescent="0.25">
      <c r="A79" s="64">
        <v>69</v>
      </c>
      <c r="B79" s="64" t="s">
        <v>467</v>
      </c>
      <c r="C79" s="64" t="s">
        <v>468</v>
      </c>
      <c r="D79" s="64" t="s">
        <v>0</v>
      </c>
      <c r="E79" s="64" t="s">
        <v>1</v>
      </c>
      <c r="F79" s="64" t="s">
        <v>469</v>
      </c>
      <c r="G79" s="64" t="s">
        <v>527</v>
      </c>
      <c r="H79" s="64" t="s">
        <v>5</v>
      </c>
      <c r="I79" s="64" t="s">
        <v>470</v>
      </c>
      <c r="J79" s="64" t="s">
        <v>6</v>
      </c>
      <c r="K79" s="64" t="s">
        <v>720</v>
      </c>
    </row>
    <row r="80" spans="1:11" x14ac:dyDescent="0.25">
      <c r="A80" s="64">
        <v>72</v>
      </c>
      <c r="B80" s="64" t="s">
        <v>127</v>
      </c>
      <c r="C80" s="64" t="s">
        <v>47</v>
      </c>
      <c r="D80" s="64" t="s">
        <v>0</v>
      </c>
      <c r="E80" s="64" t="s">
        <v>1</v>
      </c>
      <c r="F80" s="64" t="s">
        <v>128</v>
      </c>
      <c r="G80" s="64" t="s">
        <v>527</v>
      </c>
      <c r="H80" s="64" t="s">
        <v>8</v>
      </c>
      <c r="I80" s="64" t="s">
        <v>129</v>
      </c>
      <c r="J80" s="64" t="s">
        <v>9</v>
      </c>
      <c r="K80" s="64" t="s">
        <v>729</v>
      </c>
    </row>
    <row r="81" spans="1:11" x14ac:dyDescent="0.25">
      <c r="A81" s="64">
        <v>73</v>
      </c>
      <c r="B81" s="64" t="s">
        <v>641</v>
      </c>
      <c r="C81" s="64" t="s">
        <v>642</v>
      </c>
      <c r="D81" s="64" t="s">
        <v>106</v>
      </c>
      <c r="E81" s="64" t="s">
        <v>7</v>
      </c>
      <c r="F81" s="64" t="s">
        <v>643</v>
      </c>
      <c r="G81" s="64" t="s">
        <v>527</v>
      </c>
      <c r="H81" s="64" t="s">
        <v>8</v>
      </c>
      <c r="I81" s="64" t="s">
        <v>644</v>
      </c>
      <c r="J81" s="64" t="s">
        <v>9</v>
      </c>
      <c r="K81" s="64" t="s">
        <v>730</v>
      </c>
    </row>
    <row r="82" spans="1:11" x14ac:dyDescent="0.25">
      <c r="A82" s="64">
        <v>76</v>
      </c>
      <c r="B82" s="64" t="s">
        <v>811</v>
      </c>
      <c r="C82" s="64" t="s">
        <v>812</v>
      </c>
      <c r="D82" s="64" t="s">
        <v>813</v>
      </c>
      <c r="E82" s="64" t="s">
        <v>814</v>
      </c>
      <c r="F82" s="64" t="s">
        <v>815</v>
      </c>
      <c r="G82" s="64" t="s">
        <v>527</v>
      </c>
      <c r="H82" s="64" t="s">
        <v>8</v>
      </c>
      <c r="I82" s="64" t="s">
        <v>817</v>
      </c>
      <c r="J82" s="64" t="s">
        <v>9</v>
      </c>
      <c r="K82" s="64" t="s">
        <v>818</v>
      </c>
    </row>
    <row r="83" spans="1:11" x14ac:dyDescent="0.25">
      <c r="A83" s="64">
        <v>77</v>
      </c>
      <c r="B83" s="64" t="s">
        <v>869</v>
      </c>
      <c r="C83" s="64" t="s">
        <v>870</v>
      </c>
      <c r="D83" s="64" t="s">
        <v>871</v>
      </c>
      <c r="E83" s="64" t="s">
        <v>198</v>
      </c>
      <c r="F83" s="64" t="s">
        <v>872</v>
      </c>
      <c r="G83" s="64" t="s">
        <v>527</v>
      </c>
      <c r="H83" s="64" t="s">
        <v>8</v>
      </c>
      <c r="I83" s="64" t="s">
        <v>873</v>
      </c>
      <c r="J83" s="64" t="s">
        <v>9</v>
      </c>
      <c r="K83" s="64" t="s">
        <v>874</v>
      </c>
    </row>
    <row r="84" spans="1:11" x14ac:dyDescent="0.25">
      <c r="A84" s="64">
        <v>79</v>
      </c>
      <c r="B84" s="64" t="s">
        <v>819</v>
      </c>
      <c r="C84" s="64" t="s">
        <v>820</v>
      </c>
      <c r="D84" s="64" t="s">
        <v>821</v>
      </c>
      <c r="E84" s="64" t="s">
        <v>822</v>
      </c>
      <c r="F84" s="64" t="s">
        <v>823</v>
      </c>
      <c r="G84" s="64" t="s">
        <v>527</v>
      </c>
      <c r="H84" s="64" t="s">
        <v>8</v>
      </c>
      <c r="I84" s="64" t="s">
        <v>824</v>
      </c>
      <c r="J84" s="64" t="s">
        <v>9</v>
      </c>
      <c r="K84" s="64" t="s">
        <v>825</v>
      </c>
    </row>
    <row r="85" spans="1:11" x14ac:dyDescent="0.25">
      <c r="A85" s="64">
        <v>80</v>
      </c>
      <c r="B85" s="64" t="s">
        <v>875</v>
      </c>
      <c r="C85" s="64" t="s">
        <v>876</v>
      </c>
      <c r="D85" s="64" t="s">
        <v>877</v>
      </c>
      <c r="E85" s="64" t="s">
        <v>878</v>
      </c>
      <c r="F85" s="64" t="s">
        <v>879</v>
      </c>
      <c r="G85" s="64" t="s">
        <v>527</v>
      </c>
      <c r="H85" s="64" t="s">
        <v>8</v>
      </c>
      <c r="I85" s="64" t="s">
        <v>880</v>
      </c>
      <c r="J85" s="64" t="s">
        <v>9</v>
      </c>
      <c r="K85" s="64" t="s">
        <v>881</v>
      </c>
    </row>
    <row r="86" spans="1:11" x14ac:dyDescent="0.25">
      <c r="A86" s="64">
        <v>81</v>
      </c>
      <c r="B86" s="64" t="s">
        <v>797</v>
      </c>
      <c r="C86" s="64" t="s">
        <v>798</v>
      </c>
      <c r="D86" s="64" t="s">
        <v>799</v>
      </c>
      <c r="E86" s="64" t="s">
        <v>1</v>
      </c>
      <c r="F86" s="64" t="s">
        <v>800</v>
      </c>
      <c r="G86" s="64" t="s">
        <v>527</v>
      </c>
      <c r="H86" s="64" t="s">
        <v>8</v>
      </c>
      <c r="I86" s="64" t="s">
        <v>801</v>
      </c>
      <c r="J86" s="64" t="s">
        <v>9</v>
      </c>
      <c r="K86" s="64" t="s">
        <v>802</v>
      </c>
    </row>
    <row r="87" spans="1:11" x14ac:dyDescent="0.25">
      <c r="A87" s="64">
        <v>83</v>
      </c>
      <c r="B87" s="64" t="s">
        <v>101</v>
      </c>
      <c r="C87" s="64" t="s">
        <v>102</v>
      </c>
      <c r="D87" s="64" t="s">
        <v>103</v>
      </c>
      <c r="E87" s="64" t="s">
        <v>43</v>
      </c>
      <c r="F87" s="64" t="s">
        <v>169</v>
      </c>
      <c r="G87" s="64" t="s">
        <v>527</v>
      </c>
      <c r="H87" s="64" t="s">
        <v>8</v>
      </c>
      <c r="I87" s="64" t="s">
        <v>170</v>
      </c>
      <c r="J87" s="64" t="s">
        <v>9</v>
      </c>
      <c r="K87" s="64" t="s">
        <v>735</v>
      </c>
    </row>
    <row r="88" spans="1:11" x14ac:dyDescent="0.25">
      <c r="A88" s="64">
        <v>85</v>
      </c>
      <c r="B88" s="64" t="s">
        <v>882</v>
      </c>
      <c r="C88" s="64" t="s">
        <v>97</v>
      </c>
      <c r="D88" s="64" t="s">
        <v>173</v>
      </c>
      <c r="E88" s="64" t="s">
        <v>43</v>
      </c>
      <c r="F88" s="64" t="s">
        <v>883</v>
      </c>
      <c r="G88" s="64" t="s">
        <v>527</v>
      </c>
      <c r="H88" s="64" t="s">
        <v>8</v>
      </c>
      <c r="I88" s="64" t="s">
        <v>884</v>
      </c>
      <c r="J88" s="64" t="s">
        <v>9</v>
      </c>
      <c r="K88" s="64" t="s">
        <v>885</v>
      </c>
    </row>
    <row r="89" spans="1:11" x14ac:dyDescent="0.25">
      <c r="A89" s="64">
        <v>86</v>
      </c>
      <c r="B89" s="64" t="s">
        <v>174</v>
      </c>
      <c r="C89" s="64" t="s">
        <v>175</v>
      </c>
      <c r="D89" s="64" t="s">
        <v>0</v>
      </c>
      <c r="E89" s="64" t="s">
        <v>1</v>
      </c>
      <c r="F89" s="64" t="s">
        <v>176</v>
      </c>
      <c r="G89" s="64" t="s">
        <v>527</v>
      </c>
      <c r="H89" s="64" t="s">
        <v>8</v>
      </c>
      <c r="I89" s="64" t="s">
        <v>177</v>
      </c>
      <c r="J89" s="64" t="s">
        <v>9</v>
      </c>
      <c r="K89" s="64" t="s">
        <v>736</v>
      </c>
    </row>
    <row r="90" spans="1:11" x14ac:dyDescent="0.25">
      <c r="A90" s="64">
        <v>88</v>
      </c>
      <c r="B90" s="64" t="s">
        <v>179</v>
      </c>
      <c r="C90" s="64" t="s">
        <v>180</v>
      </c>
      <c r="D90" s="64" t="s">
        <v>181</v>
      </c>
      <c r="E90" s="64" t="s">
        <v>43</v>
      </c>
      <c r="F90" s="64" t="s">
        <v>182</v>
      </c>
      <c r="G90" s="64" t="s">
        <v>527</v>
      </c>
      <c r="H90" s="64" t="s">
        <v>8</v>
      </c>
      <c r="I90" s="64" t="s">
        <v>183</v>
      </c>
      <c r="J90" s="64" t="s">
        <v>9</v>
      </c>
      <c r="K90" s="64" t="s">
        <v>738</v>
      </c>
    </row>
    <row r="91" spans="1:11" x14ac:dyDescent="0.25">
      <c r="A91" s="64">
        <v>1</v>
      </c>
      <c r="B91" s="64" t="s">
        <v>803</v>
      </c>
      <c r="C91" s="64" t="s">
        <v>804</v>
      </c>
      <c r="D91" s="64" t="s">
        <v>17</v>
      </c>
      <c r="E91" s="64" t="s">
        <v>7</v>
      </c>
      <c r="F91" s="64" t="s">
        <v>805</v>
      </c>
      <c r="G91" s="64" t="s">
        <v>760</v>
      </c>
      <c r="H91" s="64" t="s">
        <v>5</v>
      </c>
      <c r="I91" s="64" t="s">
        <v>806</v>
      </c>
      <c r="J91" s="64" t="s">
        <v>6</v>
      </c>
      <c r="K91" s="64" t="s">
        <v>996</v>
      </c>
    </row>
    <row r="92" spans="1:11" x14ac:dyDescent="0.25">
      <c r="A92" s="64">
        <v>8</v>
      </c>
      <c r="B92" s="64" t="s">
        <v>104</v>
      </c>
      <c r="C92" s="64" t="s">
        <v>105</v>
      </c>
      <c r="D92" s="64" t="s">
        <v>106</v>
      </c>
      <c r="E92" s="64" t="s">
        <v>7</v>
      </c>
      <c r="F92" s="64" t="s">
        <v>107</v>
      </c>
      <c r="G92" s="64" t="s">
        <v>760</v>
      </c>
      <c r="H92" s="64" t="s">
        <v>5</v>
      </c>
      <c r="I92" s="64" t="s">
        <v>108</v>
      </c>
      <c r="J92" s="64" t="s">
        <v>6</v>
      </c>
      <c r="K92" s="64" t="s">
        <v>964</v>
      </c>
    </row>
    <row r="93" spans="1:11" x14ac:dyDescent="0.25">
      <c r="A93" s="64">
        <v>14</v>
      </c>
      <c r="B93" s="64" t="s">
        <v>49</v>
      </c>
      <c r="C93" s="64" t="s">
        <v>97</v>
      </c>
      <c r="D93" s="64" t="s">
        <v>66</v>
      </c>
      <c r="E93" s="64" t="s">
        <v>1</v>
      </c>
      <c r="F93" s="64" t="s">
        <v>98</v>
      </c>
      <c r="G93" s="64" t="s">
        <v>760</v>
      </c>
      <c r="H93" s="64" t="s">
        <v>5</v>
      </c>
      <c r="I93" s="64" t="s">
        <v>99</v>
      </c>
      <c r="J93" s="64" t="s">
        <v>6</v>
      </c>
      <c r="K93" s="64" t="s">
        <v>920</v>
      </c>
    </row>
    <row r="94" spans="1:11" x14ac:dyDescent="0.25">
      <c r="A94" s="64">
        <v>16</v>
      </c>
      <c r="B94" s="64" t="s">
        <v>902</v>
      </c>
      <c r="C94" s="64" t="s">
        <v>903</v>
      </c>
      <c r="D94" s="64" t="s">
        <v>17</v>
      </c>
      <c r="E94" s="64" t="s">
        <v>7</v>
      </c>
      <c r="F94" s="64" t="s">
        <v>904</v>
      </c>
      <c r="G94" s="64" t="s">
        <v>760</v>
      </c>
      <c r="H94" s="64" t="s">
        <v>8</v>
      </c>
      <c r="I94" s="64" t="s">
        <v>905</v>
      </c>
      <c r="J94" s="64" t="s">
        <v>9</v>
      </c>
      <c r="K94" s="64" t="s">
        <v>906</v>
      </c>
    </row>
    <row r="95" spans="1:11" x14ac:dyDescent="0.25">
      <c r="A95" s="64">
        <v>21</v>
      </c>
      <c r="B95" s="64" t="s">
        <v>766</v>
      </c>
      <c r="C95" s="64" t="s">
        <v>767</v>
      </c>
      <c r="D95" s="64" t="s">
        <v>577</v>
      </c>
      <c r="E95" s="64" t="s">
        <v>7</v>
      </c>
      <c r="F95" s="64" t="s">
        <v>768</v>
      </c>
      <c r="G95" s="64" t="s">
        <v>760</v>
      </c>
      <c r="H95" s="64" t="s">
        <v>8</v>
      </c>
      <c r="I95" s="64" t="s">
        <v>769</v>
      </c>
      <c r="J95" s="64" t="s">
        <v>9</v>
      </c>
      <c r="K95" s="64" t="s">
        <v>770</v>
      </c>
    </row>
    <row r="96" spans="1:11" x14ac:dyDescent="0.25">
      <c r="A96" s="64">
        <v>23</v>
      </c>
      <c r="B96" s="64" t="s">
        <v>544</v>
      </c>
      <c r="C96" s="64" t="s">
        <v>545</v>
      </c>
      <c r="D96" s="64" t="s">
        <v>546</v>
      </c>
      <c r="E96" s="64" t="s">
        <v>1</v>
      </c>
      <c r="F96" s="64" t="s">
        <v>547</v>
      </c>
      <c r="G96" s="64" t="s">
        <v>760</v>
      </c>
      <c r="H96" s="64" t="s">
        <v>8</v>
      </c>
      <c r="I96" s="64" t="s">
        <v>548</v>
      </c>
      <c r="J96" s="64" t="s">
        <v>9</v>
      </c>
      <c r="K96" s="64" t="s">
        <v>783</v>
      </c>
    </row>
    <row r="97" spans="1:11" x14ac:dyDescent="0.25">
      <c r="A97" s="64">
        <v>61</v>
      </c>
      <c r="B97" s="64" t="s">
        <v>786</v>
      </c>
      <c r="C97" s="64" t="s">
        <v>175</v>
      </c>
      <c r="D97" s="64" t="s">
        <v>256</v>
      </c>
      <c r="E97" s="64" t="s">
        <v>1</v>
      </c>
      <c r="F97" s="64" t="s">
        <v>787</v>
      </c>
      <c r="G97" s="64" t="s">
        <v>760</v>
      </c>
      <c r="H97" s="64" t="s">
        <v>5</v>
      </c>
      <c r="I97" s="64" t="s">
        <v>789</v>
      </c>
      <c r="J97" s="64" t="s">
        <v>6</v>
      </c>
      <c r="K97" s="64" t="s">
        <v>790</v>
      </c>
    </row>
    <row r="98" spans="1:11" x14ac:dyDescent="0.25">
      <c r="A98" s="64">
        <v>75</v>
      </c>
      <c r="B98" s="64" t="s">
        <v>925</v>
      </c>
      <c r="C98" s="64" t="s">
        <v>926</v>
      </c>
      <c r="D98" s="64" t="s">
        <v>821</v>
      </c>
      <c r="E98" s="64" t="s">
        <v>822</v>
      </c>
      <c r="F98" s="64" t="s">
        <v>927</v>
      </c>
      <c r="G98" s="64" t="s">
        <v>760</v>
      </c>
      <c r="H98" s="64" t="s">
        <v>8</v>
      </c>
      <c r="I98" s="64" t="s">
        <v>928</v>
      </c>
      <c r="J98" s="64" t="s">
        <v>9</v>
      </c>
      <c r="K98" s="64" t="s">
        <v>929</v>
      </c>
    </row>
    <row r="99" spans="1:11" x14ac:dyDescent="0.25">
      <c r="A99" s="64">
        <v>84</v>
      </c>
      <c r="B99" s="64" t="s">
        <v>968</v>
      </c>
      <c r="C99" s="64" t="s">
        <v>969</v>
      </c>
      <c r="D99" s="64" t="s">
        <v>970</v>
      </c>
      <c r="E99" s="64" t="s">
        <v>971</v>
      </c>
      <c r="F99" s="64" t="s">
        <v>972</v>
      </c>
      <c r="G99" s="64" t="s">
        <v>760</v>
      </c>
      <c r="H99" s="64" t="s">
        <v>8</v>
      </c>
      <c r="I99" s="64" t="s">
        <v>973</v>
      </c>
      <c r="J99" s="64" t="s">
        <v>9</v>
      </c>
      <c r="K99" s="64" t="s">
        <v>974</v>
      </c>
    </row>
    <row r="100" spans="1:11" x14ac:dyDescent="0.25">
      <c r="A100" s="64">
        <v>89</v>
      </c>
      <c r="B100" s="64" t="s">
        <v>975</v>
      </c>
      <c r="C100" s="64" t="s">
        <v>416</v>
      </c>
      <c r="D100" s="64" t="s">
        <v>976</v>
      </c>
      <c r="E100" s="64" t="s">
        <v>198</v>
      </c>
      <c r="F100" s="64" t="s">
        <v>977</v>
      </c>
      <c r="G100" s="64" t="s">
        <v>760</v>
      </c>
      <c r="H100" s="64" t="s">
        <v>8</v>
      </c>
      <c r="I100" s="64" t="s">
        <v>978</v>
      </c>
      <c r="J100" s="64" t="s">
        <v>9</v>
      </c>
      <c r="K100" s="64" t="s">
        <v>979</v>
      </c>
    </row>
  </sheetData>
  <sortState ref="A2:K100">
    <sortCondition ref="G2:G100"/>
  </sortState>
  <pageMargins bottom="0.75" footer="0.3" header="0.3" left="0.7" right="0.7" top="0.75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8"/>
  <dimension ref="A1:L101"/>
  <sheetViews>
    <sheetView topLeftCell="A57" workbookViewId="0">
      <selection activeCell="D69" sqref="D69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6">
        <v>4</v>
      </c>
      <c r="B2" s="56" t="s">
        <v>982</v>
      </c>
      <c r="C2" s="56" t="s">
        <v>292</v>
      </c>
      <c r="D2" s="56" t="s">
        <v>462</v>
      </c>
      <c r="E2" s="56" t="s">
        <v>1</v>
      </c>
      <c r="F2" s="56" t="s">
        <v>422</v>
      </c>
      <c r="G2" s="56" t="s">
        <v>516</v>
      </c>
      <c r="H2" s="56" t="s">
        <v>3</v>
      </c>
      <c r="I2" s="56" t="s">
        <v>423</v>
      </c>
      <c r="J2" s="56" t="s">
        <v>2</v>
      </c>
      <c r="K2" s="56" t="s">
        <v>983</v>
      </c>
    </row>
    <row r="3" spans="1:11" x14ac:dyDescent="0.25">
      <c r="A3" s="56">
        <v>10</v>
      </c>
      <c r="B3" s="56" t="s">
        <v>15</v>
      </c>
      <c r="C3" s="56" t="s">
        <v>16</v>
      </c>
      <c r="D3" s="56" t="s">
        <v>17</v>
      </c>
      <c r="E3" s="56" t="s">
        <v>7</v>
      </c>
      <c r="F3" s="56" t="s">
        <v>948</v>
      </c>
      <c r="G3" s="56" t="s">
        <v>516</v>
      </c>
      <c r="H3" s="56" t="s">
        <v>30</v>
      </c>
      <c r="I3" s="56" t="s">
        <v>949</v>
      </c>
      <c r="J3" s="56" t="s">
        <v>32</v>
      </c>
      <c r="K3" s="56" t="s">
        <v>950</v>
      </c>
    </row>
    <row r="4" spans="1:11" x14ac:dyDescent="0.25">
      <c r="A4">
        <v>2</v>
      </c>
      <c r="B4" s="63" t="s">
        <v>830</v>
      </c>
      <c r="C4" s="63" t="s">
        <v>624</v>
      </c>
      <c r="D4" s="63" t="s">
        <v>625</v>
      </c>
      <c r="E4" s="63" t="s">
        <v>48</v>
      </c>
      <c r="F4" s="63" t="s">
        <v>626</v>
      </c>
      <c r="G4" s="63" t="s">
        <v>666</v>
      </c>
      <c r="H4" s="63" t="s">
        <v>294</v>
      </c>
      <c r="I4" s="63" t="s">
        <v>627</v>
      </c>
      <c r="J4" s="63" t="s">
        <v>289</v>
      </c>
      <c r="K4" s="63" t="s">
        <v>987</v>
      </c>
    </row>
    <row r="5" spans="1:11" x14ac:dyDescent="0.25">
      <c r="A5" s="63">
        <v>11</v>
      </c>
      <c r="B5" s="63" t="s">
        <v>567</v>
      </c>
      <c r="C5" s="63" t="s">
        <v>561</v>
      </c>
      <c r="D5" s="63" t="s">
        <v>0</v>
      </c>
      <c r="E5" s="63" t="s">
        <v>1</v>
      </c>
      <c r="F5" s="63" t="s">
        <v>61</v>
      </c>
      <c r="G5" s="63" t="s">
        <v>666</v>
      </c>
      <c r="H5" s="63" t="s">
        <v>3</v>
      </c>
      <c r="I5" s="63" t="s">
        <v>62</v>
      </c>
      <c r="J5" s="63" t="s">
        <v>53</v>
      </c>
      <c r="K5" s="63" t="s">
        <v>919</v>
      </c>
    </row>
    <row r="6" spans="1:11" x14ac:dyDescent="0.25">
      <c r="A6" s="63">
        <v>17</v>
      </c>
      <c r="B6" s="63" t="s">
        <v>863</v>
      </c>
      <c r="C6" s="63" t="s">
        <v>864</v>
      </c>
      <c r="D6" s="63" t="s">
        <v>865</v>
      </c>
      <c r="E6" s="63" t="s">
        <v>70</v>
      </c>
      <c r="F6" s="63" t="s">
        <v>866</v>
      </c>
      <c r="G6" s="63" t="s">
        <v>666</v>
      </c>
      <c r="H6" s="63" t="s">
        <v>287</v>
      </c>
      <c r="I6" s="63" t="s">
        <v>867</v>
      </c>
      <c r="J6" s="63" t="s">
        <v>289</v>
      </c>
      <c r="K6" s="63" t="s">
        <v>868</v>
      </c>
    </row>
    <row r="7" spans="1:11" x14ac:dyDescent="0.25">
      <c r="A7" s="63">
        <v>18</v>
      </c>
      <c r="B7" s="63" t="s">
        <v>832</v>
      </c>
      <c r="C7" s="63" t="s">
        <v>833</v>
      </c>
      <c r="D7" s="63" t="s">
        <v>173</v>
      </c>
      <c r="E7" s="63" t="s">
        <v>43</v>
      </c>
      <c r="F7" s="63" t="s">
        <v>834</v>
      </c>
      <c r="G7" s="63" t="s">
        <v>666</v>
      </c>
      <c r="H7" s="63" t="s">
        <v>294</v>
      </c>
      <c r="I7" s="63" t="s">
        <v>835</v>
      </c>
      <c r="J7" s="63" t="s">
        <v>289</v>
      </c>
      <c r="K7" s="63" t="s">
        <v>836</v>
      </c>
    </row>
    <row r="8" spans="1:11" x14ac:dyDescent="0.25">
      <c r="A8" s="63">
        <v>23</v>
      </c>
      <c r="B8" s="63" t="s">
        <v>453</v>
      </c>
      <c r="C8" s="63" t="s">
        <v>454</v>
      </c>
      <c r="D8" s="63" t="s">
        <v>455</v>
      </c>
      <c r="E8" s="63" t="s">
        <v>456</v>
      </c>
      <c r="F8" s="63" t="s">
        <v>457</v>
      </c>
      <c r="G8" s="63" t="s">
        <v>666</v>
      </c>
      <c r="H8" s="63" t="s">
        <v>30</v>
      </c>
      <c r="I8" s="63" t="s">
        <v>458</v>
      </c>
      <c r="J8" s="63" t="s">
        <v>32</v>
      </c>
      <c r="K8" s="63" t="s">
        <v>763</v>
      </c>
    </row>
    <row r="9" spans="1:11" x14ac:dyDescent="0.25">
      <c r="A9" s="63">
        <v>27</v>
      </c>
      <c r="B9" s="63" t="s">
        <v>407</v>
      </c>
      <c r="C9" s="63" t="s">
        <v>408</v>
      </c>
      <c r="D9" s="63" t="s">
        <v>618</v>
      </c>
      <c r="E9" s="63" t="s">
        <v>619</v>
      </c>
      <c r="F9" s="63" t="s">
        <v>620</v>
      </c>
      <c r="G9" s="63" t="s">
        <v>666</v>
      </c>
      <c r="H9" s="63" t="s">
        <v>294</v>
      </c>
      <c r="I9" s="63" t="s">
        <v>621</v>
      </c>
      <c r="J9" s="63" t="s">
        <v>289</v>
      </c>
      <c r="K9" s="63" t="s">
        <v>658</v>
      </c>
    </row>
    <row r="10" spans="1:11" x14ac:dyDescent="0.25">
      <c r="A10" s="63">
        <v>32</v>
      </c>
      <c r="B10" s="63" t="s">
        <v>590</v>
      </c>
      <c r="C10" s="63" t="s">
        <v>591</v>
      </c>
      <c r="D10" s="63" t="s">
        <v>592</v>
      </c>
      <c r="E10" s="63" t="s">
        <v>43</v>
      </c>
      <c r="F10" s="63" t="s">
        <v>593</v>
      </c>
      <c r="G10" s="63" t="s">
        <v>666</v>
      </c>
      <c r="H10" s="63" t="s">
        <v>30</v>
      </c>
      <c r="I10" s="63" t="s">
        <v>594</v>
      </c>
      <c r="J10" s="63" t="s">
        <v>32</v>
      </c>
      <c r="K10" s="63" t="s">
        <v>669</v>
      </c>
    </row>
    <row r="11" spans="1:11" x14ac:dyDescent="0.25">
      <c r="A11" s="63">
        <v>42</v>
      </c>
      <c r="B11" s="63" t="s">
        <v>333</v>
      </c>
      <c r="C11" s="63" t="s">
        <v>334</v>
      </c>
      <c r="D11" s="63" t="s">
        <v>335</v>
      </c>
      <c r="E11" s="63" t="s">
        <v>48</v>
      </c>
      <c r="F11" s="63" t="s">
        <v>336</v>
      </c>
      <c r="G11" s="63" t="s">
        <v>666</v>
      </c>
      <c r="H11" s="63" t="s">
        <v>287</v>
      </c>
      <c r="I11" s="63" t="s">
        <v>337</v>
      </c>
      <c r="J11" s="63" t="s">
        <v>289</v>
      </c>
      <c r="K11" s="63" t="s">
        <v>686</v>
      </c>
    </row>
    <row r="12" spans="1:11" x14ac:dyDescent="0.25">
      <c r="A12" s="63">
        <v>44</v>
      </c>
      <c r="B12" s="63" t="s">
        <v>350</v>
      </c>
      <c r="C12" s="63" t="s">
        <v>340</v>
      </c>
      <c r="D12" s="63" t="s">
        <v>351</v>
      </c>
      <c r="E12" s="63" t="s">
        <v>48</v>
      </c>
      <c r="F12" s="63" t="s">
        <v>352</v>
      </c>
      <c r="G12" s="63" t="s">
        <v>666</v>
      </c>
      <c r="H12" s="63" t="s">
        <v>287</v>
      </c>
      <c r="I12" s="63" t="s">
        <v>353</v>
      </c>
      <c r="J12" s="63" t="s">
        <v>289</v>
      </c>
      <c r="K12" s="63" t="s">
        <v>689</v>
      </c>
    </row>
    <row r="13" spans="1:11" x14ac:dyDescent="0.25">
      <c r="A13" s="63">
        <v>49</v>
      </c>
      <c r="B13" s="63" t="s">
        <v>377</v>
      </c>
      <c r="C13" s="63" t="s">
        <v>378</v>
      </c>
      <c r="D13" s="63" t="s">
        <v>256</v>
      </c>
      <c r="E13" s="63" t="s">
        <v>1</v>
      </c>
      <c r="F13" s="63" t="s">
        <v>379</v>
      </c>
      <c r="G13" s="63" t="s">
        <v>666</v>
      </c>
      <c r="H13" s="63" t="s">
        <v>294</v>
      </c>
      <c r="I13" s="63" t="s">
        <v>380</v>
      </c>
      <c r="J13" s="63" t="s">
        <v>289</v>
      </c>
      <c r="K13" s="63" t="s">
        <v>695</v>
      </c>
    </row>
    <row r="14" spans="1:11" x14ac:dyDescent="0.25">
      <c r="A14" s="63">
        <v>50</v>
      </c>
      <c r="B14" s="63" t="s">
        <v>387</v>
      </c>
      <c r="C14" s="63" t="s">
        <v>279</v>
      </c>
      <c r="D14" s="63" t="s">
        <v>351</v>
      </c>
      <c r="E14" s="63" t="s">
        <v>48</v>
      </c>
      <c r="F14" s="63" t="s">
        <v>388</v>
      </c>
      <c r="G14" s="63" t="s">
        <v>666</v>
      </c>
      <c r="H14" s="63" t="s">
        <v>287</v>
      </c>
      <c r="I14" s="63" t="s">
        <v>389</v>
      </c>
      <c r="J14" s="63" t="s">
        <v>289</v>
      </c>
      <c r="K14" s="63" t="s">
        <v>696</v>
      </c>
    </row>
    <row r="15" spans="1:11" x14ac:dyDescent="0.25">
      <c r="A15" s="63">
        <v>55</v>
      </c>
      <c r="B15" s="63" t="s">
        <v>407</v>
      </c>
      <c r="C15" s="63" t="s">
        <v>408</v>
      </c>
      <c r="D15" s="63" t="s">
        <v>618</v>
      </c>
      <c r="E15" s="63" t="s">
        <v>619</v>
      </c>
      <c r="F15" s="63" t="s">
        <v>412</v>
      </c>
      <c r="G15" s="63" t="s">
        <v>666</v>
      </c>
      <c r="H15" s="63" t="s">
        <v>294</v>
      </c>
      <c r="I15" s="63" t="s">
        <v>413</v>
      </c>
      <c r="J15" s="63" t="s">
        <v>289</v>
      </c>
      <c r="K15" s="63" t="s">
        <v>702</v>
      </c>
    </row>
    <row r="16" spans="1:11" x14ac:dyDescent="0.25">
      <c r="A16" s="63">
        <v>58</v>
      </c>
      <c r="B16" s="63" t="s">
        <v>407</v>
      </c>
      <c r="C16" s="63" t="s">
        <v>408</v>
      </c>
      <c r="D16" s="63" t="s">
        <v>618</v>
      </c>
      <c r="E16" s="63" t="s">
        <v>619</v>
      </c>
      <c r="F16" s="63" t="s">
        <v>437</v>
      </c>
      <c r="G16" s="63" t="s">
        <v>666</v>
      </c>
      <c r="H16" s="63" t="s">
        <v>30</v>
      </c>
      <c r="I16" s="63" t="s">
        <v>438</v>
      </c>
      <c r="J16" s="63" t="s">
        <v>32</v>
      </c>
      <c r="K16" s="63" t="s">
        <v>706</v>
      </c>
    </row>
    <row r="17" spans="1:11" x14ac:dyDescent="0.25">
      <c r="A17" s="63">
        <v>59</v>
      </c>
      <c r="B17" s="63" t="s">
        <v>407</v>
      </c>
      <c r="C17" s="63" t="s">
        <v>408</v>
      </c>
      <c r="D17" s="63" t="s">
        <v>618</v>
      </c>
      <c r="E17" s="63" t="s">
        <v>619</v>
      </c>
      <c r="F17" s="63" t="s">
        <v>440</v>
      </c>
      <c r="G17" s="63" t="s">
        <v>666</v>
      </c>
      <c r="H17" s="63" t="s">
        <v>30</v>
      </c>
      <c r="I17" s="63" t="s">
        <v>441</v>
      </c>
      <c r="J17" s="63" t="s">
        <v>32</v>
      </c>
      <c r="K17" s="63" t="s">
        <v>707</v>
      </c>
    </row>
    <row r="18" spans="1:11" x14ac:dyDescent="0.25">
      <c r="A18" s="63">
        <v>73</v>
      </c>
      <c r="B18" s="63" t="s">
        <v>131</v>
      </c>
      <c r="C18" s="63" t="s">
        <v>132</v>
      </c>
      <c r="D18" s="63" t="s">
        <v>133</v>
      </c>
      <c r="E18" s="63" t="s">
        <v>28</v>
      </c>
      <c r="F18" s="63" t="s">
        <v>134</v>
      </c>
      <c r="G18" s="63" t="s">
        <v>666</v>
      </c>
      <c r="H18" s="63" t="s">
        <v>30</v>
      </c>
      <c r="I18" s="63" t="s">
        <v>135</v>
      </c>
      <c r="J18" s="63" t="s">
        <v>32</v>
      </c>
      <c r="K18" s="63" t="s">
        <v>731</v>
      </c>
    </row>
    <row r="19" spans="1:11" x14ac:dyDescent="0.25">
      <c r="A19" s="63">
        <v>77</v>
      </c>
      <c r="B19" s="63" t="s">
        <v>54</v>
      </c>
      <c r="C19" s="63" t="s">
        <v>55</v>
      </c>
      <c r="D19" s="63" t="s">
        <v>0</v>
      </c>
      <c r="E19" s="63" t="s">
        <v>1</v>
      </c>
      <c r="F19" s="63" t="s">
        <v>156</v>
      </c>
      <c r="G19" s="63" t="s">
        <v>666</v>
      </c>
      <c r="H19" s="63" t="s">
        <v>157</v>
      </c>
      <c r="I19" s="63" t="s">
        <v>158</v>
      </c>
      <c r="J19" s="63" t="s">
        <v>159</v>
      </c>
      <c r="K19" s="63" t="s">
        <v>734</v>
      </c>
    </row>
    <row r="20" spans="1:11" x14ac:dyDescent="0.25">
      <c r="A20" s="63">
        <v>89</v>
      </c>
      <c r="B20" s="63" t="s">
        <v>467</v>
      </c>
      <c r="C20" s="63" t="s">
        <v>468</v>
      </c>
      <c r="D20" s="63" t="s">
        <v>0</v>
      </c>
      <c r="E20" s="63" t="s">
        <v>1</v>
      </c>
      <c r="F20" s="63" t="s">
        <v>477</v>
      </c>
      <c r="G20" s="63" t="s">
        <v>666</v>
      </c>
      <c r="H20" s="63" t="s">
        <v>30</v>
      </c>
      <c r="I20" s="63" t="s">
        <v>478</v>
      </c>
      <c r="J20" s="63" t="s">
        <v>32</v>
      </c>
      <c r="K20" s="63" t="s">
        <v>740</v>
      </c>
    </row>
    <row r="21" spans="1:11" x14ac:dyDescent="0.25">
      <c r="A21" s="63">
        <v>90</v>
      </c>
      <c r="B21" s="63" t="s">
        <v>101</v>
      </c>
      <c r="C21" s="63" t="s">
        <v>102</v>
      </c>
      <c r="D21" s="63" t="s">
        <v>103</v>
      </c>
      <c r="E21" s="63" t="s">
        <v>43</v>
      </c>
      <c r="F21" s="63" t="s">
        <v>202</v>
      </c>
      <c r="G21" s="63" t="s">
        <v>666</v>
      </c>
      <c r="H21" s="63" t="s">
        <v>30</v>
      </c>
      <c r="I21" s="63" t="s">
        <v>203</v>
      </c>
      <c r="J21" s="63" t="s">
        <v>32</v>
      </c>
      <c r="K21" s="63" t="s">
        <v>743</v>
      </c>
    </row>
    <row r="22" spans="1:11" x14ac:dyDescent="0.25">
      <c r="A22" s="63">
        <v>95</v>
      </c>
      <c r="B22" s="63" t="s">
        <v>232</v>
      </c>
      <c r="C22" s="63" t="s">
        <v>233</v>
      </c>
      <c r="D22" s="63" t="s">
        <v>234</v>
      </c>
      <c r="E22" s="63" t="s">
        <v>1</v>
      </c>
      <c r="F22" s="63" t="s">
        <v>235</v>
      </c>
      <c r="G22" s="63" t="s">
        <v>666</v>
      </c>
      <c r="H22" s="63" t="s">
        <v>3</v>
      </c>
      <c r="I22" s="63" t="s">
        <v>236</v>
      </c>
      <c r="J22" s="63" t="s">
        <v>53</v>
      </c>
      <c r="K22" s="63" t="s">
        <v>750</v>
      </c>
    </row>
    <row r="23" spans="1:11" x14ac:dyDescent="0.25">
      <c r="A23" s="63">
        <v>96</v>
      </c>
      <c r="B23" s="63" t="s">
        <v>50</v>
      </c>
      <c r="C23" s="63" t="s">
        <v>51</v>
      </c>
      <c r="D23" s="63" t="s">
        <v>52</v>
      </c>
      <c r="E23" s="63" t="s">
        <v>43</v>
      </c>
      <c r="F23" s="63" t="s">
        <v>246</v>
      </c>
      <c r="G23" s="63" t="s">
        <v>666</v>
      </c>
      <c r="H23" s="63" t="s">
        <v>3</v>
      </c>
      <c r="I23" s="63" t="s">
        <v>247</v>
      </c>
      <c r="J23" s="63" t="s">
        <v>125</v>
      </c>
      <c r="K23" s="63" t="s">
        <v>751</v>
      </c>
    </row>
    <row r="24" spans="1:11" x14ac:dyDescent="0.25">
      <c r="A24" s="63">
        <v>99</v>
      </c>
      <c r="B24" s="63" t="s">
        <v>273</v>
      </c>
      <c r="C24" s="63" t="s">
        <v>274</v>
      </c>
      <c r="D24" s="63" t="s">
        <v>0</v>
      </c>
      <c r="E24" s="63" t="s">
        <v>1</v>
      </c>
      <c r="F24" s="63" t="s">
        <v>275</v>
      </c>
      <c r="G24" s="63" t="s">
        <v>666</v>
      </c>
      <c r="H24" s="63" t="s">
        <v>3</v>
      </c>
      <c r="I24" s="63" t="s">
        <v>276</v>
      </c>
      <c r="J24" s="63" t="s">
        <v>53</v>
      </c>
      <c r="K24" s="63" t="s">
        <v>755</v>
      </c>
    </row>
    <row r="25" spans="1:11" x14ac:dyDescent="0.25">
      <c r="A25" s="63">
        <v>3</v>
      </c>
      <c r="B25" s="63" t="s">
        <v>262</v>
      </c>
      <c r="C25" s="63" t="s">
        <v>421</v>
      </c>
      <c r="D25" s="63" t="s">
        <v>0</v>
      </c>
      <c r="E25" s="63" t="s">
        <v>1</v>
      </c>
      <c r="F25" s="63" t="s">
        <v>937</v>
      </c>
      <c r="G25" s="63" t="s">
        <v>938</v>
      </c>
      <c r="H25" s="63" t="s">
        <v>3</v>
      </c>
      <c r="I25" s="63" t="s">
        <v>939</v>
      </c>
      <c r="J25" s="63" t="s">
        <v>940</v>
      </c>
      <c r="K25" s="63" t="s">
        <v>981</v>
      </c>
    </row>
    <row r="26" spans="1:11" x14ac:dyDescent="0.25">
      <c r="A26" s="63">
        <v>7</v>
      </c>
      <c r="B26" s="63" t="s">
        <v>64</v>
      </c>
      <c r="C26" s="63" t="s">
        <v>65</v>
      </c>
      <c r="D26" s="63" t="s">
        <v>66</v>
      </c>
      <c r="E26" s="63" t="s">
        <v>1</v>
      </c>
      <c r="F26" s="63" t="s">
        <v>67</v>
      </c>
      <c r="G26" s="63" t="s">
        <v>938</v>
      </c>
      <c r="H26" s="63" t="s">
        <v>30</v>
      </c>
      <c r="I26" s="63" t="s">
        <v>68</v>
      </c>
      <c r="J26" s="63" t="s">
        <v>32</v>
      </c>
      <c r="K26" s="63" t="s">
        <v>959</v>
      </c>
    </row>
    <row r="27" spans="1:11" x14ac:dyDescent="0.25">
      <c r="A27" s="63">
        <v>8</v>
      </c>
      <c r="B27" s="63" t="s">
        <v>242</v>
      </c>
      <c r="C27" s="63" t="s">
        <v>243</v>
      </c>
      <c r="D27" s="63" t="s">
        <v>957</v>
      </c>
      <c r="E27" s="63" t="s">
        <v>43</v>
      </c>
      <c r="F27" s="63" t="s">
        <v>244</v>
      </c>
      <c r="G27" s="63" t="s">
        <v>938</v>
      </c>
      <c r="H27" s="63" t="s">
        <v>3</v>
      </c>
      <c r="I27" s="63" t="s">
        <v>245</v>
      </c>
      <c r="J27" s="63" t="s">
        <v>125</v>
      </c>
      <c r="K27" s="63" t="s">
        <v>958</v>
      </c>
    </row>
    <row r="28" spans="1:11" x14ac:dyDescent="0.25">
      <c r="A28" s="63">
        <v>9</v>
      </c>
      <c r="B28" s="63" t="s">
        <v>322</v>
      </c>
      <c r="C28" s="63" t="s">
        <v>323</v>
      </c>
      <c r="D28" s="63" t="s">
        <v>66</v>
      </c>
      <c r="E28" s="63" t="s">
        <v>1</v>
      </c>
      <c r="F28" s="63" t="s">
        <v>324</v>
      </c>
      <c r="G28" s="63" t="s">
        <v>938</v>
      </c>
      <c r="H28" s="63" t="s">
        <v>287</v>
      </c>
      <c r="I28" s="63" t="s">
        <v>325</v>
      </c>
      <c r="J28" s="63" t="s">
        <v>289</v>
      </c>
      <c r="K28" s="63" t="s">
        <v>956</v>
      </c>
    </row>
    <row r="29" spans="1:11" x14ac:dyDescent="0.25">
      <c r="A29" s="63">
        <v>13</v>
      </c>
      <c r="B29" s="63" t="s">
        <v>49</v>
      </c>
      <c r="C29" s="63" t="s">
        <v>97</v>
      </c>
      <c r="D29" s="63" t="s">
        <v>66</v>
      </c>
      <c r="E29" s="63" t="s">
        <v>1</v>
      </c>
      <c r="F29" s="63" t="s">
        <v>391</v>
      </c>
      <c r="G29" s="63" t="s">
        <v>938</v>
      </c>
      <c r="H29" s="63" t="s">
        <v>294</v>
      </c>
      <c r="I29" s="63" t="s">
        <v>392</v>
      </c>
      <c r="J29" s="63" t="s">
        <v>289</v>
      </c>
      <c r="K29" s="63" t="s">
        <v>921</v>
      </c>
    </row>
    <row r="30" spans="1:11" x14ac:dyDescent="0.25">
      <c r="A30" s="63">
        <v>15</v>
      </c>
      <c r="B30" s="63" t="s">
        <v>262</v>
      </c>
      <c r="C30" s="63" t="s">
        <v>421</v>
      </c>
      <c r="D30" s="63" t="s">
        <v>0</v>
      </c>
      <c r="E30" s="63" t="s">
        <v>1</v>
      </c>
      <c r="F30" s="63" t="s">
        <v>855</v>
      </c>
      <c r="G30" s="63" t="s">
        <v>938</v>
      </c>
      <c r="H30" s="63" t="s">
        <v>828</v>
      </c>
      <c r="I30" s="63" t="s">
        <v>856</v>
      </c>
      <c r="J30" s="63" t="s">
        <v>827</v>
      </c>
      <c r="K30" s="63" t="s">
        <v>895</v>
      </c>
    </row>
    <row r="31" spans="1:11" x14ac:dyDescent="0.25">
      <c r="A31" s="63">
        <v>16</v>
      </c>
      <c r="B31" s="63" t="s">
        <v>361</v>
      </c>
      <c r="C31" s="63" t="s">
        <v>362</v>
      </c>
      <c r="D31" s="63" t="s">
        <v>0</v>
      </c>
      <c r="E31" s="63" t="s">
        <v>1</v>
      </c>
      <c r="F31" s="63" t="s">
        <v>886</v>
      </c>
      <c r="G31" s="63" t="s">
        <v>938</v>
      </c>
      <c r="H31" s="63" t="s">
        <v>3</v>
      </c>
      <c r="I31" s="63" t="s">
        <v>861</v>
      </c>
      <c r="J31" s="63" t="s">
        <v>516</v>
      </c>
      <c r="K31" s="63" t="s">
        <v>896</v>
      </c>
    </row>
    <row r="32" spans="1:11" x14ac:dyDescent="0.25">
      <c r="A32" s="63">
        <v>19</v>
      </c>
      <c r="B32" s="63" t="s">
        <v>845</v>
      </c>
      <c r="C32" s="63" t="s">
        <v>846</v>
      </c>
      <c r="D32" s="63" t="s">
        <v>27</v>
      </c>
      <c r="E32" s="63" t="s">
        <v>28</v>
      </c>
      <c r="F32" s="63" t="s">
        <v>847</v>
      </c>
      <c r="G32" s="63" t="s">
        <v>938</v>
      </c>
      <c r="H32" s="63" t="s">
        <v>294</v>
      </c>
      <c r="I32" s="63" t="s">
        <v>848</v>
      </c>
      <c r="J32" s="63" t="s">
        <v>289</v>
      </c>
      <c r="K32" s="63" t="s">
        <v>849</v>
      </c>
    </row>
    <row r="33" spans="1:11" x14ac:dyDescent="0.25">
      <c r="A33" s="63">
        <v>24</v>
      </c>
      <c r="B33" s="63" t="s">
        <v>530</v>
      </c>
      <c r="C33" s="63" t="s">
        <v>531</v>
      </c>
      <c r="D33" s="63" t="s">
        <v>36</v>
      </c>
      <c r="E33" s="63" t="s">
        <v>1</v>
      </c>
      <c r="F33" s="63" t="s">
        <v>532</v>
      </c>
      <c r="G33" s="63" t="s">
        <v>938</v>
      </c>
      <c r="H33" s="63" t="s">
        <v>294</v>
      </c>
      <c r="I33" s="63" t="s">
        <v>533</v>
      </c>
      <c r="J33" s="63" t="s">
        <v>516</v>
      </c>
      <c r="K33" s="63" t="s">
        <v>764</v>
      </c>
    </row>
    <row r="34" spans="1:11" x14ac:dyDescent="0.25">
      <c r="A34" s="63">
        <v>25</v>
      </c>
      <c r="B34" s="63" t="s">
        <v>116</v>
      </c>
      <c r="C34" s="63" t="s">
        <v>117</v>
      </c>
      <c r="D34" s="63" t="s">
        <v>648</v>
      </c>
      <c r="E34" s="63" t="s">
        <v>1</v>
      </c>
      <c r="F34" s="63" t="s">
        <v>118</v>
      </c>
      <c r="G34" s="63" t="s">
        <v>938</v>
      </c>
      <c r="H34" s="63" t="s">
        <v>3</v>
      </c>
      <c r="I34" s="63" t="s">
        <v>119</v>
      </c>
      <c r="J34" s="63" t="s">
        <v>53</v>
      </c>
      <c r="K34" s="63" t="s">
        <v>649</v>
      </c>
    </row>
    <row r="35" spans="1:11" x14ac:dyDescent="0.25">
      <c r="A35" s="63">
        <v>26</v>
      </c>
      <c r="B35" s="63" t="s">
        <v>651</v>
      </c>
      <c r="C35" s="63" t="s">
        <v>652</v>
      </c>
      <c r="D35" s="63" t="s">
        <v>653</v>
      </c>
      <c r="E35" s="63" t="s">
        <v>1</v>
      </c>
      <c r="F35" s="63" t="s">
        <v>654</v>
      </c>
      <c r="G35" s="63" t="s">
        <v>938</v>
      </c>
      <c r="H35" s="63" t="s">
        <v>294</v>
      </c>
      <c r="I35" s="63" t="s">
        <v>655</v>
      </c>
      <c r="J35" s="63" t="s">
        <v>289</v>
      </c>
      <c r="K35" s="63" t="s">
        <v>656</v>
      </c>
    </row>
    <row r="36" spans="1:11" x14ac:dyDescent="0.25">
      <c r="A36" s="63">
        <v>28</v>
      </c>
      <c r="B36" s="63" t="s">
        <v>425</v>
      </c>
      <c r="C36" s="63" t="s">
        <v>426</v>
      </c>
      <c r="D36" s="63" t="s">
        <v>427</v>
      </c>
      <c r="E36" s="63" t="s">
        <v>28</v>
      </c>
      <c r="F36" s="63" t="s">
        <v>428</v>
      </c>
      <c r="G36" s="63" t="s">
        <v>938</v>
      </c>
      <c r="H36" s="63" t="s">
        <v>287</v>
      </c>
      <c r="I36" s="63" t="s">
        <v>429</v>
      </c>
      <c r="J36" s="63" t="s">
        <v>289</v>
      </c>
      <c r="K36" s="63" t="s">
        <v>659</v>
      </c>
    </row>
    <row r="37" spans="1:11" x14ac:dyDescent="0.25">
      <c r="A37" s="63">
        <v>29</v>
      </c>
      <c r="B37" s="63" t="s">
        <v>102</v>
      </c>
      <c r="C37" s="63" t="s">
        <v>141</v>
      </c>
      <c r="D37" s="63" t="s">
        <v>42</v>
      </c>
      <c r="E37" s="63" t="s">
        <v>43</v>
      </c>
      <c r="F37" s="63" t="s">
        <v>142</v>
      </c>
      <c r="G37" s="63" t="s">
        <v>938</v>
      </c>
      <c r="H37" s="63" t="s">
        <v>3</v>
      </c>
      <c r="I37" s="63" t="s">
        <v>143</v>
      </c>
      <c r="J37" s="63" t="s">
        <v>53</v>
      </c>
      <c r="K37" s="63" t="s">
        <v>662</v>
      </c>
    </row>
    <row r="38" spans="1:11" x14ac:dyDescent="0.25">
      <c r="A38" s="63">
        <v>30</v>
      </c>
      <c r="B38" s="63" t="s">
        <v>608</v>
      </c>
      <c r="C38" s="63" t="s">
        <v>378</v>
      </c>
      <c r="D38" s="63" t="s">
        <v>27</v>
      </c>
      <c r="E38" s="63" t="s">
        <v>28</v>
      </c>
      <c r="F38" s="63" t="s">
        <v>609</v>
      </c>
      <c r="G38" s="63" t="s">
        <v>938</v>
      </c>
      <c r="H38" s="63" t="s">
        <v>294</v>
      </c>
      <c r="I38" s="63" t="s">
        <v>610</v>
      </c>
      <c r="J38" s="63" t="s">
        <v>289</v>
      </c>
      <c r="K38" s="63" t="s">
        <v>663</v>
      </c>
    </row>
    <row r="39" spans="1:11" x14ac:dyDescent="0.25">
      <c r="A39" s="63">
        <v>31</v>
      </c>
      <c r="B39" s="63"/>
      <c r="C39" s="63"/>
      <c r="D39" s="63"/>
      <c r="E39" s="63"/>
      <c r="F39" s="63" t="s">
        <v>572</v>
      </c>
      <c r="G39" s="63" t="s">
        <v>938</v>
      </c>
      <c r="H39" s="63" t="s">
        <v>287</v>
      </c>
      <c r="I39" s="63" t="s">
        <v>573</v>
      </c>
      <c r="J39" s="63" t="s">
        <v>289</v>
      </c>
      <c r="K39" s="63" t="s">
        <v>665</v>
      </c>
    </row>
    <row r="40" spans="1:11" x14ac:dyDescent="0.25">
      <c r="A40" s="63">
        <v>33</v>
      </c>
      <c r="B40" s="63" t="s">
        <v>257</v>
      </c>
      <c r="C40" s="63" t="s">
        <v>258</v>
      </c>
      <c r="D40" s="63" t="s">
        <v>36</v>
      </c>
      <c r="E40" s="63" t="s">
        <v>1</v>
      </c>
      <c r="F40" s="63" t="s">
        <v>259</v>
      </c>
      <c r="G40" s="63" t="s">
        <v>938</v>
      </c>
      <c r="H40" s="63" t="s">
        <v>3</v>
      </c>
      <c r="I40" s="63" t="s">
        <v>260</v>
      </c>
      <c r="J40" s="63" t="s">
        <v>53</v>
      </c>
      <c r="K40" s="63" t="s">
        <v>670</v>
      </c>
    </row>
    <row r="41" spans="1:11" x14ac:dyDescent="0.25">
      <c r="A41" s="63">
        <v>34</v>
      </c>
      <c r="B41" s="63" t="s">
        <v>566</v>
      </c>
      <c r="C41" s="63" t="s">
        <v>556</v>
      </c>
      <c r="D41" s="63" t="s">
        <v>0</v>
      </c>
      <c r="E41" s="63" t="s">
        <v>1</v>
      </c>
      <c r="F41" s="63" t="s">
        <v>557</v>
      </c>
      <c r="G41" s="63" t="s">
        <v>938</v>
      </c>
      <c r="H41" s="63" t="s">
        <v>287</v>
      </c>
      <c r="I41" s="63" t="s">
        <v>558</v>
      </c>
      <c r="J41" s="63" t="s">
        <v>289</v>
      </c>
      <c r="K41" s="63" t="s">
        <v>673</v>
      </c>
    </row>
    <row r="42" spans="1:11" x14ac:dyDescent="0.25">
      <c r="A42" s="63">
        <v>35</v>
      </c>
      <c r="B42" s="63" t="s">
        <v>161</v>
      </c>
      <c r="C42" s="63" t="s">
        <v>162</v>
      </c>
      <c r="D42" s="63" t="s">
        <v>394</v>
      </c>
      <c r="E42" s="63" t="s">
        <v>1</v>
      </c>
      <c r="F42" s="63" t="s">
        <v>163</v>
      </c>
      <c r="G42" s="63" t="s">
        <v>938</v>
      </c>
      <c r="H42" s="63" t="s">
        <v>30</v>
      </c>
      <c r="I42" s="63" t="s">
        <v>164</v>
      </c>
      <c r="J42" s="63" t="s">
        <v>32</v>
      </c>
      <c r="K42" s="63" t="s">
        <v>675</v>
      </c>
    </row>
    <row r="43" spans="1:11" x14ac:dyDescent="0.25">
      <c r="A43" s="63">
        <v>36</v>
      </c>
      <c r="B43" s="63"/>
      <c r="C43" s="63"/>
      <c r="D43" s="63"/>
      <c r="E43" s="63"/>
      <c r="F43" s="63" t="s">
        <v>540</v>
      </c>
      <c r="G43" s="63" t="s">
        <v>938</v>
      </c>
      <c r="H43" s="63" t="s">
        <v>294</v>
      </c>
      <c r="I43" s="63" t="s">
        <v>541</v>
      </c>
      <c r="J43" s="63" t="s">
        <v>289</v>
      </c>
      <c r="K43" s="63" t="s">
        <v>677</v>
      </c>
    </row>
    <row r="44" spans="1:11" x14ac:dyDescent="0.25">
      <c r="A44" s="63">
        <v>37</v>
      </c>
      <c r="B44" s="63" t="s">
        <v>291</v>
      </c>
      <c r="C44" s="63" t="s">
        <v>292</v>
      </c>
      <c r="D44" s="63" t="s">
        <v>0</v>
      </c>
      <c r="E44" s="63" t="s">
        <v>1</v>
      </c>
      <c r="F44" s="63" t="s">
        <v>293</v>
      </c>
      <c r="G44" s="63" t="s">
        <v>938</v>
      </c>
      <c r="H44" s="63" t="s">
        <v>294</v>
      </c>
      <c r="I44" s="63" t="s">
        <v>295</v>
      </c>
      <c r="J44" s="63" t="s">
        <v>289</v>
      </c>
      <c r="K44" s="63" t="s">
        <v>679</v>
      </c>
    </row>
    <row r="45" spans="1:11" x14ac:dyDescent="0.25">
      <c r="A45" s="63">
        <v>38</v>
      </c>
      <c r="B45" s="63" t="s">
        <v>297</v>
      </c>
      <c r="C45" s="63" t="s">
        <v>255</v>
      </c>
      <c r="D45" s="63" t="s">
        <v>0</v>
      </c>
      <c r="E45" s="63" t="s">
        <v>1</v>
      </c>
      <c r="F45" s="63" t="s">
        <v>298</v>
      </c>
      <c r="G45" s="63" t="s">
        <v>938</v>
      </c>
      <c r="H45" s="63" t="s">
        <v>294</v>
      </c>
      <c r="I45" s="63" t="s">
        <v>299</v>
      </c>
      <c r="J45" s="63" t="s">
        <v>289</v>
      </c>
      <c r="K45" s="63" t="s">
        <v>680</v>
      </c>
    </row>
    <row r="46" spans="1:11" x14ac:dyDescent="0.25">
      <c r="A46" s="63">
        <v>39</v>
      </c>
      <c r="B46" s="63" t="s">
        <v>311</v>
      </c>
      <c r="C46" s="63" t="s">
        <v>312</v>
      </c>
      <c r="D46" s="63" t="s">
        <v>313</v>
      </c>
      <c r="E46" s="63" t="s">
        <v>43</v>
      </c>
      <c r="F46" s="63" t="s">
        <v>314</v>
      </c>
      <c r="G46" s="63" t="s">
        <v>938</v>
      </c>
      <c r="H46" s="63" t="s">
        <v>294</v>
      </c>
      <c r="I46" s="63" t="s">
        <v>315</v>
      </c>
      <c r="J46" s="63" t="s">
        <v>289</v>
      </c>
      <c r="K46" s="63" t="s">
        <v>683</v>
      </c>
    </row>
    <row r="47" spans="1:11" x14ac:dyDescent="0.25">
      <c r="A47" s="63">
        <v>40</v>
      </c>
      <c r="B47" s="63" t="s">
        <v>317</v>
      </c>
      <c r="C47" s="63" t="s">
        <v>279</v>
      </c>
      <c r="D47" s="63" t="s">
        <v>318</v>
      </c>
      <c r="E47" s="63" t="s">
        <v>28</v>
      </c>
      <c r="F47" s="63" t="s">
        <v>319</v>
      </c>
      <c r="G47" s="63" t="s">
        <v>938</v>
      </c>
      <c r="H47" s="63" t="s">
        <v>287</v>
      </c>
      <c r="I47" s="63" t="s">
        <v>320</v>
      </c>
      <c r="J47" s="63" t="s">
        <v>289</v>
      </c>
      <c r="K47" s="63" t="s">
        <v>758</v>
      </c>
    </row>
    <row r="48" spans="1:11" x14ac:dyDescent="0.25">
      <c r="A48" s="63">
        <v>43</v>
      </c>
      <c r="B48" s="63" t="s">
        <v>345</v>
      </c>
      <c r="C48" s="63" t="s">
        <v>346</v>
      </c>
      <c r="D48" s="63" t="s">
        <v>17</v>
      </c>
      <c r="E48" s="63" t="s">
        <v>7</v>
      </c>
      <c r="F48" s="63" t="s">
        <v>347</v>
      </c>
      <c r="G48" s="63" t="s">
        <v>938</v>
      </c>
      <c r="H48" s="63" t="s">
        <v>287</v>
      </c>
      <c r="I48" s="63" t="s">
        <v>348</v>
      </c>
      <c r="J48" s="63" t="s">
        <v>289</v>
      </c>
      <c r="K48" s="63" t="s">
        <v>688</v>
      </c>
    </row>
    <row r="49" spans="1:11" x14ac:dyDescent="0.25">
      <c r="A49" s="63">
        <v>45</v>
      </c>
      <c r="B49" s="63" t="s">
        <v>355</v>
      </c>
      <c r="C49" s="63" t="s">
        <v>356</v>
      </c>
      <c r="D49" s="63" t="s">
        <v>0</v>
      </c>
      <c r="E49" s="63" t="s">
        <v>1</v>
      </c>
      <c r="F49" s="63" t="s">
        <v>357</v>
      </c>
      <c r="G49" s="63" t="s">
        <v>938</v>
      </c>
      <c r="H49" s="63" t="s">
        <v>294</v>
      </c>
      <c r="I49" s="63" t="s">
        <v>358</v>
      </c>
      <c r="J49" s="63" t="s">
        <v>289</v>
      </c>
      <c r="K49" s="63" t="s">
        <v>690</v>
      </c>
    </row>
    <row r="50" spans="1:11" x14ac:dyDescent="0.25">
      <c r="A50" s="63">
        <v>46</v>
      </c>
      <c r="B50" s="63" t="s">
        <v>238</v>
      </c>
      <c r="C50" s="63" t="s">
        <v>239</v>
      </c>
      <c r="D50" s="63" t="s">
        <v>0</v>
      </c>
      <c r="E50" s="63" t="s">
        <v>1</v>
      </c>
      <c r="F50" s="63" t="s">
        <v>240</v>
      </c>
      <c r="G50" s="63" t="s">
        <v>938</v>
      </c>
      <c r="H50" s="63" t="s">
        <v>3</v>
      </c>
      <c r="I50" s="63" t="s">
        <v>241</v>
      </c>
      <c r="J50" s="63" t="s">
        <v>53</v>
      </c>
      <c r="K50" s="63" t="s">
        <v>691</v>
      </c>
    </row>
    <row r="51" spans="1:11" x14ac:dyDescent="0.25">
      <c r="A51" s="63">
        <v>47</v>
      </c>
      <c r="B51" s="63" t="s">
        <v>366</v>
      </c>
      <c r="C51" s="63" t="s">
        <v>367</v>
      </c>
      <c r="D51" s="63" t="s">
        <v>368</v>
      </c>
      <c r="E51" s="63" t="s">
        <v>43</v>
      </c>
      <c r="F51" s="63" t="s">
        <v>369</v>
      </c>
      <c r="G51" s="63" t="s">
        <v>938</v>
      </c>
      <c r="H51" s="63" t="s">
        <v>294</v>
      </c>
      <c r="I51" s="63" t="s">
        <v>370</v>
      </c>
      <c r="J51" s="63" t="s">
        <v>289</v>
      </c>
      <c r="K51" s="63" t="s">
        <v>693</v>
      </c>
    </row>
    <row r="52" spans="1:11" x14ac:dyDescent="0.25">
      <c r="A52" s="63">
        <v>48</v>
      </c>
      <c r="B52" s="63" t="s">
        <v>372</v>
      </c>
      <c r="C52" s="63" t="s">
        <v>373</v>
      </c>
      <c r="D52" s="63" t="s">
        <v>42</v>
      </c>
      <c r="E52" s="63" t="s">
        <v>43</v>
      </c>
      <c r="F52" s="63" t="s">
        <v>374</v>
      </c>
      <c r="G52" s="63" t="s">
        <v>938</v>
      </c>
      <c r="H52" s="63" t="s">
        <v>294</v>
      </c>
      <c r="I52" s="63" t="s">
        <v>375</v>
      </c>
      <c r="J52" s="63" t="s">
        <v>289</v>
      </c>
      <c r="K52" s="63" t="s">
        <v>694</v>
      </c>
    </row>
    <row r="53" spans="1:11" x14ac:dyDescent="0.25">
      <c r="A53" s="63">
        <v>52</v>
      </c>
      <c r="B53" s="63" t="s">
        <v>137</v>
      </c>
      <c r="C53" s="63" t="s">
        <v>138</v>
      </c>
      <c r="D53" s="63" t="s">
        <v>0</v>
      </c>
      <c r="E53" s="63" t="s">
        <v>1</v>
      </c>
      <c r="F53" s="63" t="s">
        <v>139</v>
      </c>
      <c r="G53" s="63" t="s">
        <v>938</v>
      </c>
      <c r="H53" s="63" t="s">
        <v>3</v>
      </c>
      <c r="I53" s="63" t="s">
        <v>140</v>
      </c>
      <c r="J53" s="63" t="s">
        <v>53</v>
      </c>
      <c r="K53" s="63" t="s">
        <v>699</v>
      </c>
    </row>
    <row r="54" spans="1:11" x14ac:dyDescent="0.25">
      <c r="A54" s="63">
        <v>53</v>
      </c>
      <c r="B54" s="63" t="s">
        <v>262</v>
      </c>
      <c r="C54" s="63" t="s">
        <v>399</v>
      </c>
      <c r="D54" s="63" t="s">
        <v>0</v>
      </c>
      <c r="E54" s="63" t="s">
        <v>1</v>
      </c>
      <c r="F54" s="63" t="s">
        <v>400</v>
      </c>
      <c r="G54" s="63" t="s">
        <v>938</v>
      </c>
      <c r="H54" s="63" t="s">
        <v>294</v>
      </c>
      <c r="I54" s="63" t="s">
        <v>401</v>
      </c>
      <c r="J54" s="63" t="s">
        <v>289</v>
      </c>
      <c r="K54" s="63" t="s">
        <v>700</v>
      </c>
    </row>
    <row r="55" spans="1:11" x14ac:dyDescent="0.25">
      <c r="A55" s="63">
        <v>54</v>
      </c>
      <c r="B55" s="63" t="s">
        <v>403</v>
      </c>
      <c r="C55" s="63" t="s">
        <v>60</v>
      </c>
      <c r="D55" s="63" t="s">
        <v>27</v>
      </c>
      <c r="E55" s="63" t="s">
        <v>28</v>
      </c>
      <c r="F55" s="63" t="s">
        <v>404</v>
      </c>
      <c r="G55" s="63" t="s">
        <v>938</v>
      </c>
      <c r="H55" s="63" t="s">
        <v>287</v>
      </c>
      <c r="I55" s="63" t="s">
        <v>405</v>
      </c>
      <c r="J55" s="63" t="s">
        <v>289</v>
      </c>
      <c r="K55" s="63" t="s">
        <v>701</v>
      </c>
    </row>
    <row r="56" spans="1:11" x14ac:dyDescent="0.25">
      <c r="A56" s="63">
        <v>56</v>
      </c>
      <c r="B56" s="63" t="s">
        <v>431</v>
      </c>
      <c r="C56" s="63" t="s">
        <v>172</v>
      </c>
      <c r="D56" s="63" t="s">
        <v>432</v>
      </c>
      <c r="E56" s="63" t="s">
        <v>28</v>
      </c>
      <c r="F56" s="63" t="s">
        <v>433</v>
      </c>
      <c r="G56" s="63" t="s">
        <v>938</v>
      </c>
      <c r="H56" s="63" t="s">
        <v>294</v>
      </c>
      <c r="I56" s="63" t="s">
        <v>434</v>
      </c>
      <c r="J56" s="63" t="s">
        <v>289</v>
      </c>
      <c r="K56" s="63" t="s">
        <v>704</v>
      </c>
    </row>
    <row r="57" spans="1:11" x14ac:dyDescent="0.25">
      <c r="A57" s="63">
        <v>57</v>
      </c>
      <c r="B57" s="63" t="s">
        <v>15</v>
      </c>
      <c r="C57" s="63" t="s">
        <v>16</v>
      </c>
      <c r="D57" s="63" t="s">
        <v>17</v>
      </c>
      <c r="E57" s="63" t="s">
        <v>7</v>
      </c>
      <c r="F57" s="63" t="s">
        <v>77</v>
      </c>
      <c r="G57" s="63" t="s">
        <v>938</v>
      </c>
      <c r="H57" s="63" t="s">
        <v>30</v>
      </c>
      <c r="I57" s="63" t="s">
        <v>78</v>
      </c>
      <c r="J57" s="63" t="s">
        <v>32</v>
      </c>
      <c r="K57" s="63" t="s">
        <v>705</v>
      </c>
    </row>
    <row r="58" spans="1:11" x14ac:dyDescent="0.25">
      <c r="A58" s="63">
        <v>61</v>
      </c>
      <c r="B58" s="63" t="s">
        <v>460</v>
      </c>
      <c r="C58" s="63" t="s">
        <v>461</v>
      </c>
      <c r="D58" s="63" t="s">
        <v>462</v>
      </c>
      <c r="E58" s="63" t="s">
        <v>1</v>
      </c>
      <c r="F58" s="63" t="s">
        <v>463</v>
      </c>
      <c r="G58" s="63" t="s">
        <v>938</v>
      </c>
      <c r="H58" s="63" t="s">
        <v>30</v>
      </c>
      <c r="I58" s="63" t="s">
        <v>464</v>
      </c>
      <c r="J58" s="63" t="s">
        <v>32</v>
      </c>
      <c r="K58" s="63" t="s">
        <v>711</v>
      </c>
    </row>
    <row r="59" spans="1:11" x14ac:dyDescent="0.25">
      <c r="A59" s="63">
        <v>62</v>
      </c>
      <c r="B59" s="63" t="s">
        <v>165</v>
      </c>
      <c r="C59" s="63" t="s">
        <v>166</v>
      </c>
      <c r="D59" s="63" t="s">
        <v>27</v>
      </c>
      <c r="E59" s="63" t="s">
        <v>28</v>
      </c>
      <c r="F59" s="63" t="s">
        <v>167</v>
      </c>
      <c r="G59" s="63" t="s">
        <v>938</v>
      </c>
      <c r="H59" s="63" t="s">
        <v>30</v>
      </c>
      <c r="I59" s="63" t="s">
        <v>168</v>
      </c>
      <c r="J59" s="63" t="s">
        <v>32</v>
      </c>
      <c r="K59" s="63" t="s">
        <v>712</v>
      </c>
    </row>
    <row r="60" spans="1:11" x14ac:dyDescent="0.25">
      <c r="A60" s="63">
        <v>64</v>
      </c>
      <c r="B60" s="63" t="s">
        <v>25</v>
      </c>
      <c r="C60" s="63" t="s">
        <v>26</v>
      </c>
      <c r="D60" s="63" t="s">
        <v>27</v>
      </c>
      <c r="E60" s="63" t="s">
        <v>28</v>
      </c>
      <c r="F60" s="63" t="s">
        <v>29</v>
      </c>
      <c r="G60" s="63" t="s">
        <v>938</v>
      </c>
      <c r="H60" s="63" t="s">
        <v>30</v>
      </c>
      <c r="I60" s="63" t="s">
        <v>31</v>
      </c>
      <c r="J60" s="63" t="s">
        <v>32</v>
      </c>
      <c r="K60" s="63" t="s">
        <v>714</v>
      </c>
    </row>
    <row r="61" spans="1:11" x14ac:dyDescent="0.25">
      <c r="A61" s="63">
        <v>69</v>
      </c>
      <c r="B61" s="63" t="s">
        <v>110</v>
      </c>
      <c r="C61" s="63" t="s">
        <v>111</v>
      </c>
      <c r="D61" s="63" t="s">
        <v>112</v>
      </c>
      <c r="E61" s="63" t="s">
        <v>43</v>
      </c>
      <c r="F61" s="63" t="s">
        <v>113</v>
      </c>
      <c r="G61" s="63" t="s">
        <v>938</v>
      </c>
      <c r="H61" s="63" t="s">
        <v>3</v>
      </c>
      <c r="I61" s="63" t="s">
        <v>114</v>
      </c>
      <c r="J61" s="63" t="s">
        <v>53</v>
      </c>
      <c r="K61" s="63" t="s">
        <v>727</v>
      </c>
    </row>
    <row r="62" spans="1:11" x14ac:dyDescent="0.25">
      <c r="A62" s="63">
        <v>70</v>
      </c>
      <c r="B62" s="63" t="s">
        <v>120</v>
      </c>
      <c r="C62" s="63" t="s">
        <v>121</v>
      </c>
      <c r="D62" s="63" t="s">
        <v>122</v>
      </c>
      <c r="E62" s="63" t="s">
        <v>43</v>
      </c>
      <c r="F62" s="63" t="s">
        <v>123</v>
      </c>
      <c r="G62" s="63" t="s">
        <v>938</v>
      </c>
      <c r="H62" s="63" t="s">
        <v>3</v>
      </c>
      <c r="I62" s="63" t="s">
        <v>124</v>
      </c>
      <c r="J62" s="63" t="s">
        <v>125</v>
      </c>
      <c r="K62" s="63" t="s">
        <v>728</v>
      </c>
    </row>
    <row r="63" spans="1:11" x14ac:dyDescent="0.25">
      <c r="A63" s="63">
        <v>92</v>
      </c>
      <c r="B63" s="63" t="s">
        <v>206</v>
      </c>
      <c r="C63" s="63" t="s">
        <v>207</v>
      </c>
      <c r="D63" s="63" t="s">
        <v>173</v>
      </c>
      <c r="E63" s="63" t="s">
        <v>43</v>
      </c>
      <c r="F63" s="63" t="s">
        <v>208</v>
      </c>
      <c r="G63" s="63" t="s">
        <v>938</v>
      </c>
      <c r="H63" s="63" t="s">
        <v>3</v>
      </c>
      <c r="I63" s="63" t="s">
        <v>209</v>
      </c>
      <c r="J63" s="63" t="s">
        <v>53</v>
      </c>
      <c r="K63" s="63" t="s">
        <v>745</v>
      </c>
    </row>
    <row r="64" spans="1:11" x14ac:dyDescent="0.25">
      <c r="A64" s="63">
        <v>93</v>
      </c>
      <c r="B64" s="63" t="s">
        <v>224</v>
      </c>
      <c r="C64" s="63" t="s">
        <v>225</v>
      </c>
      <c r="D64" s="63" t="s">
        <v>0</v>
      </c>
      <c r="E64" s="63" t="s">
        <v>1</v>
      </c>
      <c r="F64" s="63" t="s">
        <v>226</v>
      </c>
      <c r="G64" s="63" t="s">
        <v>938</v>
      </c>
      <c r="H64" s="63" t="s">
        <v>3</v>
      </c>
      <c r="I64" s="63" t="s">
        <v>227</v>
      </c>
      <c r="J64" s="63" t="s">
        <v>53</v>
      </c>
      <c r="K64" s="63" t="s">
        <v>748</v>
      </c>
    </row>
    <row r="65" spans="1:11" x14ac:dyDescent="0.25">
      <c r="A65" s="63">
        <v>94</v>
      </c>
      <c r="B65" s="63" t="s">
        <v>54</v>
      </c>
      <c r="C65" s="63" t="s">
        <v>55</v>
      </c>
      <c r="D65" s="63" t="s">
        <v>0</v>
      </c>
      <c r="E65" s="63" t="s">
        <v>1</v>
      </c>
      <c r="F65" s="63" t="s">
        <v>229</v>
      </c>
      <c r="G65" s="63" t="s">
        <v>938</v>
      </c>
      <c r="H65" s="63" t="s">
        <v>3</v>
      </c>
      <c r="I65" s="63" t="s">
        <v>230</v>
      </c>
      <c r="J65" s="63" t="s">
        <v>53</v>
      </c>
      <c r="K65" s="63" t="s">
        <v>749</v>
      </c>
    </row>
    <row r="66" spans="1:11" x14ac:dyDescent="0.25">
      <c r="A66" s="63">
        <v>97</v>
      </c>
      <c r="B66" s="63" t="s">
        <v>262</v>
      </c>
      <c r="C66" s="63" t="s">
        <v>263</v>
      </c>
      <c r="D66" s="63" t="s">
        <v>264</v>
      </c>
      <c r="E66" s="63" t="s">
        <v>1</v>
      </c>
      <c r="F66" s="63" t="s">
        <v>265</v>
      </c>
      <c r="G66" s="63" t="s">
        <v>938</v>
      </c>
      <c r="H66" s="63" t="s">
        <v>3</v>
      </c>
      <c r="I66" s="63" t="s">
        <v>266</v>
      </c>
      <c r="J66" s="63" t="s">
        <v>53</v>
      </c>
      <c r="K66" s="63" t="s">
        <v>753</v>
      </c>
    </row>
    <row r="67" spans="1:11" x14ac:dyDescent="0.25">
      <c r="A67" s="63">
        <v>98</v>
      </c>
      <c r="B67" s="63" t="s">
        <v>268</v>
      </c>
      <c r="C67" s="63" t="s">
        <v>269</v>
      </c>
      <c r="D67" s="63" t="s">
        <v>66</v>
      </c>
      <c r="E67" s="63" t="s">
        <v>1</v>
      </c>
      <c r="F67" s="63" t="s">
        <v>270</v>
      </c>
      <c r="G67" s="63" t="s">
        <v>938</v>
      </c>
      <c r="H67" s="63" t="s">
        <v>3</v>
      </c>
      <c r="I67" s="63" t="s">
        <v>271</v>
      </c>
      <c r="J67" s="63" t="s">
        <v>53</v>
      </c>
      <c r="K67" s="63" t="s">
        <v>754</v>
      </c>
    </row>
    <row r="68" spans="1:11" x14ac:dyDescent="0.25">
      <c r="A68" s="63">
        <v>100</v>
      </c>
      <c r="B68" s="63" t="s">
        <v>278</v>
      </c>
      <c r="C68" s="63" t="s">
        <v>279</v>
      </c>
      <c r="D68" s="63" t="s">
        <v>66</v>
      </c>
      <c r="E68" s="63" t="s">
        <v>1</v>
      </c>
      <c r="F68" s="63" t="s">
        <v>280</v>
      </c>
      <c r="G68" s="63" t="s">
        <v>938</v>
      </c>
      <c r="H68" s="63" t="s">
        <v>3</v>
      </c>
      <c r="I68" s="63" t="s">
        <v>281</v>
      </c>
      <c r="J68" s="63" t="s">
        <v>53</v>
      </c>
      <c r="K68" s="63" t="s">
        <v>756</v>
      </c>
    </row>
    <row r="69" spans="1:11" x14ac:dyDescent="0.25">
      <c r="A69" s="63">
        <v>21</v>
      </c>
      <c r="B69" s="63" t="s">
        <v>988</v>
      </c>
      <c r="C69" s="63" t="s">
        <v>969</v>
      </c>
      <c r="D69" s="63" t="s">
        <v>0</v>
      </c>
      <c r="E69" s="63" t="s">
        <v>1</v>
      </c>
      <c r="F69" s="63" t="s">
        <v>773</v>
      </c>
      <c r="G69" s="63" t="s">
        <v>543</v>
      </c>
      <c r="H69" s="63" t="s">
        <v>473</v>
      </c>
      <c r="I69" s="63" t="s">
        <v>774</v>
      </c>
      <c r="J69" s="63" t="s">
        <v>475</v>
      </c>
      <c r="K69" s="63" t="s">
        <v>775</v>
      </c>
    </row>
    <row r="70" spans="1:11" x14ac:dyDescent="0.25">
      <c r="A70" s="63">
        <v>86</v>
      </c>
      <c r="B70" s="63" t="s">
        <v>174</v>
      </c>
      <c r="C70" s="63" t="s">
        <v>175</v>
      </c>
      <c r="D70" s="63" t="s">
        <v>0</v>
      </c>
      <c r="E70" s="63" t="s">
        <v>1</v>
      </c>
      <c r="F70" s="63" t="s">
        <v>472</v>
      </c>
      <c r="G70" s="63" t="s">
        <v>543</v>
      </c>
      <c r="H70" s="63" t="s">
        <v>473</v>
      </c>
      <c r="I70" s="63" t="s">
        <v>474</v>
      </c>
      <c r="J70" s="63" t="s">
        <v>475</v>
      </c>
      <c r="K70" s="63" t="s">
        <v>737</v>
      </c>
    </row>
    <row r="71" spans="1:11" x14ac:dyDescent="0.25">
      <c r="A71" s="63">
        <v>91</v>
      </c>
      <c r="B71" s="63" t="s">
        <v>54</v>
      </c>
      <c r="C71" s="63" t="s">
        <v>55</v>
      </c>
      <c r="D71" s="63" t="s">
        <v>0</v>
      </c>
      <c r="E71" s="63" t="s">
        <v>1</v>
      </c>
      <c r="F71" s="63" t="s">
        <v>480</v>
      </c>
      <c r="G71" s="63" t="s">
        <v>543</v>
      </c>
      <c r="H71" s="63" t="s">
        <v>473</v>
      </c>
      <c r="I71" s="63" t="s">
        <v>481</v>
      </c>
      <c r="J71" s="63" t="s">
        <v>475</v>
      </c>
      <c r="K71" s="63" t="s">
        <v>744</v>
      </c>
    </row>
    <row r="72" spans="1:11" x14ac:dyDescent="0.25">
      <c r="A72" s="56">
        <v>81</v>
      </c>
      <c r="B72" s="56" t="s">
        <v>989</v>
      </c>
      <c r="C72" s="56" t="s">
        <v>624</v>
      </c>
      <c r="D72" s="56" t="s">
        <v>990</v>
      </c>
      <c r="E72" s="56" t="s">
        <v>991</v>
      </c>
      <c r="F72" s="56" t="s">
        <v>992</v>
      </c>
      <c r="G72" s="56" t="s">
        <v>993</v>
      </c>
      <c r="H72" s="56" t="s">
        <v>8</v>
      </c>
      <c r="I72" s="56" t="s">
        <v>994</v>
      </c>
      <c r="J72" s="56" t="s">
        <v>9</v>
      </c>
      <c r="K72" s="56" t="s">
        <v>995</v>
      </c>
    </row>
    <row r="73" spans="1:11" x14ac:dyDescent="0.25">
      <c r="A73" s="56">
        <v>83</v>
      </c>
      <c r="B73" s="56" t="s">
        <v>968</v>
      </c>
      <c r="C73" s="56" t="s">
        <v>969</v>
      </c>
      <c r="D73" s="56" t="s">
        <v>970</v>
      </c>
      <c r="E73" s="56" t="s">
        <v>971</v>
      </c>
      <c r="F73" s="56" t="s">
        <v>972</v>
      </c>
      <c r="G73" s="56" t="s">
        <v>816</v>
      </c>
      <c r="H73" s="56" t="s">
        <v>8</v>
      </c>
      <c r="I73" s="56" t="s">
        <v>973</v>
      </c>
      <c r="J73" s="56" t="s">
        <v>9</v>
      </c>
      <c r="K73" s="56" t="s">
        <v>974</v>
      </c>
    </row>
    <row r="74" spans="1:11" x14ac:dyDescent="0.25">
      <c r="A74" s="65">
        <v>1</v>
      </c>
      <c r="B74" s="65" t="s">
        <v>612</v>
      </c>
      <c r="C74" s="65" t="s">
        <v>613</v>
      </c>
      <c r="D74" s="65" t="s">
        <v>0</v>
      </c>
      <c r="E74" s="65" t="s">
        <v>1</v>
      </c>
      <c r="F74" s="65" t="s">
        <v>984</v>
      </c>
      <c r="G74" s="65" t="s">
        <v>788</v>
      </c>
      <c r="H74" s="65" t="s">
        <v>8</v>
      </c>
      <c r="I74" s="65" t="s">
        <v>985</v>
      </c>
      <c r="J74" s="65" t="s">
        <v>960</v>
      </c>
      <c r="K74" s="65" t="s">
        <v>986</v>
      </c>
    </row>
    <row r="75" spans="1:11" x14ac:dyDescent="0.25">
      <c r="A75" s="63">
        <v>41</v>
      </c>
      <c r="B75" s="63" t="s">
        <v>15</v>
      </c>
      <c r="C75" s="63" t="s">
        <v>16</v>
      </c>
      <c r="D75" s="63" t="s">
        <v>17</v>
      </c>
      <c r="E75" s="63" t="s">
        <v>7</v>
      </c>
      <c r="F75" s="63" t="s">
        <v>18</v>
      </c>
      <c r="G75" s="63" t="s">
        <v>527</v>
      </c>
      <c r="H75" s="63" t="s">
        <v>5</v>
      </c>
      <c r="I75" s="63" t="s">
        <v>19</v>
      </c>
      <c r="J75" s="63" t="s">
        <v>6</v>
      </c>
      <c r="K75" s="63" t="s">
        <v>685</v>
      </c>
    </row>
    <row r="76" spans="1:11" x14ac:dyDescent="0.25">
      <c r="A76" s="63">
        <v>51</v>
      </c>
      <c r="B76" s="63" t="s">
        <v>366</v>
      </c>
      <c r="C76" s="63" t="s">
        <v>367</v>
      </c>
      <c r="D76" s="63" t="s">
        <v>368</v>
      </c>
      <c r="E76" s="63" t="s">
        <v>43</v>
      </c>
      <c r="F76" s="63" t="s">
        <v>395</v>
      </c>
      <c r="G76" s="63" t="s">
        <v>527</v>
      </c>
      <c r="H76" s="63" t="s">
        <v>5</v>
      </c>
      <c r="I76" s="63" t="s">
        <v>396</v>
      </c>
      <c r="J76" s="63" t="s">
        <v>6</v>
      </c>
      <c r="K76" s="63" t="s">
        <v>698</v>
      </c>
    </row>
    <row r="77" spans="1:11" x14ac:dyDescent="0.25">
      <c r="A77" s="63">
        <v>60</v>
      </c>
      <c r="B77" s="63" t="s">
        <v>448</v>
      </c>
      <c r="C77" s="63" t="s">
        <v>449</v>
      </c>
      <c r="D77" s="63" t="s">
        <v>205</v>
      </c>
      <c r="E77" s="63" t="s">
        <v>1</v>
      </c>
      <c r="F77" s="63" t="s">
        <v>450</v>
      </c>
      <c r="G77" s="63" t="s">
        <v>527</v>
      </c>
      <c r="H77" s="63" t="s">
        <v>5</v>
      </c>
      <c r="I77" s="63" t="s">
        <v>451</v>
      </c>
      <c r="J77" s="63" t="s">
        <v>6</v>
      </c>
      <c r="K77" s="63" t="s">
        <v>709</v>
      </c>
    </row>
    <row r="78" spans="1:11" x14ac:dyDescent="0.25">
      <c r="A78" s="63">
        <v>63</v>
      </c>
      <c r="B78" s="63" t="s">
        <v>20</v>
      </c>
      <c r="C78" s="63" t="s">
        <v>21</v>
      </c>
      <c r="D78" s="63" t="s">
        <v>0</v>
      </c>
      <c r="E78" s="63" t="s">
        <v>1</v>
      </c>
      <c r="F78" s="63" t="s">
        <v>22</v>
      </c>
      <c r="G78" s="63" t="s">
        <v>527</v>
      </c>
      <c r="H78" s="63" t="s">
        <v>5</v>
      </c>
      <c r="I78" s="63" t="s">
        <v>23</v>
      </c>
      <c r="J78" s="63" t="s">
        <v>6</v>
      </c>
      <c r="K78" s="63" t="s">
        <v>713</v>
      </c>
    </row>
    <row r="79" spans="1:11" x14ac:dyDescent="0.25">
      <c r="A79" s="63">
        <v>65</v>
      </c>
      <c r="B79" s="63" t="s">
        <v>40</v>
      </c>
      <c r="C79" s="63" t="s">
        <v>41</v>
      </c>
      <c r="D79" s="63" t="s">
        <v>42</v>
      </c>
      <c r="E79" s="63" t="s">
        <v>43</v>
      </c>
      <c r="F79" s="63" t="s">
        <v>44</v>
      </c>
      <c r="G79" s="63" t="s">
        <v>527</v>
      </c>
      <c r="H79" s="63" t="s">
        <v>5</v>
      </c>
      <c r="I79" s="63" t="s">
        <v>45</v>
      </c>
      <c r="J79" s="63" t="s">
        <v>6</v>
      </c>
      <c r="K79" s="63" t="s">
        <v>716</v>
      </c>
    </row>
    <row r="80" spans="1:11" x14ac:dyDescent="0.25">
      <c r="A80" s="63">
        <v>66</v>
      </c>
      <c r="B80" s="63" t="s">
        <v>54</v>
      </c>
      <c r="C80" s="63" t="s">
        <v>55</v>
      </c>
      <c r="D80" s="63" t="s">
        <v>0</v>
      </c>
      <c r="E80" s="63" t="s">
        <v>1</v>
      </c>
      <c r="F80" s="63" t="s">
        <v>56</v>
      </c>
      <c r="G80" s="63" t="s">
        <v>527</v>
      </c>
      <c r="H80" s="63" t="s">
        <v>5</v>
      </c>
      <c r="I80" s="63" t="s">
        <v>57</v>
      </c>
      <c r="J80" s="63" t="s">
        <v>6</v>
      </c>
      <c r="K80" s="63" t="s">
        <v>717</v>
      </c>
    </row>
    <row r="81" spans="1:11" x14ac:dyDescent="0.25">
      <c r="A81" s="63">
        <v>67</v>
      </c>
      <c r="B81" s="63" t="s">
        <v>467</v>
      </c>
      <c r="C81" s="63" t="s">
        <v>468</v>
      </c>
      <c r="D81" s="63" t="s">
        <v>0</v>
      </c>
      <c r="E81" s="63" t="s">
        <v>1</v>
      </c>
      <c r="F81" s="63" t="s">
        <v>469</v>
      </c>
      <c r="G81" s="63" t="s">
        <v>527</v>
      </c>
      <c r="H81" s="63" t="s">
        <v>5</v>
      </c>
      <c r="I81" s="63" t="s">
        <v>470</v>
      </c>
      <c r="J81" s="63" t="s">
        <v>6</v>
      </c>
      <c r="K81" s="63" t="s">
        <v>720</v>
      </c>
    </row>
    <row r="82" spans="1:11" x14ac:dyDescent="0.25">
      <c r="A82" s="63">
        <v>68</v>
      </c>
      <c r="B82" s="63" t="s">
        <v>88</v>
      </c>
      <c r="C82" s="63" t="s">
        <v>89</v>
      </c>
      <c r="D82" s="63" t="s">
        <v>90</v>
      </c>
      <c r="E82" s="63" t="s">
        <v>70</v>
      </c>
      <c r="F82" s="63" t="s">
        <v>91</v>
      </c>
      <c r="G82" s="63" t="s">
        <v>527</v>
      </c>
      <c r="H82" s="63" t="s">
        <v>5</v>
      </c>
      <c r="I82" s="63" t="s">
        <v>92</v>
      </c>
      <c r="J82" s="63" t="s">
        <v>6</v>
      </c>
      <c r="K82" s="63" t="s">
        <v>723</v>
      </c>
    </row>
    <row r="83" spans="1:11" x14ac:dyDescent="0.25">
      <c r="A83" s="63">
        <v>71</v>
      </c>
      <c r="B83" s="63" t="s">
        <v>127</v>
      </c>
      <c r="C83" s="63" t="s">
        <v>47</v>
      </c>
      <c r="D83" s="63" t="s">
        <v>0</v>
      </c>
      <c r="E83" s="63" t="s">
        <v>1</v>
      </c>
      <c r="F83" s="63" t="s">
        <v>128</v>
      </c>
      <c r="G83" s="63" t="s">
        <v>527</v>
      </c>
      <c r="H83" s="63" t="s">
        <v>8</v>
      </c>
      <c r="I83" s="63" t="s">
        <v>129</v>
      </c>
      <c r="J83" s="63" t="s">
        <v>9</v>
      </c>
      <c r="K83" s="63" t="s">
        <v>729</v>
      </c>
    </row>
    <row r="84" spans="1:11" x14ac:dyDescent="0.25">
      <c r="A84" s="63">
        <v>72</v>
      </c>
      <c r="B84" s="63" t="s">
        <v>641</v>
      </c>
      <c r="C84" s="63" t="s">
        <v>642</v>
      </c>
      <c r="D84" s="63" t="s">
        <v>106</v>
      </c>
      <c r="E84" s="63" t="s">
        <v>7</v>
      </c>
      <c r="F84" s="63" t="s">
        <v>643</v>
      </c>
      <c r="G84" s="63" t="s">
        <v>527</v>
      </c>
      <c r="H84" s="63" t="s">
        <v>8</v>
      </c>
      <c r="I84" s="63" t="s">
        <v>644</v>
      </c>
      <c r="J84" s="63" t="s">
        <v>9</v>
      </c>
      <c r="K84" s="63" t="s">
        <v>730</v>
      </c>
    </row>
    <row r="85" spans="1:11" x14ac:dyDescent="0.25">
      <c r="A85" s="63">
        <v>75</v>
      </c>
      <c r="B85" s="63" t="s">
        <v>811</v>
      </c>
      <c r="C85" s="63" t="s">
        <v>812</v>
      </c>
      <c r="D85" s="63" t="s">
        <v>813</v>
      </c>
      <c r="E85" s="63" t="s">
        <v>814</v>
      </c>
      <c r="F85" s="63" t="s">
        <v>815</v>
      </c>
      <c r="G85" s="63" t="s">
        <v>527</v>
      </c>
      <c r="H85" s="63" t="s">
        <v>8</v>
      </c>
      <c r="I85" s="63" t="s">
        <v>817</v>
      </c>
      <c r="J85" s="63" t="s">
        <v>9</v>
      </c>
      <c r="K85" s="63" t="s">
        <v>818</v>
      </c>
    </row>
    <row r="86" spans="1:11" x14ac:dyDescent="0.25">
      <c r="A86" s="63">
        <v>76</v>
      </c>
      <c r="B86" s="63" t="s">
        <v>869</v>
      </c>
      <c r="C86" s="63" t="s">
        <v>870</v>
      </c>
      <c r="D86" s="63" t="s">
        <v>871</v>
      </c>
      <c r="E86" s="63" t="s">
        <v>198</v>
      </c>
      <c r="F86" s="63" t="s">
        <v>872</v>
      </c>
      <c r="G86" s="63" t="s">
        <v>527</v>
      </c>
      <c r="H86" s="63" t="s">
        <v>8</v>
      </c>
      <c r="I86" s="63" t="s">
        <v>873</v>
      </c>
      <c r="J86" s="63" t="s">
        <v>9</v>
      </c>
      <c r="K86" s="63" t="s">
        <v>874</v>
      </c>
    </row>
    <row r="87" spans="1:11" x14ac:dyDescent="0.25">
      <c r="A87" s="63">
        <v>78</v>
      </c>
      <c r="B87" s="63" t="s">
        <v>819</v>
      </c>
      <c r="C87" s="63" t="s">
        <v>820</v>
      </c>
      <c r="D87" s="63" t="s">
        <v>821</v>
      </c>
      <c r="E87" s="63" t="s">
        <v>822</v>
      </c>
      <c r="F87" s="63" t="s">
        <v>823</v>
      </c>
      <c r="G87" s="63" t="s">
        <v>527</v>
      </c>
      <c r="H87" s="63" t="s">
        <v>8</v>
      </c>
      <c r="I87" s="63" t="s">
        <v>824</v>
      </c>
      <c r="J87" s="63" t="s">
        <v>9</v>
      </c>
      <c r="K87" s="63" t="s">
        <v>825</v>
      </c>
    </row>
    <row r="88" spans="1:11" x14ac:dyDescent="0.25">
      <c r="A88" s="63">
        <v>79</v>
      </c>
      <c r="B88" s="63" t="s">
        <v>875</v>
      </c>
      <c r="C88" s="63" t="s">
        <v>876</v>
      </c>
      <c r="D88" s="63" t="s">
        <v>877</v>
      </c>
      <c r="E88" s="63" t="s">
        <v>878</v>
      </c>
      <c r="F88" s="63" t="s">
        <v>879</v>
      </c>
      <c r="G88" s="63" t="s">
        <v>527</v>
      </c>
      <c r="H88" s="63" t="s">
        <v>8</v>
      </c>
      <c r="I88" s="63" t="s">
        <v>880</v>
      </c>
      <c r="J88" s="63" t="s">
        <v>9</v>
      </c>
      <c r="K88" s="63" t="s">
        <v>881</v>
      </c>
    </row>
    <row r="89" spans="1:11" x14ac:dyDescent="0.25">
      <c r="A89" s="63">
        <v>80</v>
      </c>
      <c r="B89" s="63" t="s">
        <v>797</v>
      </c>
      <c r="C89" s="63" t="s">
        <v>798</v>
      </c>
      <c r="D89" s="63" t="s">
        <v>799</v>
      </c>
      <c r="E89" s="63" t="s">
        <v>1</v>
      </c>
      <c r="F89" s="63" t="s">
        <v>800</v>
      </c>
      <c r="G89" s="63" t="s">
        <v>527</v>
      </c>
      <c r="H89" s="63" t="s">
        <v>8</v>
      </c>
      <c r="I89" s="63" t="s">
        <v>801</v>
      </c>
      <c r="J89" s="63" t="s">
        <v>9</v>
      </c>
      <c r="K89" s="63" t="s">
        <v>802</v>
      </c>
    </row>
    <row r="90" spans="1:11" x14ac:dyDescent="0.25">
      <c r="A90" s="63">
        <v>82</v>
      </c>
      <c r="B90" s="63" t="s">
        <v>101</v>
      </c>
      <c r="C90" s="63" t="s">
        <v>102</v>
      </c>
      <c r="D90" s="63" t="s">
        <v>103</v>
      </c>
      <c r="E90" s="63" t="s">
        <v>43</v>
      </c>
      <c r="F90" s="63" t="s">
        <v>169</v>
      </c>
      <c r="G90" s="63" t="s">
        <v>527</v>
      </c>
      <c r="H90" s="63" t="s">
        <v>8</v>
      </c>
      <c r="I90" s="63" t="s">
        <v>170</v>
      </c>
      <c r="J90" s="63" t="s">
        <v>9</v>
      </c>
      <c r="K90" s="63" t="s">
        <v>735</v>
      </c>
    </row>
    <row r="91" spans="1:11" x14ac:dyDescent="0.25">
      <c r="A91" s="63">
        <v>84</v>
      </c>
      <c r="B91" s="63" t="s">
        <v>882</v>
      </c>
      <c r="C91" s="63" t="s">
        <v>97</v>
      </c>
      <c r="D91" s="63" t="s">
        <v>173</v>
      </c>
      <c r="E91" s="63" t="s">
        <v>43</v>
      </c>
      <c r="F91" s="63" t="s">
        <v>883</v>
      </c>
      <c r="G91" s="63" t="s">
        <v>527</v>
      </c>
      <c r="H91" s="63" t="s">
        <v>8</v>
      </c>
      <c r="I91" s="63" t="s">
        <v>884</v>
      </c>
      <c r="J91" s="63" t="s">
        <v>9</v>
      </c>
      <c r="K91" s="63" t="s">
        <v>885</v>
      </c>
    </row>
    <row r="92" spans="1:11" x14ac:dyDescent="0.25">
      <c r="A92" s="63">
        <v>85</v>
      </c>
      <c r="B92" s="63" t="s">
        <v>174</v>
      </c>
      <c r="C92" s="63" t="s">
        <v>175</v>
      </c>
      <c r="D92" s="63" t="s">
        <v>0</v>
      </c>
      <c r="E92" s="63" t="s">
        <v>1</v>
      </c>
      <c r="F92" s="63" t="s">
        <v>176</v>
      </c>
      <c r="G92" s="63" t="s">
        <v>527</v>
      </c>
      <c r="H92" s="63" t="s">
        <v>8</v>
      </c>
      <c r="I92" s="63" t="s">
        <v>177</v>
      </c>
      <c r="J92" s="63" t="s">
        <v>9</v>
      </c>
      <c r="K92" s="63" t="s">
        <v>736</v>
      </c>
    </row>
    <row r="93" spans="1:11" x14ac:dyDescent="0.25">
      <c r="A93" s="63">
        <v>87</v>
      </c>
      <c r="B93" s="63" t="s">
        <v>179</v>
      </c>
      <c r="C93" s="63" t="s">
        <v>180</v>
      </c>
      <c r="D93" s="63" t="s">
        <v>181</v>
      </c>
      <c r="E93" s="63" t="s">
        <v>43</v>
      </c>
      <c r="F93" s="63" t="s">
        <v>182</v>
      </c>
      <c r="G93" s="63" t="s">
        <v>527</v>
      </c>
      <c r="H93" s="63" t="s">
        <v>8</v>
      </c>
      <c r="I93" s="63" t="s">
        <v>183</v>
      </c>
      <c r="J93" s="63" t="s">
        <v>9</v>
      </c>
      <c r="K93" s="63" t="s">
        <v>738</v>
      </c>
    </row>
    <row r="94" spans="1:11" x14ac:dyDescent="0.25">
      <c r="A94" s="63">
        <v>5</v>
      </c>
      <c r="B94" s="63" t="s">
        <v>104</v>
      </c>
      <c r="C94" s="63" t="s">
        <v>105</v>
      </c>
      <c r="D94" s="63" t="s">
        <v>106</v>
      </c>
      <c r="E94" s="63" t="s">
        <v>7</v>
      </c>
      <c r="F94" s="63" t="s">
        <v>107</v>
      </c>
      <c r="G94" s="63" t="s">
        <v>760</v>
      </c>
      <c r="H94" s="63" t="s">
        <v>5</v>
      </c>
      <c r="I94" s="63" t="s">
        <v>108</v>
      </c>
      <c r="J94" s="63" t="s">
        <v>6</v>
      </c>
      <c r="K94" s="63" t="s">
        <v>964</v>
      </c>
    </row>
    <row r="95" spans="1:11" x14ac:dyDescent="0.25">
      <c r="A95" s="63">
        <v>6</v>
      </c>
      <c r="B95" s="63" t="s">
        <v>803</v>
      </c>
      <c r="C95" s="63" t="s">
        <v>804</v>
      </c>
      <c r="D95" s="63" t="s">
        <v>17</v>
      </c>
      <c r="E95" s="63" t="s">
        <v>7</v>
      </c>
      <c r="F95" s="63" t="s">
        <v>805</v>
      </c>
      <c r="G95" s="63" t="s">
        <v>760</v>
      </c>
      <c r="H95" s="63" t="s">
        <v>5</v>
      </c>
      <c r="I95" s="63" t="s">
        <v>806</v>
      </c>
      <c r="J95" s="63" t="s">
        <v>6</v>
      </c>
      <c r="K95" s="63" t="s">
        <v>965</v>
      </c>
    </row>
    <row r="96" spans="1:11" x14ac:dyDescent="0.25">
      <c r="A96" s="63">
        <v>12</v>
      </c>
      <c r="B96" s="63" t="s">
        <v>49</v>
      </c>
      <c r="C96" s="63" t="s">
        <v>97</v>
      </c>
      <c r="D96" s="63" t="s">
        <v>66</v>
      </c>
      <c r="E96" s="63" t="s">
        <v>1</v>
      </c>
      <c r="F96" s="63" t="s">
        <v>98</v>
      </c>
      <c r="G96" s="63" t="s">
        <v>760</v>
      </c>
      <c r="H96" s="63" t="s">
        <v>5</v>
      </c>
      <c r="I96" s="63" t="s">
        <v>99</v>
      </c>
      <c r="J96" s="63" t="s">
        <v>6</v>
      </c>
      <c r="K96" s="63" t="s">
        <v>920</v>
      </c>
    </row>
    <row r="97" spans="1:11" x14ac:dyDescent="0.25">
      <c r="A97" s="63">
        <v>14</v>
      </c>
      <c r="B97" s="63" t="s">
        <v>902</v>
      </c>
      <c r="C97" s="63" t="s">
        <v>903</v>
      </c>
      <c r="D97" s="63" t="s">
        <v>17</v>
      </c>
      <c r="E97" s="63" t="s">
        <v>7</v>
      </c>
      <c r="F97" s="63" t="s">
        <v>904</v>
      </c>
      <c r="G97" s="63" t="s">
        <v>760</v>
      </c>
      <c r="H97" s="63" t="s">
        <v>8</v>
      </c>
      <c r="I97" s="63" t="s">
        <v>905</v>
      </c>
      <c r="J97" s="63" t="s">
        <v>9</v>
      </c>
      <c r="K97" s="63" t="s">
        <v>906</v>
      </c>
    </row>
    <row r="98" spans="1:11" x14ac:dyDescent="0.25">
      <c r="A98" s="63">
        <v>20</v>
      </c>
      <c r="B98" s="63" t="s">
        <v>766</v>
      </c>
      <c r="C98" s="63" t="s">
        <v>767</v>
      </c>
      <c r="D98" s="63" t="s">
        <v>577</v>
      </c>
      <c r="E98" s="63" t="s">
        <v>7</v>
      </c>
      <c r="F98" s="63" t="s">
        <v>768</v>
      </c>
      <c r="G98" s="63" t="s">
        <v>760</v>
      </c>
      <c r="H98" s="63" t="s">
        <v>8</v>
      </c>
      <c r="I98" s="63" t="s">
        <v>769</v>
      </c>
      <c r="J98" s="63" t="s">
        <v>9</v>
      </c>
      <c r="K98" s="63" t="s">
        <v>770</v>
      </c>
    </row>
    <row r="99" spans="1:11" x14ac:dyDescent="0.25">
      <c r="A99" s="63">
        <v>22</v>
      </c>
      <c r="B99" s="63" t="s">
        <v>544</v>
      </c>
      <c r="C99" s="63" t="s">
        <v>545</v>
      </c>
      <c r="D99" s="63" t="s">
        <v>546</v>
      </c>
      <c r="E99" s="63" t="s">
        <v>1</v>
      </c>
      <c r="F99" s="63" t="s">
        <v>547</v>
      </c>
      <c r="G99" s="63" t="s">
        <v>760</v>
      </c>
      <c r="H99" s="63" t="s">
        <v>8</v>
      </c>
      <c r="I99" s="63" t="s">
        <v>548</v>
      </c>
      <c r="J99" s="63" t="s">
        <v>9</v>
      </c>
      <c r="K99" s="63" t="s">
        <v>783</v>
      </c>
    </row>
    <row r="100" spans="1:11" x14ac:dyDescent="0.25">
      <c r="A100" s="63">
        <v>74</v>
      </c>
      <c r="B100" s="63" t="s">
        <v>925</v>
      </c>
      <c r="C100" s="63" t="s">
        <v>926</v>
      </c>
      <c r="D100" s="63" t="s">
        <v>821</v>
      </c>
      <c r="E100" s="63" t="s">
        <v>822</v>
      </c>
      <c r="F100" s="63" t="s">
        <v>927</v>
      </c>
      <c r="G100" s="63" t="s">
        <v>760</v>
      </c>
      <c r="H100" s="63" t="s">
        <v>8</v>
      </c>
      <c r="I100" s="63" t="s">
        <v>928</v>
      </c>
      <c r="J100" s="63" t="s">
        <v>9</v>
      </c>
      <c r="K100" s="63" t="s">
        <v>929</v>
      </c>
    </row>
    <row r="101" spans="1:11" x14ac:dyDescent="0.25">
      <c r="A101" s="63">
        <v>88</v>
      </c>
      <c r="B101" s="63" t="s">
        <v>975</v>
      </c>
      <c r="C101" s="63" t="s">
        <v>416</v>
      </c>
      <c r="D101" s="63" t="s">
        <v>976</v>
      </c>
      <c r="E101" s="63" t="s">
        <v>198</v>
      </c>
      <c r="F101" s="63" t="s">
        <v>977</v>
      </c>
      <c r="G101" s="63" t="s">
        <v>760</v>
      </c>
      <c r="H101" s="63" t="s">
        <v>8</v>
      </c>
      <c r="I101" s="63" t="s">
        <v>978</v>
      </c>
      <c r="J101" s="63" t="s">
        <v>9</v>
      </c>
      <c r="K101" s="63" t="s">
        <v>979</v>
      </c>
    </row>
  </sheetData>
  <sortState ref="A2:K101">
    <sortCondition ref="G2:G101"/>
  </sortState>
  <pageMargins bottom="0.75" footer="0.3" header="0.3" left="0.7" right="0.7" top="0.75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9"/>
  <dimension ref="A1:L99"/>
  <sheetViews>
    <sheetView topLeftCell="A59" workbookViewId="0"/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6">
        <v>3</v>
      </c>
      <c r="B2" s="56" t="s">
        <v>982</v>
      </c>
      <c r="C2" s="56" t="s">
        <v>292</v>
      </c>
      <c r="D2" s="56" t="s">
        <v>462</v>
      </c>
      <c r="E2" s="56" t="s">
        <v>1</v>
      </c>
      <c r="F2" s="56" t="s">
        <v>422</v>
      </c>
      <c r="G2" s="56" t="s">
        <v>516</v>
      </c>
      <c r="H2" s="56" t="s">
        <v>3</v>
      </c>
      <c r="I2" s="56" t="s">
        <v>423</v>
      </c>
      <c r="J2" s="56" t="s">
        <v>2</v>
      </c>
      <c r="K2" s="56" t="s">
        <v>983</v>
      </c>
    </row>
    <row r="3" spans="1:11" x14ac:dyDescent="0.25">
      <c r="A3" s="56">
        <v>10</v>
      </c>
      <c r="B3" s="56" t="s">
        <v>15</v>
      </c>
      <c r="C3" s="56" t="s">
        <v>16</v>
      </c>
      <c r="D3" s="56" t="s">
        <v>17</v>
      </c>
      <c r="E3" s="56" t="s">
        <v>7</v>
      </c>
      <c r="F3" s="56" t="s">
        <v>948</v>
      </c>
      <c r="G3" s="56" t="s">
        <v>516</v>
      </c>
      <c r="H3" s="56" t="s">
        <v>30</v>
      </c>
      <c r="I3" s="56" t="s">
        <v>949</v>
      </c>
      <c r="J3" s="56" t="s">
        <v>32</v>
      </c>
      <c r="K3" s="56" t="s">
        <v>950</v>
      </c>
    </row>
    <row r="4" spans="1:11" x14ac:dyDescent="0.25">
      <c r="A4">
        <v>1</v>
      </c>
      <c r="B4" s="62" t="s">
        <v>830</v>
      </c>
      <c r="C4" s="62" t="s">
        <v>624</v>
      </c>
      <c r="D4" s="62" t="s">
        <v>625</v>
      </c>
      <c r="E4" s="62" t="s">
        <v>48</v>
      </c>
      <c r="F4" s="62" t="s">
        <v>626</v>
      </c>
      <c r="G4" s="62" t="s">
        <v>666</v>
      </c>
      <c r="H4" s="62" t="s">
        <v>294</v>
      </c>
      <c r="I4" s="62" t="s">
        <v>627</v>
      </c>
      <c r="J4" s="62" t="s">
        <v>289</v>
      </c>
      <c r="K4" s="62" t="s">
        <v>980</v>
      </c>
    </row>
    <row r="5" spans="1:11" x14ac:dyDescent="0.25">
      <c r="A5" s="62">
        <v>11</v>
      </c>
      <c r="B5" s="62" t="s">
        <v>567</v>
      </c>
      <c r="C5" s="62" t="s">
        <v>561</v>
      </c>
      <c r="D5" s="62" t="s">
        <v>0</v>
      </c>
      <c r="E5" s="62" t="s">
        <v>1</v>
      </c>
      <c r="F5" s="62" t="s">
        <v>61</v>
      </c>
      <c r="G5" s="62" t="s">
        <v>666</v>
      </c>
      <c r="H5" s="62" t="s">
        <v>3</v>
      </c>
      <c r="I5" s="62" t="s">
        <v>62</v>
      </c>
      <c r="J5" s="62" t="s">
        <v>53</v>
      </c>
      <c r="K5" s="62" t="s">
        <v>919</v>
      </c>
    </row>
    <row r="6" spans="1:11" x14ac:dyDescent="0.25">
      <c r="A6" s="62">
        <v>17</v>
      </c>
      <c r="B6" s="62" t="s">
        <v>863</v>
      </c>
      <c r="C6" s="62" t="s">
        <v>864</v>
      </c>
      <c r="D6" s="62" t="s">
        <v>865</v>
      </c>
      <c r="E6" s="62" t="s">
        <v>70</v>
      </c>
      <c r="F6" s="62" t="s">
        <v>866</v>
      </c>
      <c r="G6" s="62" t="s">
        <v>666</v>
      </c>
      <c r="H6" s="62" t="s">
        <v>287</v>
      </c>
      <c r="I6" s="62" t="s">
        <v>867</v>
      </c>
      <c r="J6" s="62" t="s">
        <v>289</v>
      </c>
      <c r="K6" s="62" t="s">
        <v>868</v>
      </c>
    </row>
    <row r="7" spans="1:11" x14ac:dyDescent="0.25">
      <c r="A7" s="62">
        <v>18</v>
      </c>
      <c r="B7" s="62" t="s">
        <v>832</v>
      </c>
      <c r="C7" s="62" t="s">
        <v>833</v>
      </c>
      <c r="D7" s="62" t="s">
        <v>173</v>
      </c>
      <c r="E7" s="62" t="s">
        <v>43</v>
      </c>
      <c r="F7" s="62" t="s">
        <v>834</v>
      </c>
      <c r="G7" s="62" t="s">
        <v>666</v>
      </c>
      <c r="H7" s="62" t="s">
        <v>294</v>
      </c>
      <c r="I7" s="62" t="s">
        <v>835</v>
      </c>
      <c r="J7" s="62" t="s">
        <v>289</v>
      </c>
      <c r="K7" s="62" t="s">
        <v>836</v>
      </c>
    </row>
    <row r="8" spans="1:11" x14ac:dyDescent="0.25">
      <c r="A8" s="62">
        <v>22</v>
      </c>
      <c r="B8" s="62" t="s">
        <v>453</v>
      </c>
      <c r="C8" s="62" t="s">
        <v>454</v>
      </c>
      <c r="D8" s="62" t="s">
        <v>455</v>
      </c>
      <c r="E8" s="62" t="s">
        <v>456</v>
      </c>
      <c r="F8" s="62" t="s">
        <v>457</v>
      </c>
      <c r="G8" s="62" t="s">
        <v>666</v>
      </c>
      <c r="H8" s="62" t="s">
        <v>30</v>
      </c>
      <c r="I8" s="62" t="s">
        <v>458</v>
      </c>
      <c r="J8" s="62" t="s">
        <v>32</v>
      </c>
      <c r="K8" s="62" t="s">
        <v>763</v>
      </c>
    </row>
    <row r="9" spans="1:11" x14ac:dyDescent="0.25">
      <c r="A9" s="62">
        <v>26</v>
      </c>
      <c r="B9" s="62" t="s">
        <v>407</v>
      </c>
      <c r="C9" s="62" t="s">
        <v>408</v>
      </c>
      <c r="D9" s="62" t="s">
        <v>618</v>
      </c>
      <c r="E9" s="62" t="s">
        <v>619</v>
      </c>
      <c r="F9" s="62" t="s">
        <v>620</v>
      </c>
      <c r="G9" s="62" t="s">
        <v>666</v>
      </c>
      <c r="H9" s="62" t="s">
        <v>294</v>
      </c>
      <c r="I9" s="62" t="s">
        <v>621</v>
      </c>
      <c r="J9" s="62" t="s">
        <v>289</v>
      </c>
      <c r="K9" s="62" t="s">
        <v>658</v>
      </c>
    </row>
    <row r="10" spans="1:11" x14ac:dyDescent="0.25">
      <c r="A10" s="62">
        <v>30</v>
      </c>
      <c r="B10" s="62"/>
      <c r="C10" s="62"/>
      <c r="D10" s="62"/>
      <c r="E10" s="62"/>
      <c r="F10" s="62" t="s">
        <v>572</v>
      </c>
      <c r="G10" s="62" t="s">
        <v>666</v>
      </c>
      <c r="H10" s="62" t="s">
        <v>287</v>
      </c>
      <c r="I10" s="62" t="s">
        <v>573</v>
      </c>
      <c r="J10" s="62" t="s">
        <v>289</v>
      </c>
      <c r="K10" s="62" t="s">
        <v>665</v>
      </c>
    </row>
    <row r="11" spans="1:11" x14ac:dyDescent="0.25">
      <c r="A11" s="62">
        <v>31</v>
      </c>
      <c r="B11" s="62" t="s">
        <v>590</v>
      </c>
      <c r="C11" s="62" t="s">
        <v>591</v>
      </c>
      <c r="D11" s="62" t="s">
        <v>592</v>
      </c>
      <c r="E11" s="62" t="s">
        <v>43</v>
      </c>
      <c r="F11" s="62" t="s">
        <v>593</v>
      </c>
      <c r="G11" s="62" t="s">
        <v>666</v>
      </c>
      <c r="H11" s="62" t="s">
        <v>30</v>
      </c>
      <c r="I11" s="62" t="s">
        <v>594</v>
      </c>
      <c r="J11" s="62" t="s">
        <v>32</v>
      </c>
      <c r="K11" s="62" t="s">
        <v>669</v>
      </c>
    </row>
    <row r="12" spans="1:11" x14ac:dyDescent="0.25">
      <c r="A12" s="62">
        <v>39</v>
      </c>
      <c r="B12" s="62" t="s">
        <v>311</v>
      </c>
      <c r="C12" s="62" t="s">
        <v>312</v>
      </c>
      <c r="D12" s="62" t="s">
        <v>313</v>
      </c>
      <c r="E12" s="62" t="s">
        <v>43</v>
      </c>
      <c r="F12" s="62" t="s">
        <v>314</v>
      </c>
      <c r="G12" s="62" t="s">
        <v>666</v>
      </c>
      <c r="H12" s="62" t="s">
        <v>294</v>
      </c>
      <c r="I12" s="62" t="s">
        <v>315</v>
      </c>
      <c r="J12" s="62" t="s">
        <v>289</v>
      </c>
      <c r="K12" s="62" t="s">
        <v>683</v>
      </c>
    </row>
    <row r="13" spans="1:11" x14ac:dyDescent="0.25">
      <c r="A13" s="62">
        <v>42</v>
      </c>
      <c r="B13" s="62" t="s">
        <v>333</v>
      </c>
      <c r="C13" s="62" t="s">
        <v>334</v>
      </c>
      <c r="D13" s="62" t="s">
        <v>335</v>
      </c>
      <c r="E13" s="62" t="s">
        <v>48</v>
      </c>
      <c r="F13" s="62" t="s">
        <v>336</v>
      </c>
      <c r="G13" s="62" t="s">
        <v>666</v>
      </c>
      <c r="H13" s="62" t="s">
        <v>287</v>
      </c>
      <c r="I13" s="62" t="s">
        <v>337</v>
      </c>
      <c r="J13" s="62" t="s">
        <v>289</v>
      </c>
      <c r="K13" s="62" t="s">
        <v>686</v>
      </c>
    </row>
    <row r="14" spans="1:11" x14ac:dyDescent="0.25">
      <c r="A14" s="62">
        <v>44</v>
      </c>
      <c r="B14" s="62" t="s">
        <v>350</v>
      </c>
      <c r="C14" s="62" t="s">
        <v>340</v>
      </c>
      <c r="D14" s="62" t="s">
        <v>351</v>
      </c>
      <c r="E14" s="62" t="s">
        <v>48</v>
      </c>
      <c r="F14" s="62" t="s">
        <v>352</v>
      </c>
      <c r="G14" s="62" t="s">
        <v>666</v>
      </c>
      <c r="H14" s="62" t="s">
        <v>287</v>
      </c>
      <c r="I14" s="62" t="s">
        <v>353</v>
      </c>
      <c r="J14" s="62" t="s">
        <v>289</v>
      </c>
      <c r="K14" s="62" t="s">
        <v>689</v>
      </c>
    </row>
    <row r="15" spans="1:11" x14ac:dyDescent="0.25">
      <c r="A15" s="62">
        <v>49</v>
      </c>
      <c r="B15" s="62" t="s">
        <v>377</v>
      </c>
      <c r="C15" s="62" t="s">
        <v>378</v>
      </c>
      <c r="D15" s="62" t="s">
        <v>256</v>
      </c>
      <c r="E15" s="62" t="s">
        <v>1</v>
      </c>
      <c r="F15" s="62" t="s">
        <v>379</v>
      </c>
      <c r="G15" s="62" t="s">
        <v>666</v>
      </c>
      <c r="H15" s="62" t="s">
        <v>294</v>
      </c>
      <c r="I15" s="62" t="s">
        <v>380</v>
      </c>
      <c r="J15" s="62" t="s">
        <v>289</v>
      </c>
      <c r="K15" s="62" t="s">
        <v>695</v>
      </c>
    </row>
    <row r="16" spans="1:11" x14ac:dyDescent="0.25">
      <c r="A16" s="62">
        <v>50</v>
      </c>
      <c r="B16" s="62" t="s">
        <v>387</v>
      </c>
      <c r="C16" s="62" t="s">
        <v>279</v>
      </c>
      <c r="D16" s="62" t="s">
        <v>351</v>
      </c>
      <c r="E16" s="62" t="s">
        <v>48</v>
      </c>
      <c r="F16" s="62" t="s">
        <v>388</v>
      </c>
      <c r="G16" s="62" t="s">
        <v>666</v>
      </c>
      <c r="H16" s="62" t="s">
        <v>287</v>
      </c>
      <c r="I16" s="62" t="s">
        <v>389</v>
      </c>
      <c r="J16" s="62" t="s">
        <v>289</v>
      </c>
      <c r="K16" s="62" t="s">
        <v>696</v>
      </c>
    </row>
    <row r="17" spans="1:11" x14ac:dyDescent="0.25">
      <c r="A17" s="62">
        <v>54</v>
      </c>
      <c r="B17" s="62" t="s">
        <v>407</v>
      </c>
      <c r="C17" s="62" t="s">
        <v>408</v>
      </c>
      <c r="D17" s="62" t="s">
        <v>618</v>
      </c>
      <c r="E17" s="62" t="s">
        <v>619</v>
      </c>
      <c r="F17" s="62" t="s">
        <v>412</v>
      </c>
      <c r="G17" s="62" t="s">
        <v>666</v>
      </c>
      <c r="H17" s="62" t="s">
        <v>294</v>
      </c>
      <c r="I17" s="62" t="s">
        <v>413</v>
      </c>
      <c r="J17" s="62" t="s">
        <v>289</v>
      </c>
      <c r="K17" s="62" t="s">
        <v>702</v>
      </c>
    </row>
    <row r="18" spans="1:11" x14ac:dyDescent="0.25">
      <c r="A18" s="62">
        <v>57</v>
      </c>
      <c r="B18" s="62" t="s">
        <v>407</v>
      </c>
      <c r="C18" s="62" t="s">
        <v>408</v>
      </c>
      <c r="D18" s="62" t="s">
        <v>618</v>
      </c>
      <c r="E18" s="62" t="s">
        <v>619</v>
      </c>
      <c r="F18" s="62" t="s">
        <v>437</v>
      </c>
      <c r="G18" s="62" t="s">
        <v>666</v>
      </c>
      <c r="H18" s="62" t="s">
        <v>30</v>
      </c>
      <c r="I18" s="62" t="s">
        <v>438</v>
      </c>
      <c r="J18" s="62" t="s">
        <v>32</v>
      </c>
      <c r="K18" s="62" t="s">
        <v>706</v>
      </c>
    </row>
    <row r="19" spans="1:11" x14ac:dyDescent="0.25">
      <c r="A19" s="62">
        <v>58</v>
      </c>
      <c r="B19" s="62" t="s">
        <v>407</v>
      </c>
      <c r="C19" s="62" t="s">
        <v>408</v>
      </c>
      <c r="D19" s="62" t="s">
        <v>618</v>
      </c>
      <c r="E19" s="62" t="s">
        <v>619</v>
      </c>
      <c r="F19" s="62" t="s">
        <v>440</v>
      </c>
      <c r="G19" s="62" t="s">
        <v>666</v>
      </c>
      <c r="H19" s="62" t="s">
        <v>30</v>
      </c>
      <c r="I19" s="62" t="s">
        <v>441</v>
      </c>
      <c r="J19" s="62" t="s">
        <v>32</v>
      </c>
      <c r="K19" s="62" t="s">
        <v>707</v>
      </c>
    </row>
    <row r="20" spans="1:11" x14ac:dyDescent="0.25">
      <c r="A20" s="62">
        <v>69</v>
      </c>
      <c r="B20" s="62" t="s">
        <v>120</v>
      </c>
      <c r="C20" s="62" t="s">
        <v>121</v>
      </c>
      <c r="D20" s="62" t="s">
        <v>122</v>
      </c>
      <c r="E20" s="62" t="s">
        <v>43</v>
      </c>
      <c r="F20" s="62" t="s">
        <v>123</v>
      </c>
      <c r="G20" s="62" t="s">
        <v>666</v>
      </c>
      <c r="H20" s="62" t="s">
        <v>3</v>
      </c>
      <c r="I20" s="62" t="s">
        <v>124</v>
      </c>
      <c r="J20" s="62" t="s">
        <v>125</v>
      </c>
      <c r="K20" s="62" t="s">
        <v>728</v>
      </c>
    </row>
    <row r="21" spans="1:11" x14ac:dyDescent="0.25">
      <c r="A21" s="62">
        <v>72</v>
      </c>
      <c r="B21" s="62" t="s">
        <v>131</v>
      </c>
      <c r="C21" s="62" t="s">
        <v>132</v>
      </c>
      <c r="D21" s="62" t="s">
        <v>133</v>
      </c>
      <c r="E21" s="62" t="s">
        <v>28</v>
      </c>
      <c r="F21" s="62" t="s">
        <v>134</v>
      </c>
      <c r="G21" s="62" t="s">
        <v>666</v>
      </c>
      <c r="H21" s="62" t="s">
        <v>30</v>
      </c>
      <c r="I21" s="62" t="s">
        <v>135</v>
      </c>
      <c r="J21" s="62" t="s">
        <v>32</v>
      </c>
      <c r="K21" s="62" t="s">
        <v>731</v>
      </c>
    </row>
    <row r="22" spans="1:11" x14ac:dyDescent="0.25">
      <c r="A22" s="62">
        <v>76</v>
      </c>
      <c r="B22" s="62" t="s">
        <v>54</v>
      </c>
      <c r="C22" s="62" t="s">
        <v>55</v>
      </c>
      <c r="D22" s="62" t="s">
        <v>0</v>
      </c>
      <c r="E22" s="62" t="s">
        <v>1</v>
      </c>
      <c r="F22" s="62" t="s">
        <v>156</v>
      </c>
      <c r="G22" s="62" t="s">
        <v>666</v>
      </c>
      <c r="H22" s="62" t="s">
        <v>157</v>
      </c>
      <c r="I22" s="62" t="s">
        <v>158</v>
      </c>
      <c r="J22" s="62" t="s">
        <v>159</v>
      </c>
      <c r="K22" s="62" t="s">
        <v>734</v>
      </c>
    </row>
    <row r="23" spans="1:11" x14ac:dyDescent="0.25">
      <c r="A23" s="62">
        <v>85</v>
      </c>
      <c r="B23" s="62" t="s">
        <v>467</v>
      </c>
      <c r="C23" s="62" t="s">
        <v>468</v>
      </c>
      <c r="D23" s="62" t="s">
        <v>0</v>
      </c>
      <c r="E23" s="62" t="s">
        <v>1</v>
      </c>
      <c r="F23" s="62" t="s">
        <v>477</v>
      </c>
      <c r="G23" s="62" t="s">
        <v>666</v>
      </c>
      <c r="H23" s="62" t="s">
        <v>30</v>
      </c>
      <c r="I23" s="62" t="s">
        <v>478</v>
      </c>
      <c r="J23" s="62" t="s">
        <v>32</v>
      </c>
      <c r="K23" s="62" t="s">
        <v>740</v>
      </c>
    </row>
    <row r="24" spans="1:11" x14ac:dyDescent="0.25">
      <c r="A24" s="62">
        <v>86</v>
      </c>
      <c r="B24" s="62" t="s">
        <v>101</v>
      </c>
      <c r="C24" s="62" t="s">
        <v>102</v>
      </c>
      <c r="D24" s="62" t="s">
        <v>103</v>
      </c>
      <c r="E24" s="62" t="s">
        <v>43</v>
      </c>
      <c r="F24" s="62" t="s">
        <v>202</v>
      </c>
      <c r="G24" s="62" t="s">
        <v>666</v>
      </c>
      <c r="H24" s="62" t="s">
        <v>30</v>
      </c>
      <c r="I24" s="62" t="s">
        <v>203</v>
      </c>
      <c r="J24" s="62" t="s">
        <v>32</v>
      </c>
      <c r="K24" s="62" t="s">
        <v>743</v>
      </c>
    </row>
    <row r="25" spans="1:11" x14ac:dyDescent="0.25">
      <c r="A25" s="62">
        <v>88</v>
      </c>
      <c r="B25" s="62" t="s">
        <v>206</v>
      </c>
      <c r="C25" s="62" t="s">
        <v>207</v>
      </c>
      <c r="D25" s="62" t="s">
        <v>173</v>
      </c>
      <c r="E25" s="62" t="s">
        <v>43</v>
      </c>
      <c r="F25" s="62" t="s">
        <v>208</v>
      </c>
      <c r="G25" s="62" t="s">
        <v>666</v>
      </c>
      <c r="H25" s="62" t="s">
        <v>3</v>
      </c>
      <c r="I25" s="62" t="s">
        <v>209</v>
      </c>
      <c r="J25" s="62" t="s">
        <v>53</v>
      </c>
      <c r="K25" s="62" t="s">
        <v>745</v>
      </c>
    </row>
    <row r="26" spans="1:11" x14ac:dyDescent="0.25">
      <c r="A26" s="62">
        <v>89</v>
      </c>
      <c r="B26" s="62" t="s">
        <v>50</v>
      </c>
      <c r="C26" s="62" t="s">
        <v>51</v>
      </c>
      <c r="D26" s="62" t="s">
        <v>52</v>
      </c>
      <c r="E26" s="62" t="s">
        <v>43</v>
      </c>
      <c r="F26" s="62" t="s">
        <v>221</v>
      </c>
      <c r="G26" s="62" t="s">
        <v>666</v>
      </c>
      <c r="H26" s="62" t="s">
        <v>3</v>
      </c>
      <c r="I26" s="62" t="s">
        <v>222</v>
      </c>
      <c r="J26" s="62" t="s">
        <v>53</v>
      </c>
      <c r="K26" s="62" t="s">
        <v>747</v>
      </c>
    </row>
    <row r="27" spans="1:11" x14ac:dyDescent="0.25">
      <c r="A27" s="62">
        <v>92</v>
      </c>
      <c r="B27" s="62" t="s">
        <v>232</v>
      </c>
      <c r="C27" s="62" t="s">
        <v>233</v>
      </c>
      <c r="D27" s="62" t="s">
        <v>234</v>
      </c>
      <c r="E27" s="62" t="s">
        <v>1</v>
      </c>
      <c r="F27" s="62" t="s">
        <v>235</v>
      </c>
      <c r="G27" s="62" t="s">
        <v>666</v>
      </c>
      <c r="H27" s="62" t="s">
        <v>3</v>
      </c>
      <c r="I27" s="62" t="s">
        <v>236</v>
      </c>
      <c r="J27" s="62" t="s">
        <v>53</v>
      </c>
      <c r="K27" s="62" t="s">
        <v>750</v>
      </c>
    </row>
    <row r="28" spans="1:11" x14ac:dyDescent="0.25">
      <c r="A28" s="62">
        <v>93</v>
      </c>
      <c r="B28" s="62" t="s">
        <v>50</v>
      </c>
      <c r="C28" s="62" t="s">
        <v>51</v>
      </c>
      <c r="D28" s="62" t="s">
        <v>52</v>
      </c>
      <c r="E28" s="62" t="s">
        <v>43</v>
      </c>
      <c r="F28" s="62" t="s">
        <v>246</v>
      </c>
      <c r="G28" s="62" t="s">
        <v>666</v>
      </c>
      <c r="H28" s="62" t="s">
        <v>3</v>
      </c>
      <c r="I28" s="62" t="s">
        <v>247</v>
      </c>
      <c r="J28" s="62" t="s">
        <v>125</v>
      </c>
      <c r="K28" s="62" t="s">
        <v>751</v>
      </c>
    </row>
    <row r="29" spans="1:11" x14ac:dyDescent="0.25">
      <c r="A29" s="62">
        <v>94</v>
      </c>
      <c r="B29" s="62" t="s">
        <v>249</v>
      </c>
      <c r="C29" s="62" t="s">
        <v>250</v>
      </c>
      <c r="D29" s="62" t="s">
        <v>251</v>
      </c>
      <c r="E29" s="62" t="s">
        <v>43</v>
      </c>
      <c r="F29" s="62" t="s">
        <v>252</v>
      </c>
      <c r="G29" s="62" t="s">
        <v>666</v>
      </c>
      <c r="H29" s="62" t="s">
        <v>3</v>
      </c>
      <c r="I29" s="62" t="s">
        <v>253</v>
      </c>
      <c r="J29" s="62" t="s">
        <v>125</v>
      </c>
      <c r="K29" s="62" t="s">
        <v>752</v>
      </c>
    </row>
    <row r="30" spans="1:11" x14ac:dyDescent="0.25">
      <c r="A30" s="62">
        <v>97</v>
      </c>
      <c r="B30" s="62" t="s">
        <v>273</v>
      </c>
      <c r="C30" s="62" t="s">
        <v>274</v>
      </c>
      <c r="D30" s="62" t="s">
        <v>0</v>
      </c>
      <c r="E30" s="62" t="s">
        <v>1</v>
      </c>
      <c r="F30" s="62" t="s">
        <v>275</v>
      </c>
      <c r="G30" s="62" t="s">
        <v>666</v>
      </c>
      <c r="H30" s="62" t="s">
        <v>3</v>
      </c>
      <c r="I30" s="62" t="s">
        <v>276</v>
      </c>
      <c r="J30" s="62" t="s">
        <v>53</v>
      </c>
      <c r="K30" s="62" t="s">
        <v>755</v>
      </c>
    </row>
    <row r="31" spans="1:11" x14ac:dyDescent="0.25">
      <c r="A31" s="62">
        <v>2</v>
      </c>
      <c r="B31" s="62" t="s">
        <v>262</v>
      </c>
      <c r="C31" s="62" t="s">
        <v>421</v>
      </c>
      <c r="D31" s="62" t="s">
        <v>0</v>
      </c>
      <c r="E31" s="62" t="s">
        <v>1</v>
      </c>
      <c r="F31" s="62" t="s">
        <v>937</v>
      </c>
      <c r="G31" s="62" t="s">
        <v>938</v>
      </c>
      <c r="H31" s="62" t="s">
        <v>3</v>
      </c>
      <c r="I31" s="62" t="s">
        <v>939</v>
      </c>
      <c r="J31" s="62" t="s">
        <v>940</v>
      </c>
      <c r="K31" s="62" t="s">
        <v>981</v>
      </c>
    </row>
    <row r="32" spans="1:11" x14ac:dyDescent="0.25">
      <c r="A32" s="62">
        <v>7</v>
      </c>
      <c r="B32" s="62" t="s">
        <v>64</v>
      </c>
      <c r="C32" s="62" t="s">
        <v>65</v>
      </c>
      <c r="D32" s="62" t="s">
        <v>66</v>
      </c>
      <c r="E32" s="62" t="s">
        <v>1</v>
      </c>
      <c r="F32" s="62" t="s">
        <v>67</v>
      </c>
      <c r="G32" s="62" t="s">
        <v>938</v>
      </c>
      <c r="H32" s="62" t="s">
        <v>30</v>
      </c>
      <c r="I32" s="62" t="s">
        <v>68</v>
      </c>
      <c r="J32" s="62" t="s">
        <v>32</v>
      </c>
      <c r="K32" s="62" t="s">
        <v>959</v>
      </c>
    </row>
    <row r="33" spans="1:11" x14ac:dyDescent="0.25">
      <c r="A33" s="62">
        <v>8</v>
      </c>
      <c r="B33" s="62" t="s">
        <v>242</v>
      </c>
      <c r="C33" s="62" t="s">
        <v>243</v>
      </c>
      <c r="D33" s="62" t="s">
        <v>957</v>
      </c>
      <c r="E33" s="62" t="s">
        <v>43</v>
      </c>
      <c r="F33" s="62" t="s">
        <v>244</v>
      </c>
      <c r="G33" s="62" t="s">
        <v>938</v>
      </c>
      <c r="H33" s="62" t="s">
        <v>3</v>
      </c>
      <c r="I33" s="62" t="s">
        <v>245</v>
      </c>
      <c r="J33" s="62" t="s">
        <v>125</v>
      </c>
      <c r="K33" s="62" t="s">
        <v>958</v>
      </c>
    </row>
    <row r="34" spans="1:11" x14ac:dyDescent="0.25">
      <c r="A34" s="62">
        <v>9</v>
      </c>
      <c r="B34" s="62" t="s">
        <v>322</v>
      </c>
      <c r="C34" s="62" t="s">
        <v>323</v>
      </c>
      <c r="D34" s="62" t="s">
        <v>66</v>
      </c>
      <c r="E34" s="62" t="s">
        <v>1</v>
      </c>
      <c r="F34" s="62" t="s">
        <v>324</v>
      </c>
      <c r="G34" s="62" t="s">
        <v>938</v>
      </c>
      <c r="H34" s="62" t="s">
        <v>287</v>
      </c>
      <c r="I34" s="62" t="s">
        <v>325</v>
      </c>
      <c r="J34" s="62" t="s">
        <v>289</v>
      </c>
      <c r="K34" s="62" t="s">
        <v>956</v>
      </c>
    </row>
    <row r="35" spans="1:11" x14ac:dyDescent="0.25">
      <c r="A35" s="62">
        <v>13</v>
      </c>
      <c r="B35" s="62" t="s">
        <v>49</v>
      </c>
      <c r="C35" s="62" t="s">
        <v>97</v>
      </c>
      <c r="D35" s="62" t="s">
        <v>66</v>
      </c>
      <c r="E35" s="62" t="s">
        <v>1</v>
      </c>
      <c r="F35" s="62" t="s">
        <v>391</v>
      </c>
      <c r="G35" s="62" t="s">
        <v>938</v>
      </c>
      <c r="H35" s="62" t="s">
        <v>294</v>
      </c>
      <c r="I35" s="62" t="s">
        <v>392</v>
      </c>
      <c r="J35" s="62" t="s">
        <v>289</v>
      </c>
      <c r="K35" s="62" t="s">
        <v>921</v>
      </c>
    </row>
    <row r="36" spans="1:11" x14ac:dyDescent="0.25">
      <c r="A36" s="62">
        <v>15</v>
      </c>
      <c r="B36" s="62" t="s">
        <v>262</v>
      </c>
      <c r="C36" s="62" t="s">
        <v>421</v>
      </c>
      <c r="D36" s="62" t="s">
        <v>0</v>
      </c>
      <c r="E36" s="62" t="s">
        <v>1</v>
      </c>
      <c r="F36" s="62" t="s">
        <v>855</v>
      </c>
      <c r="G36" s="62" t="s">
        <v>938</v>
      </c>
      <c r="H36" s="62" t="s">
        <v>828</v>
      </c>
      <c r="I36" s="62" t="s">
        <v>856</v>
      </c>
      <c r="J36" s="62" t="s">
        <v>827</v>
      </c>
      <c r="K36" s="62" t="s">
        <v>895</v>
      </c>
    </row>
    <row r="37" spans="1:11" x14ac:dyDescent="0.25">
      <c r="A37" s="62">
        <v>16</v>
      </c>
      <c r="B37" s="62" t="s">
        <v>361</v>
      </c>
      <c r="C37" s="62" t="s">
        <v>362</v>
      </c>
      <c r="D37" s="62" t="s">
        <v>0</v>
      </c>
      <c r="E37" s="62" t="s">
        <v>1</v>
      </c>
      <c r="F37" s="62" t="s">
        <v>886</v>
      </c>
      <c r="G37" s="62" t="s">
        <v>938</v>
      </c>
      <c r="H37" s="62" t="s">
        <v>3</v>
      </c>
      <c r="I37" s="62" t="s">
        <v>861</v>
      </c>
      <c r="J37" s="62" t="s">
        <v>516</v>
      </c>
      <c r="K37" s="62" t="s">
        <v>896</v>
      </c>
    </row>
    <row r="38" spans="1:11" x14ac:dyDescent="0.25">
      <c r="A38" s="62">
        <v>19</v>
      </c>
      <c r="B38" s="62" t="s">
        <v>845</v>
      </c>
      <c r="C38" s="62" t="s">
        <v>846</v>
      </c>
      <c r="D38" s="62" t="s">
        <v>27</v>
      </c>
      <c r="E38" s="62" t="s">
        <v>28</v>
      </c>
      <c r="F38" s="62" t="s">
        <v>847</v>
      </c>
      <c r="G38" s="62" t="s">
        <v>938</v>
      </c>
      <c r="H38" s="62" t="s">
        <v>294</v>
      </c>
      <c r="I38" s="62" t="s">
        <v>848</v>
      </c>
      <c r="J38" s="62" t="s">
        <v>289</v>
      </c>
      <c r="K38" s="62" t="s">
        <v>849</v>
      </c>
    </row>
    <row r="39" spans="1:11" x14ac:dyDescent="0.25">
      <c r="A39" s="62">
        <v>23</v>
      </c>
      <c r="B39" s="62" t="s">
        <v>530</v>
      </c>
      <c r="C39" s="62" t="s">
        <v>531</v>
      </c>
      <c r="D39" s="62" t="s">
        <v>36</v>
      </c>
      <c r="E39" s="62" t="s">
        <v>1</v>
      </c>
      <c r="F39" s="62" t="s">
        <v>532</v>
      </c>
      <c r="G39" s="62" t="s">
        <v>938</v>
      </c>
      <c r="H39" s="62" t="s">
        <v>294</v>
      </c>
      <c r="I39" s="62" t="s">
        <v>533</v>
      </c>
      <c r="J39" s="62" t="s">
        <v>516</v>
      </c>
      <c r="K39" s="62" t="s">
        <v>764</v>
      </c>
    </row>
    <row r="40" spans="1:11" x14ac:dyDescent="0.25">
      <c r="A40" s="62">
        <v>24</v>
      </c>
      <c r="B40" s="62" t="s">
        <v>116</v>
      </c>
      <c r="C40" s="62" t="s">
        <v>117</v>
      </c>
      <c r="D40" s="62" t="s">
        <v>648</v>
      </c>
      <c r="E40" s="62" t="s">
        <v>1</v>
      </c>
      <c r="F40" s="62" t="s">
        <v>118</v>
      </c>
      <c r="G40" s="62" t="s">
        <v>938</v>
      </c>
      <c r="H40" s="62" t="s">
        <v>3</v>
      </c>
      <c r="I40" s="62" t="s">
        <v>119</v>
      </c>
      <c r="J40" s="62" t="s">
        <v>53</v>
      </c>
      <c r="K40" s="62" t="s">
        <v>649</v>
      </c>
    </row>
    <row r="41" spans="1:11" x14ac:dyDescent="0.25">
      <c r="A41" s="62">
        <v>25</v>
      </c>
      <c r="B41" s="62" t="s">
        <v>651</v>
      </c>
      <c r="C41" s="62" t="s">
        <v>652</v>
      </c>
      <c r="D41" s="62" t="s">
        <v>653</v>
      </c>
      <c r="E41" s="62" t="s">
        <v>1</v>
      </c>
      <c r="F41" s="62" t="s">
        <v>654</v>
      </c>
      <c r="G41" s="62" t="s">
        <v>938</v>
      </c>
      <c r="H41" s="62" t="s">
        <v>294</v>
      </c>
      <c r="I41" s="62" t="s">
        <v>655</v>
      </c>
      <c r="J41" s="62" t="s">
        <v>289</v>
      </c>
      <c r="K41" s="62" t="s">
        <v>656</v>
      </c>
    </row>
    <row r="42" spans="1:11" x14ac:dyDescent="0.25">
      <c r="A42" s="62">
        <v>27</v>
      </c>
      <c r="B42" s="62" t="s">
        <v>425</v>
      </c>
      <c r="C42" s="62" t="s">
        <v>426</v>
      </c>
      <c r="D42" s="62" t="s">
        <v>427</v>
      </c>
      <c r="E42" s="62" t="s">
        <v>28</v>
      </c>
      <c r="F42" s="62" t="s">
        <v>428</v>
      </c>
      <c r="G42" s="62" t="s">
        <v>938</v>
      </c>
      <c r="H42" s="62" t="s">
        <v>287</v>
      </c>
      <c r="I42" s="62" t="s">
        <v>429</v>
      </c>
      <c r="J42" s="62" t="s">
        <v>289</v>
      </c>
      <c r="K42" s="62" t="s">
        <v>659</v>
      </c>
    </row>
    <row r="43" spans="1:11" x14ac:dyDescent="0.25">
      <c r="A43" s="62">
        <v>28</v>
      </c>
      <c r="B43" s="62" t="s">
        <v>102</v>
      </c>
      <c r="C43" s="62" t="s">
        <v>141</v>
      </c>
      <c r="D43" s="62" t="s">
        <v>42</v>
      </c>
      <c r="E43" s="62" t="s">
        <v>43</v>
      </c>
      <c r="F43" s="62" t="s">
        <v>142</v>
      </c>
      <c r="G43" s="62" t="s">
        <v>938</v>
      </c>
      <c r="H43" s="62" t="s">
        <v>3</v>
      </c>
      <c r="I43" s="62" t="s">
        <v>143</v>
      </c>
      <c r="J43" s="62" t="s">
        <v>53</v>
      </c>
      <c r="K43" s="62" t="s">
        <v>662</v>
      </c>
    </row>
    <row r="44" spans="1:11" x14ac:dyDescent="0.25">
      <c r="A44" s="62">
        <v>29</v>
      </c>
      <c r="B44" s="62" t="s">
        <v>608</v>
      </c>
      <c r="C44" s="62" t="s">
        <v>378</v>
      </c>
      <c r="D44" s="62" t="s">
        <v>27</v>
      </c>
      <c r="E44" s="62" t="s">
        <v>28</v>
      </c>
      <c r="F44" s="62" t="s">
        <v>609</v>
      </c>
      <c r="G44" s="62" t="s">
        <v>938</v>
      </c>
      <c r="H44" s="62" t="s">
        <v>294</v>
      </c>
      <c r="I44" s="62" t="s">
        <v>610</v>
      </c>
      <c r="J44" s="62" t="s">
        <v>289</v>
      </c>
      <c r="K44" s="62" t="s">
        <v>663</v>
      </c>
    </row>
    <row r="45" spans="1:11" x14ac:dyDescent="0.25">
      <c r="A45" s="62">
        <v>32</v>
      </c>
      <c r="B45" s="62" t="s">
        <v>257</v>
      </c>
      <c r="C45" s="62" t="s">
        <v>258</v>
      </c>
      <c r="D45" s="62" t="s">
        <v>36</v>
      </c>
      <c r="E45" s="62" t="s">
        <v>1</v>
      </c>
      <c r="F45" s="62" t="s">
        <v>259</v>
      </c>
      <c r="G45" s="62" t="s">
        <v>938</v>
      </c>
      <c r="H45" s="62" t="s">
        <v>3</v>
      </c>
      <c r="I45" s="62" t="s">
        <v>260</v>
      </c>
      <c r="J45" s="62" t="s">
        <v>53</v>
      </c>
      <c r="K45" s="62" t="s">
        <v>670</v>
      </c>
    </row>
    <row r="46" spans="1:11" x14ac:dyDescent="0.25">
      <c r="A46" s="62">
        <v>33</v>
      </c>
      <c r="B46" s="62" t="s">
        <v>566</v>
      </c>
      <c r="C46" s="62" t="s">
        <v>556</v>
      </c>
      <c r="D46" s="62" t="s">
        <v>0</v>
      </c>
      <c r="E46" s="62" t="s">
        <v>1</v>
      </c>
      <c r="F46" s="62" t="s">
        <v>557</v>
      </c>
      <c r="G46" s="62" t="s">
        <v>938</v>
      </c>
      <c r="H46" s="62" t="s">
        <v>287</v>
      </c>
      <c r="I46" s="62" t="s">
        <v>558</v>
      </c>
      <c r="J46" s="62" t="s">
        <v>289</v>
      </c>
      <c r="K46" s="62" t="s">
        <v>673</v>
      </c>
    </row>
    <row r="47" spans="1:11" x14ac:dyDescent="0.25">
      <c r="A47" s="62">
        <v>34</v>
      </c>
      <c r="B47" s="62" t="s">
        <v>161</v>
      </c>
      <c r="C47" s="62" t="s">
        <v>162</v>
      </c>
      <c r="D47" s="62" t="s">
        <v>394</v>
      </c>
      <c r="E47" s="62" t="s">
        <v>1</v>
      </c>
      <c r="F47" s="62" t="s">
        <v>163</v>
      </c>
      <c r="G47" s="62" t="s">
        <v>938</v>
      </c>
      <c r="H47" s="62" t="s">
        <v>30</v>
      </c>
      <c r="I47" s="62" t="s">
        <v>164</v>
      </c>
      <c r="J47" s="62" t="s">
        <v>32</v>
      </c>
      <c r="K47" s="62" t="s">
        <v>675</v>
      </c>
    </row>
    <row r="48" spans="1:11" x14ac:dyDescent="0.25">
      <c r="A48" s="62">
        <v>35</v>
      </c>
      <c r="B48" s="62"/>
      <c r="C48" s="62"/>
      <c r="D48" s="62"/>
      <c r="E48" s="62"/>
      <c r="F48" s="62" t="s">
        <v>540</v>
      </c>
      <c r="G48" s="62" t="s">
        <v>938</v>
      </c>
      <c r="H48" s="62" t="s">
        <v>294</v>
      </c>
      <c r="I48" s="62" t="s">
        <v>541</v>
      </c>
      <c r="J48" s="62" t="s">
        <v>289</v>
      </c>
      <c r="K48" s="62" t="s">
        <v>677</v>
      </c>
    </row>
    <row r="49" spans="1:11" x14ac:dyDescent="0.25">
      <c r="A49" s="62">
        <v>36</v>
      </c>
      <c r="B49" s="62" t="s">
        <v>283</v>
      </c>
      <c r="C49" s="62" t="s">
        <v>284</v>
      </c>
      <c r="D49" s="62" t="s">
        <v>285</v>
      </c>
      <c r="E49" s="62" t="s">
        <v>7</v>
      </c>
      <c r="F49" s="62" t="s">
        <v>286</v>
      </c>
      <c r="G49" s="62" t="s">
        <v>938</v>
      </c>
      <c r="H49" s="62" t="s">
        <v>287</v>
      </c>
      <c r="I49" s="62" t="s">
        <v>288</v>
      </c>
      <c r="J49" s="62" t="s">
        <v>289</v>
      </c>
      <c r="K49" s="62" t="s">
        <v>678</v>
      </c>
    </row>
    <row r="50" spans="1:11" x14ac:dyDescent="0.25">
      <c r="A50" s="62">
        <v>37</v>
      </c>
      <c r="B50" s="62" t="s">
        <v>291</v>
      </c>
      <c r="C50" s="62" t="s">
        <v>292</v>
      </c>
      <c r="D50" s="62" t="s">
        <v>0</v>
      </c>
      <c r="E50" s="62" t="s">
        <v>1</v>
      </c>
      <c r="F50" s="62" t="s">
        <v>293</v>
      </c>
      <c r="G50" s="62" t="s">
        <v>938</v>
      </c>
      <c r="H50" s="62" t="s">
        <v>294</v>
      </c>
      <c r="I50" s="62" t="s">
        <v>295</v>
      </c>
      <c r="J50" s="62" t="s">
        <v>289</v>
      </c>
      <c r="K50" s="62" t="s">
        <v>679</v>
      </c>
    </row>
    <row r="51" spans="1:11" x14ac:dyDescent="0.25">
      <c r="A51" s="62">
        <v>38</v>
      </c>
      <c r="B51" s="62" t="s">
        <v>297</v>
      </c>
      <c r="C51" s="62" t="s">
        <v>255</v>
      </c>
      <c r="D51" s="62" t="s">
        <v>0</v>
      </c>
      <c r="E51" s="62" t="s">
        <v>1</v>
      </c>
      <c r="F51" s="62" t="s">
        <v>298</v>
      </c>
      <c r="G51" s="62" t="s">
        <v>938</v>
      </c>
      <c r="H51" s="62" t="s">
        <v>294</v>
      </c>
      <c r="I51" s="62" t="s">
        <v>299</v>
      </c>
      <c r="J51" s="62" t="s">
        <v>289</v>
      </c>
      <c r="K51" s="62" t="s">
        <v>680</v>
      </c>
    </row>
    <row r="52" spans="1:11" x14ac:dyDescent="0.25">
      <c r="A52" s="62">
        <v>40</v>
      </c>
      <c r="B52" s="62" t="s">
        <v>317</v>
      </c>
      <c r="C52" s="62" t="s">
        <v>279</v>
      </c>
      <c r="D52" s="62" t="s">
        <v>318</v>
      </c>
      <c r="E52" s="62" t="s">
        <v>28</v>
      </c>
      <c r="F52" s="62" t="s">
        <v>319</v>
      </c>
      <c r="G52" s="62" t="s">
        <v>938</v>
      </c>
      <c r="H52" s="62" t="s">
        <v>287</v>
      </c>
      <c r="I52" s="62" t="s">
        <v>320</v>
      </c>
      <c r="J52" s="62" t="s">
        <v>289</v>
      </c>
      <c r="K52" s="62" t="s">
        <v>758</v>
      </c>
    </row>
    <row r="53" spans="1:11" x14ac:dyDescent="0.25">
      <c r="A53" s="62">
        <v>43</v>
      </c>
      <c r="B53" s="62" t="s">
        <v>345</v>
      </c>
      <c r="C53" s="62" t="s">
        <v>346</v>
      </c>
      <c r="D53" s="62" t="s">
        <v>17</v>
      </c>
      <c r="E53" s="62" t="s">
        <v>7</v>
      </c>
      <c r="F53" s="62" t="s">
        <v>347</v>
      </c>
      <c r="G53" s="62" t="s">
        <v>938</v>
      </c>
      <c r="H53" s="62" t="s">
        <v>287</v>
      </c>
      <c r="I53" s="62" t="s">
        <v>348</v>
      </c>
      <c r="J53" s="62" t="s">
        <v>289</v>
      </c>
      <c r="K53" s="62" t="s">
        <v>688</v>
      </c>
    </row>
    <row r="54" spans="1:11" x14ac:dyDescent="0.25">
      <c r="A54" s="62">
        <v>45</v>
      </c>
      <c r="B54" s="62" t="s">
        <v>355</v>
      </c>
      <c r="C54" s="62" t="s">
        <v>356</v>
      </c>
      <c r="D54" s="62" t="s">
        <v>0</v>
      </c>
      <c r="E54" s="62" t="s">
        <v>1</v>
      </c>
      <c r="F54" s="62" t="s">
        <v>357</v>
      </c>
      <c r="G54" s="62" t="s">
        <v>938</v>
      </c>
      <c r="H54" s="62" t="s">
        <v>294</v>
      </c>
      <c r="I54" s="62" t="s">
        <v>358</v>
      </c>
      <c r="J54" s="62" t="s">
        <v>289</v>
      </c>
      <c r="K54" s="62" t="s">
        <v>690</v>
      </c>
    </row>
    <row r="55" spans="1:11" x14ac:dyDescent="0.25">
      <c r="A55" s="62">
        <v>46</v>
      </c>
      <c r="B55" s="62" t="s">
        <v>238</v>
      </c>
      <c r="C55" s="62" t="s">
        <v>239</v>
      </c>
      <c r="D55" s="62" t="s">
        <v>0</v>
      </c>
      <c r="E55" s="62" t="s">
        <v>1</v>
      </c>
      <c r="F55" s="62" t="s">
        <v>240</v>
      </c>
      <c r="G55" s="62" t="s">
        <v>938</v>
      </c>
      <c r="H55" s="62" t="s">
        <v>3</v>
      </c>
      <c r="I55" s="62" t="s">
        <v>241</v>
      </c>
      <c r="J55" s="62" t="s">
        <v>53</v>
      </c>
      <c r="K55" s="62" t="s">
        <v>691</v>
      </c>
    </row>
    <row r="56" spans="1:11" x14ac:dyDescent="0.25">
      <c r="A56" s="62">
        <v>47</v>
      </c>
      <c r="B56" s="62" t="s">
        <v>366</v>
      </c>
      <c r="C56" s="62" t="s">
        <v>367</v>
      </c>
      <c r="D56" s="62" t="s">
        <v>368</v>
      </c>
      <c r="E56" s="62" t="s">
        <v>43</v>
      </c>
      <c r="F56" s="62" t="s">
        <v>369</v>
      </c>
      <c r="G56" s="62" t="s">
        <v>938</v>
      </c>
      <c r="H56" s="62" t="s">
        <v>294</v>
      </c>
      <c r="I56" s="62" t="s">
        <v>370</v>
      </c>
      <c r="J56" s="62" t="s">
        <v>289</v>
      </c>
      <c r="K56" s="62" t="s">
        <v>693</v>
      </c>
    </row>
    <row r="57" spans="1:11" x14ac:dyDescent="0.25">
      <c r="A57" s="62">
        <v>48</v>
      </c>
      <c r="B57" s="62" t="s">
        <v>372</v>
      </c>
      <c r="C57" s="62" t="s">
        <v>373</v>
      </c>
      <c r="D57" s="62" t="s">
        <v>42</v>
      </c>
      <c r="E57" s="62" t="s">
        <v>43</v>
      </c>
      <c r="F57" s="62" t="s">
        <v>374</v>
      </c>
      <c r="G57" s="62" t="s">
        <v>938</v>
      </c>
      <c r="H57" s="62" t="s">
        <v>294</v>
      </c>
      <c r="I57" s="62" t="s">
        <v>375</v>
      </c>
      <c r="J57" s="62" t="s">
        <v>289</v>
      </c>
      <c r="K57" s="62" t="s">
        <v>694</v>
      </c>
    </row>
    <row r="58" spans="1:11" x14ac:dyDescent="0.25">
      <c r="A58" s="62">
        <v>51</v>
      </c>
      <c r="B58" s="62" t="s">
        <v>137</v>
      </c>
      <c r="C58" s="62" t="s">
        <v>138</v>
      </c>
      <c r="D58" s="62" t="s">
        <v>0</v>
      </c>
      <c r="E58" s="62" t="s">
        <v>1</v>
      </c>
      <c r="F58" s="62" t="s">
        <v>139</v>
      </c>
      <c r="G58" s="62" t="s">
        <v>938</v>
      </c>
      <c r="H58" s="62" t="s">
        <v>3</v>
      </c>
      <c r="I58" s="62" t="s">
        <v>140</v>
      </c>
      <c r="J58" s="62" t="s">
        <v>53</v>
      </c>
      <c r="K58" s="62" t="s">
        <v>699</v>
      </c>
    </row>
    <row r="59" spans="1:11" x14ac:dyDescent="0.25">
      <c r="A59" s="62">
        <v>52</v>
      </c>
      <c r="B59" s="62" t="s">
        <v>262</v>
      </c>
      <c r="C59" s="62" t="s">
        <v>399</v>
      </c>
      <c r="D59" s="62" t="s">
        <v>0</v>
      </c>
      <c r="E59" s="62" t="s">
        <v>1</v>
      </c>
      <c r="F59" s="62" t="s">
        <v>400</v>
      </c>
      <c r="G59" s="62" t="s">
        <v>938</v>
      </c>
      <c r="H59" s="62" t="s">
        <v>294</v>
      </c>
      <c r="I59" s="62" t="s">
        <v>401</v>
      </c>
      <c r="J59" s="62" t="s">
        <v>289</v>
      </c>
      <c r="K59" s="62" t="s">
        <v>700</v>
      </c>
    </row>
    <row r="60" spans="1:11" x14ac:dyDescent="0.25">
      <c r="A60" s="62">
        <v>53</v>
      </c>
      <c r="B60" s="62" t="s">
        <v>403</v>
      </c>
      <c r="C60" s="62" t="s">
        <v>60</v>
      </c>
      <c r="D60" s="62" t="s">
        <v>27</v>
      </c>
      <c r="E60" s="62" t="s">
        <v>28</v>
      </c>
      <c r="F60" s="62" t="s">
        <v>404</v>
      </c>
      <c r="G60" s="62" t="s">
        <v>938</v>
      </c>
      <c r="H60" s="62" t="s">
        <v>287</v>
      </c>
      <c r="I60" s="62" t="s">
        <v>405</v>
      </c>
      <c r="J60" s="62" t="s">
        <v>289</v>
      </c>
      <c r="K60" s="62" t="s">
        <v>701</v>
      </c>
    </row>
    <row r="61" spans="1:11" x14ac:dyDescent="0.25">
      <c r="A61" s="62">
        <v>55</v>
      </c>
      <c r="B61" s="62" t="s">
        <v>431</v>
      </c>
      <c r="C61" s="62" t="s">
        <v>172</v>
      </c>
      <c r="D61" s="62" t="s">
        <v>432</v>
      </c>
      <c r="E61" s="62" t="s">
        <v>28</v>
      </c>
      <c r="F61" s="62" t="s">
        <v>433</v>
      </c>
      <c r="G61" s="62" t="s">
        <v>938</v>
      </c>
      <c r="H61" s="62" t="s">
        <v>294</v>
      </c>
      <c r="I61" s="62" t="s">
        <v>434</v>
      </c>
      <c r="J61" s="62" t="s">
        <v>289</v>
      </c>
      <c r="K61" s="62" t="s">
        <v>704</v>
      </c>
    </row>
    <row r="62" spans="1:11" x14ac:dyDescent="0.25">
      <c r="A62" s="62">
        <v>56</v>
      </c>
      <c r="B62" s="62" t="s">
        <v>15</v>
      </c>
      <c r="C62" s="62" t="s">
        <v>16</v>
      </c>
      <c r="D62" s="62" t="s">
        <v>17</v>
      </c>
      <c r="E62" s="62" t="s">
        <v>7</v>
      </c>
      <c r="F62" s="62" t="s">
        <v>77</v>
      </c>
      <c r="G62" s="62" t="s">
        <v>938</v>
      </c>
      <c r="H62" s="62" t="s">
        <v>30</v>
      </c>
      <c r="I62" s="62" t="s">
        <v>78</v>
      </c>
      <c r="J62" s="62" t="s">
        <v>32</v>
      </c>
      <c r="K62" s="62" t="s">
        <v>705</v>
      </c>
    </row>
    <row r="63" spans="1:11" x14ac:dyDescent="0.25">
      <c r="A63" s="62">
        <v>60</v>
      </c>
      <c r="B63" s="62" t="s">
        <v>460</v>
      </c>
      <c r="C63" s="62" t="s">
        <v>461</v>
      </c>
      <c r="D63" s="62" t="s">
        <v>462</v>
      </c>
      <c r="E63" s="62" t="s">
        <v>1</v>
      </c>
      <c r="F63" s="62" t="s">
        <v>463</v>
      </c>
      <c r="G63" s="62" t="s">
        <v>938</v>
      </c>
      <c r="H63" s="62" t="s">
        <v>30</v>
      </c>
      <c r="I63" s="62" t="s">
        <v>464</v>
      </c>
      <c r="J63" s="62" t="s">
        <v>32</v>
      </c>
      <c r="K63" s="62" t="s">
        <v>711</v>
      </c>
    </row>
    <row r="64" spans="1:11" x14ac:dyDescent="0.25">
      <c r="A64" s="62">
        <v>61</v>
      </c>
      <c r="B64" s="62" t="s">
        <v>165</v>
      </c>
      <c r="C64" s="62" t="s">
        <v>166</v>
      </c>
      <c r="D64" s="62" t="s">
        <v>27</v>
      </c>
      <c r="E64" s="62" t="s">
        <v>28</v>
      </c>
      <c r="F64" s="62" t="s">
        <v>167</v>
      </c>
      <c r="G64" s="62" t="s">
        <v>938</v>
      </c>
      <c r="H64" s="62" t="s">
        <v>30</v>
      </c>
      <c r="I64" s="62" t="s">
        <v>168</v>
      </c>
      <c r="J64" s="62" t="s">
        <v>32</v>
      </c>
      <c r="K64" s="62" t="s">
        <v>712</v>
      </c>
    </row>
    <row r="65" spans="1:11" x14ac:dyDescent="0.25">
      <c r="A65" s="62">
        <v>63</v>
      </c>
      <c r="B65" s="62" t="s">
        <v>25</v>
      </c>
      <c r="C65" s="62" t="s">
        <v>26</v>
      </c>
      <c r="D65" s="62" t="s">
        <v>27</v>
      </c>
      <c r="E65" s="62" t="s">
        <v>28</v>
      </c>
      <c r="F65" s="62" t="s">
        <v>29</v>
      </c>
      <c r="G65" s="62" t="s">
        <v>938</v>
      </c>
      <c r="H65" s="62" t="s">
        <v>30</v>
      </c>
      <c r="I65" s="62" t="s">
        <v>31</v>
      </c>
      <c r="J65" s="62" t="s">
        <v>32</v>
      </c>
      <c r="K65" s="62" t="s">
        <v>714</v>
      </c>
    </row>
    <row r="66" spans="1:11" x14ac:dyDescent="0.25">
      <c r="A66" s="62">
        <v>68</v>
      </c>
      <c r="B66" s="62" t="s">
        <v>110</v>
      </c>
      <c r="C66" s="62" t="s">
        <v>111</v>
      </c>
      <c r="D66" s="62" t="s">
        <v>112</v>
      </c>
      <c r="E66" s="62" t="s">
        <v>43</v>
      </c>
      <c r="F66" s="62" t="s">
        <v>113</v>
      </c>
      <c r="G66" s="62" t="s">
        <v>938</v>
      </c>
      <c r="H66" s="62" t="s">
        <v>3</v>
      </c>
      <c r="I66" s="62" t="s">
        <v>114</v>
      </c>
      <c r="J66" s="62" t="s">
        <v>53</v>
      </c>
      <c r="K66" s="62" t="s">
        <v>727</v>
      </c>
    </row>
    <row r="67" spans="1:11" x14ac:dyDescent="0.25">
      <c r="A67" s="62">
        <v>90</v>
      </c>
      <c r="B67" s="62" t="s">
        <v>224</v>
      </c>
      <c r="C67" s="62" t="s">
        <v>225</v>
      </c>
      <c r="D67" s="62" t="s">
        <v>0</v>
      </c>
      <c r="E67" s="62" t="s">
        <v>1</v>
      </c>
      <c r="F67" s="62" t="s">
        <v>226</v>
      </c>
      <c r="G67" s="62" t="s">
        <v>938</v>
      </c>
      <c r="H67" s="62" t="s">
        <v>3</v>
      </c>
      <c r="I67" s="62" t="s">
        <v>227</v>
      </c>
      <c r="J67" s="62" t="s">
        <v>53</v>
      </c>
      <c r="K67" s="62" t="s">
        <v>748</v>
      </c>
    </row>
    <row r="68" spans="1:11" x14ac:dyDescent="0.25">
      <c r="A68" s="62">
        <v>91</v>
      </c>
      <c r="B68" s="62" t="s">
        <v>54</v>
      </c>
      <c r="C68" s="62" t="s">
        <v>55</v>
      </c>
      <c r="D68" s="62" t="s">
        <v>0</v>
      </c>
      <c r="E68" s="62" t="s">
        <v>1</v>
      </c>
      <c r="F68" s="62" t="s">
        <v>229</v>
      </c>
      <c r="G68" s="62" t="s">
        <v>938</v>
      </c>
      <c r="H68" s="62" t="s">
        <v>3</v>
      </c>
      <c r="I68" s="62" t="s">
        <v>230</v>
      </c>
      <c r="J68" s="62" t="s">
        <v>53</v>
      </c>
      <c r="K68" s="62" t="s">
        <v>749</v>
      </c>
    </row>
    <row r="69" spans="1:11" x14ac:dyDescent="0.25">
      <c r="A69" s="62">
        <v>95</v>
      </c>
      <c r="B69" s="62" t="s">
        <v>262</v>
      </c>
      <c r="C69" s="62" t="s">
        <v>263</v>
      </c>
      <c r="D69" s="62" t="s">
        <v>264</v>
      </c>
      <c r="E69" s="62" t="s">
        <v>1</v>
      </c>
      <c r="F69" s="62" t="s">
        <v>265</v>
      </c>
      <c r="G69" s="62" t="s">
        <v>938</v>
      </c>
      <c r="H69" s="62" t="s">
        <v>3</v>
      </c>
      <c r="I69" s="62" t="s">
        <v>266</v>
      </c>
      <c r="J69" s="62" t="s">
        <v>53</v>
      </c>
      <c r="K69" s="62" t="s">
        <v>753</v>
      </c>
    </row>
    <row r="70" spans="1:11" x14ac:dyDescent="0.25">
      <c r="A70" s="62">
        <v>96</v>
      </c>
      <c r="B70" s="62" t="s">
        <v>268</v>
      </c>
      <c r="C70" s="62" t="s">
        <v>269</v>
      </c>
      <c r="D70" s="62" t="s">
        <v>66</v>
      </c>
      <c r="E70" s="62" t="s">
        <v>1</v>
      </c>
      <c r="F70" s="62" t="s">
        <v>270</v>
      </c>
      <c r="G70" s="62" t="s">
        <v>938</v>
      </c>
      <c r="H70" s="62" t="s">
        <v>3</v>
      </c>
      <c r="I70" s="62" t="s">
        <v>271</v>
      </c>
      <c r="J70" s="62" t="s">
        <v>53</v>
      </c>
      <c r="K70" s="62" t="s">
        <v>754</v>
      </c>
    </row>
    <row r="71" spans="1:11" x14ac:dyDescent="0.25">
      <c r="A71" s="62">
        <v>98</v>
      </c>
      <c r="B71" s="62" t="s">
        <v>278</v>
      </c>
      <c r="C71" s="62" t="s">
        <v>279</v>
      </c>
      <c r="D71" s="62" t="s">
        <v>66</v>
      </c>
      <c r="E71" s="62" t="s">
        <v>1</v>
      </c>
      <c r="F71" s="62" t="s">
        <v>280</v>
      </c>
      <c r="G71" s="62" t="s">
        <v>938</v>
      </c>
      <c r="H71" s="62" t="s">
        <v>3</v>
      </c>
      <c r="I71" s="62" t="s">
        <v>281</v>
      </c>
      <c r="J71" s="62" t="s">
        <v>53</v>
      </c>
      <c r="K71" s="62" t="s">
        <v>756</v>
      </c>
    </row>
    <row r="72" spans="1:11" x14ac:dyDescent="0.25">
      <c r="A72" s="62">
        <v>83</v>
      </c>
      <c r="B72" s="62" t="s">
        <v>174</v>
      </c>
      <c r="C72" s="62" t="s">
        <v>175</v>
      </c>
      <c r="D72" s="62" t="s">
        <v>0</v>
      </c>
      <c r="E72" s="62" t="s">
        <v>1</v>
      </c>
      <c r="F72" s="62" t="s">
        <v>472</v>
      </c>
      <c r="G72" s="62" t="s">
        <v>543</v>
      </c>
      <c r="H72" s="62" t="s">
        <v>473</v>
      </c>
      <c r="I72" s="62" t="s">
        <v>474</v>
      </c>
      <c r="J72" s="62" t="s">
        <v>475</v>
      </c>
      <c r="K72" s="62" t="s">
        <v>737</v>
      </c>
    </row>
    <row r="73" spans="1:11" x14ac:dyDescent="0.25">
      <c r="A73" s="62">
        <v>87</v>
      </c>
      <c r="B73" s="62" t="s">
        <v>54</v>
      </c>
      <c r="C73" s="62" t="s">
        <v>55</v>
      </c>
      <c r="D73" s="62" t="s">
        <v>0</v>
      </c>
      <c r="E73" s="62" t="s">
        <v>1</v>
      </c>
      <c r="F73" s="62" t="s">
        <v>480</v>
      </c>
      <c r="G73" s="62" t="s">
        <v>543</v>
      </c>
      <c r="H73" s="62" t="s">
        <v>473</v>
      </c>
      <c r="I73" s="62" t="s">
        <v>481</v>
      </c>
      <c r="J73" s="62" t="s">
        <v>475</v>
      </c>
      <c r="K73" s="62" t="s">
        <v>744</v>
      </c>
    </row>
    <row r="74" spans="1:11" x14ac:dyDescent="0.25">
      <c r="A74" s="62">
        <v>41</v>
      </c>
      <c r="B74" s="62" t="s">
        <v>15</v>
      </c>
      <c r="C74" s="62" t="s">
        <v>16</v>
      </c>
      <c r="D74" s="62" t="s">
        <v>17</v>
      </c>
      <c r="E74" s="62" t="s">
        <v>7</v>
      </c>
      <c r="F74" s="62" t="s">
        <v>18</v>
      </c>
      <c r="G74" s="62" t="s">
        <v>527</v>
      </c>
      <c r="H74" s="62" t="s">
        <v>5</v>
      </c>
      <c r="I74" s="62" t="s">
        <v>19</v>
      </c>
      <c r="J74" s="62" t="s">
        <v>6</v>
      </c>
      <c r="K74" s="62" t="s">
        <v>685</v>
      </c>
    </row>
    <row r="75" spans="1:11" x14ac:dyDescent="0.25">
      <c r="A75" s="62">
        <v>59</v>
      </c>
      <c r="B75" s="62" t="s">
        <v>448</v>
      </c>
      <c r="C75" s="62" t="s">
        <v>449</v>
      </c>
      <c r="D75" s="62" t="s">
        <v>205</v>
      </c>
      <c r="E75" s="62" t="s">
        <v>1</v>
      </c>
      <c r="F75" s="62" t="s">
        <v>450</v>
      </c>
      <c r="G75" s="62" t="s">
        <v>527</v>
      </c>
      <c r="H75" s="62" t="s">
        <v>5</v>
      </c>
      <c r="I75" s="62" t="s">
        <v>451</v>
      </c>
      <c r="J75" s="62" t="s">
        <v>6</v>
      </c>
      <c r="K75" s="62" t="s">
        <v>709</v>
      </c>
    </row>
    <row r="76" spans="1:11" x14ac:dyDescent="0.25">
      <c r="A76" s="62">
        <v>62</v>
      </c>
      <c r="B76" s="62" t="s">
        <v>20</v>
      </c>
      <c r="C76" s="62" t="s">
        <v>21</v>
      </c>
      <c r="D76" s="62" t="s">
        <v>0</v>
      </c>
      <c r="E76" s="62" t="s">
        <v>1</v>
      </c>
      <c r="F76" s="62" t="s">
        <v>22</v>
      </c>
      <c r="G76" s="62" t="s">
        <v>527</v>
      </c>
      <c r="H76" s="62" t="s">
        <v>5</v>
      </c>
      <c r="I76" s="62" t="s">
        <v>23</v>
      </c>
      <c r="J76" s="62" t="s">
        <v>6</v>
      </c>
      <c r="K76" s="62" t="s">
        <v>713</v>
      </c>
    </row>
    <row r="77" spans="1:11" x14ac:dyDescent="0.25">
      <c r="A77" s="62">
        <v>64</v>
      </c>
      <c r="B77" s="62" t="s">
        <v>40</v>
      </c>
      <c r="C77" s="62" t="s">
        <v>41</v>
      </c>
      <c r="D77" s="62" t="s">
        <v>42</v>
      </c>
      <c r="E77" s="62" t="s">
        <v>43</v>
      </c>
      <c r="F77" s="62" t="s">
        <v>44</v>
      </c>
      <c r="G77" s="62" t="s">
        <v>527</v>
      </c>
      <c r="H77" s="62" t="s">
        <v>5</v>
      </c>
      <c r="I77" s="62" t="s">
        <v>45</v>
      </c>
      <c r="J77" s="62" t="s">
        <v>6</v>
      </c>
      <c r="K77" s="62" t="s">
        <v>716</v>
      </c>
    </row>
    <row r="78" spans="1:11" x14ac:dyDescent="0.25">
      <c r="A78" s="62">
        <v>65</v>
      </c>
      <c r="B78" s="62" t="s">
        <v>54</v>
      </c>
      <c r="C78" s="62" t="s">
        <v>55</v>
      </c>
      <c r="D78" s="62" t="s">
        <v>0</v>
      </c>
      <c r="E78" s="62" t="s">
        <v>1</v>
      </c>
      <c r="F78" s="62" t="s">
        <v>56</v>
      </c>
      <c r="G78" s="62" t="s">
        <v>527</v>
      </c>
      <c r="H78" s="62" t="s">
        <v>5</v>
      </c>
      <c r="I78" s="62" t="s">
        <v>57</v>
      </c>
      <c r="J78" s="62" t="s">
        <v>6</v>
      </c>
      <c r="K78" s="62" t="s">
        <v>717</v>
      </c>
    </row>
    <row r="79" spans="1:11" x14ac:dyDescent="0.25">
      <c r="A79" s="62">
        <v>66</v>
      </c>
      <c r="B79" s="62" t="s">
        <v>467</v>
      </c>
      <c r="C79" s="62" t="s">
        <v>468</v>
      </c>
      <c r="D79" s="62" t="s">
        <v>0</v>
      </c>
      <c r="E79" s="62" t="s">
        <v>1</v>
      </c>
      <c r="F79" s="62" t="s">
        <v>469</v>
      </c>
      <c r="G79" s="62" t="s">
        <v>527</v>
      </c>
      <c r="H79" s="62" t="s">
        <v>5</v>
      </c>
      <c r="I79" s="62" t="s">
        <v>470</v>
      </c>
      <c r="J79" s="62" t="s">
        <v>6</v>
      </c>
      <c r="K79" s="62" t="s">
        <v>720</v>
      </c>
    </row>
    <row r="80" spans="1:11" x14ac:dyDescent="0.25">
      <c r="A80" s="62">
        <v>67</v>
      </c>
      <c r="B80" s="62" t="s">
        <v>88</v>
      </c>
      <c r="C80" s="62" t="s">
        <v>89</v>
      </c>
      <c r="D80" s="62" t="s">
        <v>90</v>
      </c>
      <c r="E80" s="62" t="s">
        <v>70</v>
      </c>
      <c r="F80" s="62" t="s">
        <v>91</v>
      </c>
      <c r="G80" s="62" t="s">
        <v>527</v>
      </c>
      <c r="H80" s="62" t="s">
        <v>5</v>
      </c>
      <c r="I80" s="62" t="s">
        <v>92</v>
      </c>
      <c r="J80" s="62" t="s">
        <v>6</v>
      </c>
      <c r="K80" s="62" t="s">
        <v>723</v>
      </c>
    </row>
    <row r="81" spans="1:11" x14ac:dyDescent="0.25">
      <c r="A81" s="62">
        <v>70</v>
      </c>
      <c r="B81" s="62" t="s">
        <v>127</v>
      </c>
      <c r="C81" s="62" t="s">
        <v>47</v>
      </c>
      <c r="D81" s="62" t="s">
        <v>0</v>
      </c>
      <c r="E81" s="62" t="s">
        <v>1</v>
      </c>
      <c r="F81" s="62" t="s">
        <v>128</v>
      </c>
      <c r="G81" s="62" t="s">
        <v>527</v>
      </c>
      <c r="H81" s="62" t="s">
        <v>8</v>
      </c>
      <c r="I81" s="62" t="s">
        <v>129</v>
      </c>
      <c r="J81" s="62" t="s">
        <v>9</v>
      </c>
      <c r="K81" s="62" t="s">
        <v>729</v>
      </c>
    </row>
    <row r="82" spans="1:11" x14ac:dyDescent="0.25">
      <c r="A82" s="62">
        <v>71</v>
      </c>
      <c r="B82" s="62" t="s">
        <v>641</v>
      </c>
      <c r="C82" s="62" t="s">
        <v>642</v>
      </c>
      <c r="D82" s="62" t="s">
        <v>106</v>
      </c>
      <c r="E82" s="62" t="s">
        <v>7</v>
      </c>
      <c r="F82" s="62" t="s">
        <v>643</v>
      </c>
      <c r="G82" s="62" t="s">
        <v>527</v>
      </c>
      <c r="H82" s="62" t="s">
        <v>8</v>
      </c>
      <c r="I82" s="62" t="s">
        <v>644</v>
      </c>
      <c r="J82" s="62" t="s">
        <v>9</v>
      </c>
      <c r="K82" s="62" t="s">
        <v>730</v>
      </c>
    </row>
    <row r="83" spans="1:11" x14ac:dyDescent="0.25">
      <c r="A83" s="62">
        <v>74</v>
      </c>
      <c r="B83" s="62" t="s">
        <v>811</v>
      </c>
      <c r="C83" s="62" t="s">
        <v>812</v>
      </c>
      <c r="D83" s="62" t="s">
        <v>813</v>
      </c>
      <c r="E83" s="62" t="s">
        <v>814</v>
      </c>
      <c r="F83" s="62" t="s">
        <v>815</v>
      </c>
      <c r="G83" s="62" t="s">
        <v>527</v>
      </c>
      <c r="H83" s="62" t="s">
        <v>8</v>
      </c>
      <c r="I83" s="62" t="s">
        <v>817</v>
      </c>
      <c r="J83" s="62" t="s">
        <v>9</v>
      </c>
      <c r="K83" s="62" t="s">
        <v>818</v>
      </c>
    </row>
    <row r="84" spans="1:11" x14ac:dyDescent="0.25">
      <c r="A84" s="62">
        <v>75</v>
      </c>
      <c r="B84" s="62" t="s">
        <v>869</v>
      </c>
      <c r="C84" s="62" t="s">
        <v>870</v>
      </c>
      <c r="D84" s="62" t="s">
        <v>871</v>
      </c>
      <c r="E84" s="62" t="s">
        <v>198</v>
      </c>
      <c r="F84" s="62" t="s">
        <v>872</v>
      </c>
      <c r="G84" s="62" t="s">
        <v>527</v>
      </c>
      <c r="H84" s="62" t="s">
        <v>8</v>
      </c>
      <c r="I84" s="62" t="s">
        <v>873</v>
      </c>
      <c r="J84" s="62" t="s">
        <v>9</v>
      </c>
      <c r="K84" s="62" t="s">
        <v>874</v>
      </c>
    </row>
    <row r="85" spans="1:11" x14ac:dyDescent="0.25">
      <c r="A85" s="62">
        <v>77</v>
      </c>
      <c r="B85" s="62" t="s">
        <v>819</v>
      </c>
      <c r="C85" s="62" t="s">
        <v>820</v>
      </c>
      <c r="D85" s="62" t="s">
        <v>821</v>
      </c>
      <c r="E85" s="62" t="s">
        <v>822</v>
      </c>
      <c r="F85" s="62" t="s">
        <v>823</v>
      </c>
      <c r="G85" s="62" t="s">
        <v>527</v>
      </c>
      <c r="H85" s="62" t="s">
        <v>8</v>
      </c>
      <c r="I85" s="62" t="s">
        <v>824</v>
      </c>
      <c r="J85" s="62" t="s">
        <v>9</v>
      </c>
      <c r="K85" s="62" t="s">
        <v>825</v>
      </c>
    </row>
    <row r="86" spans="1:11" x14ac:dyDescent="0.25">
      <c r="A86" s="62">
        <v>78</v>
      </c>
      <c r="B86" s="62" t="s">
        <v>875</v>
      </c>
      <c r="C86" s="62" t="s">
        <v>876</v>
      </c>
      <c r="D86" s="62" t="s">
        <v>877</v>
      </c>
      <c r="E86" s="62" t="s">
        <v>878</v>
      </c>
      <c r="F86" s="62" t="s">
        <v>879</v>
      </c>
      <c r="G86" s="62" t="s">
        <v>527</v>
      </c>
      <c r="H86" s="62" t="s">
        <v>8</v>
      </c>
      <c r="I86" s="62" t="s">
        <v>880</v>
      </c>
      <c r="J86" s="62" t="s">
        <v>9</v>
      </c>
      <c r="K86" s="62" t="s">
        <v>881</v>
      </c>
    </row>
    <row r="87" spans="1:11" x14ac:dyDescent="0.25">
      <c r="A87" s="62">
        <v>79</v>
      </c>
      <c r="B87" s="62" t="s">
        <v>797</v>
      </c>
      <c r="C87" s="62" t="s">
        <v>798</v>
      </c>
      <c r="D87" s="62" t="s">
        <v>799</v>
      </c>
      <c r="E87" s="62" t="s">
        <v>1</v>
      </c>
      <c r="F87" s="62" t="s">
        <v>800</v>
      </c>
      <c r="G87" s="62" t="s">
        <v>527</v>
      </c>
      <c r="H87" s="62" t="s">
        <v>8</v>
      </c>
      <c r="I87" s="62" t="s">
        <v>801</v>
      </c>
      <c r="J87" s="62" t="s">
        <v>9</v>
      </c>
      <c r="K87" s="62" t="s">
        <v>802</v>
      </c>
    </row>
    <row r="88" spans="1:11" x14ac:dyDescent="0.25">
      <c r="A88" s="62">
        <v>80</v>
      </c>
      <c r="B88" s="62" t="s">
        <v>101</v>
      </c>
      <c r="C88" s="62" t="s">
        <v>102</v>
      </c>
      <c r="D88" s="62" t="s">
        <v>103</v>
      </c>
      <c r="E88" s="62" t="s">
        <v>43</v>
      </c>
      <c r="F88" s="62" t="s">
        <v>169</v>
      </c>
      <c r="G88" s="62" t="s">
        <v>527</v>
      </c>
      <c r="H88" s="62" t="s">
        <v>8</v>
      </c>
      <c r="I88" s="62" t="s">
        <v>170</v>
      </c>
      <c r="J88" s="62" t="s">
        <v>9</v>
      </c>
      <c r="K88" s="62" t="s">
        <v>735</v>
      </c>
    </row>
    <row r="89" spans="1:11" x14ac:dyDescent="0.25">
      <c r="A89" s="62">
        <v>81</v>
      </c>
      <c r="B89" s="62" t="s">
        <v>882</v>
      </c>
      <c r="C89" s="62" t="s">
        <v>97</v>
      </c>
      <c r="D89" s="62" t="s">
        <v>173</v>
      </c>
      <c r="E89" s="62" t="s">
        <v>43</v>
      </c>
      <c r="F89" s="62" t="s">
        <v>883</v>
      </c>
      <c r="G89" s="62" t="s">
        <v>527</v>
      </c>
      <c r="H89" s="62" t="s">
        <v>8</v>
      </c>
      <c r="I89" s="62" t="s">
        <v>884</v>
      </c>
      <c r="J89" s="62" t="s">
        <v>9</v>
      </c>
      <c r="K89" s="62" t="s">
        <v>885</v>
      </c>
    </row>
    <row r="90" spans="1:11" x14ac:dyDescent="0.25">
      <c r="A90" s="62">
        <v>82</v>
      </c>
      <c r="B90" s="62" t="s">
        <v>174</v>
      </c>
      <c r="C90" s="62" t="s">
        <v>175</v>
      </c>
      <c r="D90" s="62" t="s">
        <v>0</v>
      </c>
      <c r="E90" s="62" t="s">
        <v>1</v>
      </c>
      <c r="F90" s="62" t="s">
        <v>176</v>
      </c>
      <c r="G90" s="62" t="s">
        <v>527</v>
      </c>
      <c r="H90" s="62" t="s">
        <v>8</v>
      </c>
      <c r="I90" s="62" t="s">
        <v>177</v>
      </c>
      <c r="J90" s="62" t="s">
        <v>9</v>
      </c>
      <c r="K90" s="62" t="s">
        <v>736</v>
      </c>
    </row>
    <row r="91" spans="1:11" x14ac:dyDescent="0.25">
      <c r="A91" s="62">
        <v>84</v>
      </c>
      <c r="B91" s="62" t="s">
        <v>179</v>
      </c>
      <c r="C91" s="62" t="s">
        <v>180</v>
      </c>
      <c r="D91" s="62" t="s">
        <v>181</v>
      </c>
      <c r="E91" s="62" t="s">
        <v>43</v>
      </c>
      <c r="F91" s="62" t="s">
        <v>182</v>
      </c>
      <c r="G91" s="62" t="s">
        <v>527</v>
      </c>
      <c r="H91" s="62" t="s">
        <v>8</v>
      </c>
      <c r="I91" s="62" t="s">
        <v>183</v>
      </c>
      <c r="J91" s="62" t="s">
        <v>9</v>
      </c>
      <c r="K91" s="62" t="s">
        <v>738</v>
      </c>
    </row>
    <row r="92" spans="1:11" x14ac:dyDescent="0.25">
      <c r="A92" s="62">
        <v>4</v>
      </c>
      <c r="B92" s="62" t="s">
        <v>104</v>
      </c>
      <c r="C92" s="62" t="s">
        <v>105</v>
      </c>
      <c r="D92" s="62" t="s">
        <v>106</v>
      </c>
      <c r="E92" s="62" t="s">
        <v>7</v>
      </c>
      <c r="F92" s="62" t="s">
        <v>107</v>
      </c>
      <c r="G92" s="62" t="s">
        <v>760</v>
      </c>
      <c r="H92" s="62" t="s">
        <v>5</v>
      </c>
      <c r="I92" s="62" t="s">
        <v>108</v>
      </c>
      <c r="J92" s="62" t="s">
        <v>6</v>
      </c>
      <c r="K92" s="62" t="s">
        <v>964</v>
      </c>
    </row>
    <row r="93" spans="1:11" x14ac:dyDescent="0.25">
      <c r="A93" s="62">
        <v>5</v>
      </c>
      <c r="B93" s="62" t="s">
        <v>803</v>
      </c>
      <c r="C93" s="62" t="s">
        <v>804</v>
      </c>
      <c r="D93" s="62" t="s">
        <v>17</v>
      </c>
      <c r="E93" s="62" t="s">
        <v>7</v>
      </c>
      <c r="F93" s="62" t="s">
        <v>805</v>
      </c>
      <c r="G93" s="62" t="s">
        <v>760</v>
      </c>
      <c r="H93" s="62" t="s">
        <v>5</v>
      </c>
      <c r="I93" s="62" t="s">
        <v>806</v>
      </c>
      <c r="J93" s="62" t="s">
        <v>6</v>
      </c>
      <c r="K93" s="62" t="s">
        <v>965</v>
      </c>
    </row>
    <row r="94" spans="1:11" x14ac:dyDescent="0.25">
      <c r="A94" s="62">
        <v>6</v>
      </c>
      <c r="B94" s="62" t="s">
        <v>612</v>
      </c>
      <c r="C94" s="62" t="s">
        <v>613</v>
      </c>
      <c r="D94" s="62" t="s">
        <v>0</v>
      </c>
      <c r="E94" s="62" t="s">
        <v>1</v>
      </c>
      <c r="F94" s="62" t="s">
        <v>922</v>
      </c>
      <c r="G94" s="62" t="s">
        <v>760</v>
      </c>
      <c r="H94" s="62" t="s">
        <v>5</v>
      </c>
      <c r="I94" s="62" t="s">
        <v>923</v>
      </c>
      <c r="J94" s="62" t="s">
        <v>6</v>
      </c>
      <c r="K94" s="62" t="s">
        <v>967</v>
      </c>
    </row>
    <row r="95" spans="1:11" x14ac:dyDescent="0.25">
      <c r="A95" s="62">
        <v>12</v>
      </c>
      <c r="B95" s="62" t="s">
        <v>49</v>
      </c>
      <c r="C95" s="62" t="s">
        <v>97</v>
      </c>
      <c r="D95" s="62" t="s">
        <v>66</v>
      </c>
      <c r="E95" s="62" t="s">
        <v>1</v>
      </c>
      <c r="F95" s="62" t="s">
        <v>98</v>
      </c>
      <c r="G95" s="62" t="s">
        <v>760</v>
      </c>
      <c r="H95" s="62" t="s">
        <v>5</v>
      </c>
      <c r="I95" s="62" t="s">
        <v>99</v>
      </c>
      <c r="J95" s="62" t="s">
        <v>6</v>
      </c>
      <c r="K95" s="62" t="s">
        <v>920</v>
      </c>
    </row>
    <row r="96" spans="1:11" x14ac:dyDescent="0.25">
      <c r="A96" s="62">
        <v>14</v>
      </c>
      <c r="B96" s="62" t="s">
        <v>902</v>
      </c>
      <c r="C96" s="62" t="s">
        <v>903</v>
      </c>
      <c r="D96" s="62" t="s">
        <v>17</v>
      </c>
      <c r="E96" s="62" t="s">
        <v>7</v>
      </c>
      <c r="F96" s="62" t="s">
        <v>904</v>
      </c>
      <c r="G96" s="62" t="s">
        <v>760</v>
      </c>
      <c r="H96" s="62" t="s">
        <v>8</v>
      </c>
      <c r="I96" s="62" t="s">
        <v>905</v>
      </c>
      <c r="J96" s="62" t="s">
        <v>9</v>
      </c>
      <c r="K96" s="62" t="s">
        <v>906</v>
      </c>
    </row>
    <row r="97" spans="1:11" x14ac:dyDescent="0.25">
      <c r="A97" s="62">
        <v>20</v>
      </c>
      <c r="B97" s="62" t="s">
        <v>766</v>
      </c>
      <c r="C97" s="62" t="s">
        <v>767</v>
      </c>
      <c r="D97" s="62" t="s">
        <v>577</v>
      </c>
      <c r="E97" s="62" t="s">
        <v>7</v>
      </c>
      <c r="F97" s="62" t="s">
        <v>768</v>
      </c>
      <c r="G97" s="62" t="s">
        <v>760</v>
      </c>
      <c r="H97" s="62" t="s">
        <v>8</v>
      </c>
      <c r="I97" s="62" t="s">
        <v>769</v>
      </c>
      <c r="J97" s="62" t="s">
        <v>9</v>
      </c>
      <c r="K97" s="62" t="s">
        <v>770</v>
      </c>
    </row>
    <row r="98" spans="1:11" x14ac:dyDescent="0.25">
      <c r="A98" s="62">
        <v>21</v>
      </c>
      <c r="B98" s="62" t="s">
        <v>544</v>
      </c>
      <c r="C98" s="62" t="s">
        <v>545</v>
      </c>
      <c r="D98" s="62" t="s">
        <v>546</v>
      </c>
      <c r="E98" s="62" t="s">
        <v>1</v>
      </c>
      <c r="F98" s="62" t="s">
        <v>547</v>
      </c>
      <c r="G98" s="62" t="s">
        <v>760</v>
      </c>
      <c r="H98" s="62" t="s">
        <v>8</v>
      </c>
      <c r="I98" s="62" t="s">
        <v>548</v>
      </c>
      <c r="J98" s="62" t="s">
        <v>9</v>
      </c>
      <c r="K98" s="62" t="s">
        <v>783</v>
      </c>
    </row>
    <row r="99" spans="1:11" x14ac:dyDescent="0.25">
      <c r="A99" s="62">
        <v>73</v>
      </c>
      <c r="B99" s="62" t="s">
        <v>925</v>
      </c>
      <c r="C99" s="62" t="s">
        <v>926</v>
      </c>
      <c r="D99" s="62" t="s">
        <v>821</v>
      </c>
      <c r="E99" s="62" t="s">
        <v>822</v>
      </c>
      <c r="F99" s="62" t="s">
        <v>927</v>
      </c>
      <c r="G99" s="62" t="s">
        <v>760</v>
      </c>
      <c r="H99" s="62" t="s">
        <v>8</v>
      </c>
      <c r="I99" s="62" t="s">
        <v>928</v>
      </c>
      <c r="J99" s="62" t="s">
        <v>9</v>
      </c>
      <c r="K99" s="62" t="s">
        <v>929</v>
      </c>
    </row>
  </sheetData>
  <sortState ref="A2:K99">
    <sortCondition ref="G2:G99"/>
  </sortState>
  <pageMargins bottom="0.75" footer="0.3" header="0.3" left="0.7" right="0.7" top="0.75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0"/>
  <dimension ref="A1:L104"/>
  <sheetViews>
    <sheetView workbookViewId="0">
      <selection sqref="A1:K1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6">
        <v>8</v>
      </c>
      <c r="B2" s="56" t="s">
        <v>15</v>
      </c>
      <c r="C2" s="56" t="s">
        <v>16</v>
      </c>
      <c r="D2" s="56" t="s">
        <v>17</v>
      </c>
      <c r="E2" s="56" t="s">
        <v>7</v>
      </c>
      <c r="F2" s="56" t="s">
        <v>948</v>
      </c>
      <c r="G2" s="56" t="s">
        <v>516</v>
      </c>
      <c r="H2" s="56" t="s">
        <v>30</v>
      </c>
      <c r="I2" s="56" t="s">
        <v>949</v>
      </c>
      <c r="J2" s="56" t="s">
        <v>32</v>
      </c>
      <c r="K2" s="56" t="s">
        <v>950</v>
      </c>
    </row>
    <row r="3" spans="1:11" x14ac:dyDescent="0.25">
      <c r="A3" s="56">
        <v>13</v>
      </c>
      <c r="B3" s="56" t="s">
        <v>262</v>
      </c>
      <c r="C3" s="56" t="s">
        <v>421</v>
      </c>
      <c r="D3" s="56" t="s">
        <v>0</v>
      </c>
      <c r="E3" s="56" t="s">
        <v>1</v>
      </c>
      <c r="F3" s="56" t="s">
        <v>855</v>
      </c>
      <c r="G3" s="56" t="s">
        <v>516</v>
      </c>
      <c r="H3" s="56" t="s">
        <v>828</v>
      </c>
      <c r="I3" s="56" t="s">
        <v>856</v>
      </c>
      <c r="J3" s="56" t="s">
        <v>827</v>
      </c>
      <c r="K3" s="56" t="s">
        <v>895</v>
      </c>
    </row>
    <row r="4" spans="1:11" x14ac:dyDescent="0.25">
      <c r="A4">
        <v>3</v>
      </c>
      <c r="B4" s="61" t="s">
        <v>830</v>
      </c>
      <c r="C4" s="61" t="s">
        <v>624</v>
      </c>
      <c r="D4" s="61" t="s">
        <v>625</v>
      </c>
      <c r="E4" s="61" t="s">
        <v>48</v>
      </c>
      <c r="F4" s="61" t="s">
        <v>626</v>
      </c>
      <c r="G4" s="61" t="s">
        <v>666</v>
      </c>
      <c r="H4" s="61" t="s">
        <v>294</v>
      </c>
      <c r="I4" s="61" t="s">
        <v>627</v>
      </c>
      <c r="J4" s="61" t="s">
        <v>289</v>
      </c>
      <c r="K4" s="61" t="s">
        <v>966</v>
      </c>
    </row>
    <row r="5" spans="1:11" x14ac:dyDescent="0.25">
      <c r="A5" s="61">
        <v>9</v>
      </c>
      <c r="B5" s="61" t="s">
        <v>567</v>
      </c>
      <c r="C5" s="61" t="s">
        <v>561</v>
      </c>
      <c r="D5" s="61" t="s">
        <v>0</v>
      </c>
      <c r="E5" s="61" t="s">
        <v>1</v>
      </c>
      <c r="F5" s="61" t="s">
        <v>61</v>
      </c>
      <c r="G5" s="61" t="s">
        <v>666</v>
      </c>
      <c r="H5" s="61" t="s">
        <v>3</v>
      </c>
      <c r="I5" s="61" t="s">
        <v>62</v>
      </c>
      <c r="J5" s="61" t="s">
        <v>53</v>
      </c>
      <c r="K5" s="61" t="s">
        <v>919</v>
      </c>
    </row>
    <row r="6" spans="1:11" x14ac:dyDescent="0.25">
      <c r="A6" s="61">
        <v>15</v>
      </c>
      <c r="B6" s="61" t="s">
        <v>863</v>
      </c>
      <c r="C6" s="61" t="s">
        <v>864</v>
      </c>
      <c r="D6" s="61" t="s">
        <v>865</v>
      </c>
      <c r="E6" s="61" t="s">
        <v>70</v>
      </c>
      <c r="F6" s="61" t="s">
        <v>866</v>
      </c>
      <c r="G6" s="61" t="s">
        <v>666</v>
      </c>
      <c r="H6" s="61" t="s">
        <v>287</v>
      </c>
      <c r="I6" s="61" t="s">
        <v>867</v>
      </c>
      <c r="J6" s="61" t="s">
        <v>289</v>
      </c>
      <c r="K6" s="61" t="s">
        <v>868</v>
      </c>
    </row>
    <row r="7" spans="1:11" x14ac:dyDescent="0.25">
      <c r="A7" s="61">
        <v>16</v>
      </c>
      <c r="B7" s="61" t="s">
        <v>832</v>
      </c>
      <c r="C7" s="61" t="s">
        <v>833</v>
      </c>
      <c r="D7" s="61" t="s">
        <v>173</v>
      </c>
      <c r="E7" s="61" t="s">
        <v>43</v>
      </c>
      <c r="F7" s="61" t="s">
        <v>834</v>
      </c>
      <c r="G7" s="61" t="s">
        <v>666</v>
      </c>
      <c r="H7" s="61" t="s">
        <v>294</v>
      </c>
      <c r="I7" s="61" t="s">
        <v>835</v>
      </c>
      <c r="J7" s="61" t="s">
        <v>289</v>
      </c>
      <c r="K7" s="61" t="s">
        <v>836</v>
      </c>
    </row>
    <row r="8" spans="1:11" x14ac:dyDescent="0.25">
      <c r="A8" s="61">
        <v>20</v>
      </c>
      <c r="B8" s="61" t="s">
        <v>453</v>
      </c>
      <c r="C8" s="61" t="s">
        <v>454</v>
      </c>
      <c r="D8" s="61" t="s">
        <v>455</v>
      </c>
      <c r="E8" s="61" t="s">
        <v>456</v>
      </c>
      <c r="F8" s="61" t="s">
        <v>457</v>
      </c>
      <c r="G8" s="61" t="s">
        <v>666</v>
      </c>
      <c r="H8" s="61" t="s">
        <v>30</v>
      </c>
      <c r="I8" s="61" t="s">
        <v>458</v>
      </c>
      <c r="J8" s="61" t="s">
        <v>32</v>
      </c>
      <c r="K8" s="61" t="s">
        <v>763</v>
      </c>
    </row>
    <row r="9" spans="1:11" x14ac:dyDescent="0.25">
      <c r="A9" s="61">
        <v>24</v>
      </c>
      <c r="B9" s="61" t="s">
        <v>382</v>
      </c>
      <c r="C9" s="61" t="s">
        <v>383</v>
      </c>
      <c r="D9" s="61" t="s">
        <v>351</v>
      </c>
      <c r="E9" s="61" t="s">
        <v>48</v>
      </c>
      <c r="F9" s="61" t="s">
        <v>384</v>
      </c>
      <c r="G9" s="61" t="s">
        <v>666</v>
      </c>
      <c r="H9" s="61" t="s">
        <v>287</v>
      </c>
      <c r="I9" s="61" t="s">
        <v>385</v>
      </c>
      <c r="J9" s="61" t="s">
        <v>289</v>
      </c>
      <c r="K9" s="61" t="s">
        <v>657</v>
      </c>
    </row>
    <row r="10" spans="1:11" x14ac:dyDescent="0.25">
      <c r="A10" s="61">
        <v>25</v>
      </c>
      <c r="B10" s="61" t="s">
        <v>407</v>
      </c>
      <c r="C10" s="61" t="s">
        <v>408</v>
      </c>
      <c r="D10" s="61" t="s">
        <v>618</v>
      </c>
      <c r="E10" s="61" t="s">
        <v>619</v>
      </c>
      <c r="F10" s="61" t="s">
        <v>620</v>
      </c>
      <c r="G10" s="61" t="s">
        <v>666</v>
      </c>
      <c r="H10" s="61" t="s">
        <v>294</v>
      </c>
      <c r="I10" s="61" t="s">
        <v>621</v>
      </c>
      <c r="J10" s="61" t="s">
        <v>289</v>
      </c>
      <c r="K10" s="61" t="s">
        <v>658</v>
      </c>
    </row>
    <row r="11" spans="1:11" x14ac:dyDescent="0.25">
      <c r="A11" s="61">
        <v>29</v>
      </c>
      <c r="B11" s="61"/>
      <c r="C11" s="61"/>
      <c r="D11" s="61"/>
      <c r="E11" s="61"/>
      <c r="F11" s="61" t="s">
        <v>572</v>
      </c>
      <c r="G11" s="61" t="s">
        <v>666</v>
      </c>
      <c r="H11" s="61" t="s">
        <v>287</v>
      </c>
      <c r="I11" s="61" t="s">
        <v>573</v>
      </c>
      <c r="J11" s="61" t="s">
        <v>289</v>
      </c>
      <c r="K11" s="61" t="s">
        <v>665</v>
      </c>
    </row>
    <row r="12" spans="1:11" x14ac:dyDescent="0.25">
      <c r="A12" s="61">
        <v>30</v>
      </c>
      <c r="B12" s="61" t="s">
        <v>590</v>
      </c>
      <c r="C12" s="61" t="s">
        <v>591</v>
      </c>
      <c r="D12" s="61" t="s">
        <v>592</v>
      </c>
      <c r="E12" s="61" t="s">
        <v>43</v>
      </c>
      <c r="F12" s="61" t="s">
        <v>593</v>
      </c>
      <c r="G12" s="61" t="s">
        <v>666</v>
      </c>
      <c r="H12" s="61" t="s">
        <v>30</v>
      </c>
      <c r="I12" s="61" t="s">
        <v>594</v>
      </c>
      <c r="J12" s="61" t="s">
        <v>32</v>
      </c>
      <c r="K12" s="61" t="s">
        <v>669</v>
      </c>
    </row>
    <row r="13" spans="1:11" x14ac:dyDescent="0.25">
      <c r="A13" s="61">
        <v>32</v>
      </c>
      <c r="B13" s="61" t="s">
        <v>407</v>
      </c>
      <c r="C13" s="61" t="s">
        <v>408</v>
      </c>
      <c r="D13" s="61" t="s">
        <v>618</v>
      </c>
      <c r="E13" s="61" t="s">
        <v>619</v>
      </c>
      <c r="F13" s="61" t="s">
        <v>563</v>
      </c>
      <c r="G13" s="61" t="s">
        <v>666</v>
      </c>
      <c r="H13" s="61" t="s">
        <v>294</v>
      </c>
      <c r="I13" s="61" t="s">
        <v>564</v>
      </c>
      <c r="J13" s="61" t="s">
        <v>289</v>
      </c>
      <c r="K13" s="61" t="s">
        <v>672</v>
      </c>
    </row>
    <row r="14" spans="1:11" x14ac:dyDescent="0.25">
      <c r="A14" s="61">
        <v>39</v>
      </c>
      <c r="B14" s="61" t="s">
        <v>311</v>
      </c>
      <c r="C14" s="61" t="s">
        <v>312</v>
      </c>
      <c r="D14" s="61" t="s">
        <v>313</v>
      </c>
      <c r="E14" s="61" t="s">
        <v>43</v>
      </c>
      <c r="F14" s="61" t="s">
        <v>314</v>
      </c>
      <c r="G14" s="61" t="s">
        <v>666</v>
      </c>
      <c r="H14" s="61" t="s">
        <v>294</v>
      </c>
      <c r="I14" s="61" t="s">
        <v>315</v>
      </c>
      <c r="J14" s="61" t="s">
        <v>289</v>
      </c>
      <c r="K14" s="61" t="s">
        <v>683</v>
      </c>
    </row>
    <row r="15" spans="1:11" x14ac:dyDescent="0.25">
      <c r="A15" s="61">
        <v>42</v>
      </c>
      <c r="B15" s="61" t="s">
        <v>333</v>
      </c>
      <c r="C15" s="61" t="s">
        <v>334</v>
      </c>
      <c r="D15" s="61" t="s">
        <v>335</v>
      </c>
      <c r="E15" s="61" t="s">
        <v>48</v>
      </c>
      <c r="F15" s="61" t="s">
        <v>336</v>
      </c>
      <c r="G15" s="61" t="s">
        <v>666</v>
      </c>
      <c r="H15" s="61" t="s">
        <v>287</v>
      </c>
      <c r="I15" s="61" t="s">
        <v>337</v>
      </c>
      <c r="J15" s="61" t="s">
        <v>289</v>
      </c>
      <c r="K15" s="61" t="s">
        <v>686</v>
      </c>
    </row>
    <row r="16" spans="1:11" x14ac:dyDescent="0.25">
      <c r="A16" s="61">
        <v>44</v>
      </c>
      <c r="B16" s="61" t="s">
        <v>350</v>
      </c>
      <c r="C16" s="61" t="s">
        <v>340</v>
      </c>
      <c r="D16" s="61" t="s">
        <v>351</v>
      </c>
      <c r="E16" s="61" t="s">
        <v>48</v>
      </c>
      <c r="F16" s="61" t="s">
        <v>352</v>
      </c>
      <c r="G16" s="61" t="s">
        <v>666</v>
      </c>
      <c r="H16" s="61" t="s">
        <v>287</v>
      </c>
      <c r="I16" s="61" t="s">
        <v>353</v>
      </c>
      <c r="J16" s="61" t="s">
        <v>289</v>
      </c>
      <c r="K16" s="61" t="s">
        <v>689</v>
      </c>
    </row>
    <row r="17" spans="1:11" x14ac:dyDescent="0.25">
      <c r="A17" s="61">
        <v>49</v>
      </c>
      <c r="B17" s="61" t="s">
        <v>377</v>
      </c>
      <c r="C17" s="61" t="s">
        <v>378</v>
      </c>
      <c r="D17" s="61" t="s">
        <v>256</v>
      </c>
      <c r="E17" s="61" t="s">
        <v>1</v>
      </c>
      <c r="F17" s="61" t="s">
        <v>379</v>
      </c>
      <c r="G17" s="61" t="s">
        <v>666</v>
      </c>
      <c r="H17" s="61" t="s">
        <v>294</v>
      </c>
      <c r="I17" s="61" t="s">
        <v>380</v>
      </c>
      <c r="J17" s="61" t="s">
        <v>289</v>
      </c>
      <c r="K17" s="61" t="s">
        <v>695</v>
      </c>
    </row>
    <row r="18" spans="1:11" x14ac:dyDescent="0.25">
      <c r="A18" s="61">
        <v>50</v>
      </c>
      <c r="B18" s="61" t="s">
        <v>387</v>
      </c>
      <c r="C18" s="61" t="s">
        <v>279</v>
      </c>
      <c r="D18" s="61" t="s">
        <v>351</v>
      </c>
      <c r="E18" s="61" t="s">
        <v>48</v>
      </c>
      <c r="F18" s="61" t="s">
        <v>388</v>
      </c>
      <c r="G18" s="61" t="s">
        <v>666</v>
      </c>
      <c r="H18" s="61" t="s">
        <v>287</v>
      </c>
      <c r="I18" s="61" t="s">
        <v>389</v>
      </c>
      <c r="J18" s="61" t="s">
        <v>289</v>
      </c>
      <c r="K18" s="61" t="s">
        <v>696</v>
      </c>
    </row>
    <row r="19" spans="1:11" x14ac:dyDescent="0.25">
      <c r="A19" s="61">
        <v>54</v>
      </c>
      <c r="B19" s="61" t="s">
        <v>407</v>
      </c>
      <c r="C19" s="61" t="s">
        <v>408</v>
      </c>
      <c r="D19" s="61" t="s">
        <v>618</v>
      </c>
      <c r="E19" s="61" t="s">
        <v>619</v>
      </c>
      <c r="F19" s="61" t="s">
        <v>412</v>
      </c>
      <c r="G19" s="61" t="s">
        <v>666</v>
      </c>
      <c r="H19" s="61" t="s">
        <v>294</v>
      </c>
      <c r="I19" s="61" t="s">
        <v>413</v>
      </c>
      <c r="J19" s="61" t="s">
        <v>289</v>
      </c>
      <c r="K19" s="61" t="s">
        <v>702</v>
      </c>
    </row>
    <row r="20" spans="1:11" x14ac:dyDescent="0.25">
      <c r="A20" s="61">
        <v>57</v>
      </c>
      <c r="B20" s="61" t="s">
        <v>407</v>
      </c>
      <c r="C20" s="61" t="s">
        <v>408</v>
      </c>
      <c r="D20" s="61" t="s">
        <v>618</v>
      </c>
      <c r="E20" s="61" t="s">
        <v>619</v>
      </c>
      <c r="F20" s="61" t="s">
        <v>437</v>
      </c>
      <c r="G20" s="61" t="s">
        <v>666</v>
      </c>
      <c r="H20" s="61" t="s">
        <v>30</v>
      </c>
      <c r="I20" s="61" t="s">
        <v>438</v>
      </c>
      <c r="J20" s="61" t="s">
        <v>32</v>
      </c>
      <c r="K20" s="61" t="s">
        <v>706</v>
      </c>
    </row>
    <row r="21" spans="1:11" x14ac:dyDescent="0.25">
      <c r="A21" s="61">
        <v>58</v>
      </c>
      <c r="B21" s="61" t="s">
        <v>407</v>
      </c>
      <c r="C21" s="61" t="s">
        <v>408</v>
      </c>
      <c r="D21" s="61" t="s">
        <v>618</v>
      </c>
      <c r="E21" s="61" t="s">
        <v>619</v>
      </c>
      <c r="F21" s="61" t="s">
        <v>440</v>
      </c>
      <c r="G21" s="61" t="s">
        <v>666</v>
      </c>
      <c r="H21" s="61" t="s">
        <v>30</v>
      </c>
      <c r="I21" s="61" t="s">
        <v>441</v>
      </c>
      <c r="J21" s="61" t="s">
        <v>32</v>
      </c>
      <c r="K21" s="61" t="s">
        <v>707</v>
      </c>
    </row>
    <row r="22" spans="1:11" x14ac:dyDescent="0.25">
      <c r="A22" s="61">
        <v>71</v>
      </c>
      <c r="B22" s="61" t="s">
        <v>120</v>
      </c>
      <c r="C22" s="61" t="s">
        <v>121</v>
      </c>
      <c r="D22" s="61" t="s">
        <v>122</v>
      </c>
      <c r="E22" s="61" t="s">
        <v>43</v>
      </c>
      <c r="F22" s="61" t="s">
        <v>123</v>
      </c>
      <c r="G22" s="61" t="s">
        <v>666</v>
      </c>
      <c r="H22" s="61" t="s">
        <v>3</v>
      </c>
      <c r="I22" s="61" t="s">
        <v>124</v>
      </c>
      <c r="J22" s="61" t="s">
        <v>125</v>
      </c>
      <c r="K22" s="61" t="s">
        <v>728</v>
      </c>
    </row>
    <row r="23" spans="1:11" x14ac:dyDescent="0.25">
      <c r="A23" s="61">
        <v>74</v>
      </c>
      <c r="B23" s="61" t="s">
        <v>131</v>
      </c>
      <c r="C23" s="61" t="s">
        <v>132</v>
      </c>
      <c r="D23" s="61" t="s">
        <v>133</v>
      </c>
      <c r="E23" s="61" t="s">
        <v>28</v>
      </c>
      <c r="F23" s="61" t="s">
        <v>134</v>
      </c>
      <c r="G23" s="61" t="s">
        <v>666</v>
      </c>
      <c r="H23" s="61" t="s">
        <v>30</v>
      </c>
      <c r="I23" s="61" t="s">
        <v>135</v>
      </c>
      <c r="J23" s="61" t="s">
        <v>32</v>
      </c>
      <c r="K23" s="61" t="s">
        <v>731</v>
      </c>
    </row>
    <row r="24" spans="1:11" x14ac:dyDescent="0.25">
      <c r="A24" s="61">
        <v>78</v>
      </c>
      <c r="B24" s="61" t="s">
        <v>54</v>
      </c>
      <c r="C24" s="61" t="s">
        <v>55</v>
      </c>
      <c r="D24" s="61" t="s">
        <v>0</v>
      </c>
      <c r="E24" s="61" t="s">
        <v>1</v>
      </c>
      <c r="F24" s="61" t="s">
        <v>156</v>
      </c>
      <c r="G24" s="61" t="s">
        <v>666</v>
      </c>
      <c r="H24" s="61" t="s">
        <v>157</v>
      </c>
      <c r="I24" s="61" t="s">
        <v>158</v>
      </c>
      <c r="J24" s="61" t="s">
        <v>159</v>
      </c>
      <c r="K24" s="61" t="s">
        <v>734</v>
      </c>
    </row>
    <row r="25" spans="1:11" x14ac:dyDescent="0.25">
      <c r="A25" s="61">
        <v>90</v>
      </c>
      <c r="B25" s="61" t="s">
        <v>467</v>
      </c>
      <c r="C25" s="61" t="s">
        <v>468</v>
      </c>
      <c r="D25" s="61" t="s">
        <v>0</v>
      </c>
      <c r="E25" s="61" t="s">
        <v>1</v>
      </c>
      <c r="F25" s="61" t="s">
        <v>477</v>
      </c>
      <c r="G25" s="61" t="s">
        <v>666</v>
      </c>
      <c r="H25" s="61" t="s">
        <v>30</v>
      </c>
      <c r="I25" s="61" t="s">
        <v>478</v>
      </c>
      <c r="J25" s="61" t="s">
        <v>32</v>
      </c>
      <c r="K25" s="61" t="s">
        <v>740</v>
      </c>
    </row>
    <row r="26" spans="1:11" x14ac:dyDescent="0.25">
      <c r="A26" s="61">
        <v>91</v>
      </c>
      <c r="B26" s="61" t="s">
        <v>101</v>
      </c>
      <c r="C26" s="61" t="s">
        <v>102</v>
      </c>
      <c r="D26" s="61" t="s">
        <v>103</v>
      </c>
      <c r="E26" s="61" t="s">
        <v>43</v>
      </c>
      <c r="F26" s="61" t="s">
        <v>202</v>
      </c>
      <c r="G26" s="61" t="s">
        <v>666</v>
      </c>
      <c r="H26" s="61" t="s">
        <v>30</v>
      </c>
      <c r="I26" s="61" t="s">
        <v>203</v>
      </c>
      <c r="J26" s="61" t="s">
        <v>32</v>
      </c>
      <c r="K26" s="61" t="s">
        <v>743</v>
      </c>
    </row>
    <row r="27" spans="1:11" x14ac:dyDescent="0.25">
      <c r="A27" s="61">
        <v>93</v>
      </c>
      <c r="B27" s="61" t="s">
        <v>206</v>
      </c>
      <c r="C27" s="61" t="s">
        <v>207</v>
      </c>
      <c r="D27" s="61" t="s">
        <v>173</v>
      </c>
      <c r="E27" s="61" t="s">
        <v>43</v>
      </c>
      <c r="F27" s="61" t="s">
        <v>208</v>
      </c>
      <c r="G27" s="61" t="s">
        <v>666</v>
      </c>
      <c r="H27" s="61" t="s">
        <v>3</v>
      </c>
      <c r="I27" s="61" t="s">
        <v>209</v>
      </c>
      <c r="J27" s="61" t="s">
        <v>53</v>
      </c>
      <c r="K27" s="61" t="s">
        <v>745</v>
      </c>
    </row>
    <row r="28" spans="1:11" x14ac:dyDescent="0.25">
      <c r="A28" s="61">
        <v>94</v>
      </c>
      <c r="B28" s="61" t="s">
        <v>50</v>
      </c>
      <c r="C28" s="61" t="s">
        <v>51</v>
      </c>
      <c r="D28" s="61" t="s">
        <v>52</v>
      </c>
      <c r="E28" s="61" t="s">
        <v>43</v>
      </c>
      <c r="F28" s="61" t="s">
        <v>221</v>
      </c>
      <c r="G28" s="61" t="s">
        <v>666</v>
      </c>
      <c r="H28" s="61" t="s">
        <v>3</v>
      </c>
      <c r="I28" s="61" t="s">
        <v>222</v>
      </c>
      <c r="J28" s="61" t="s">
        <v>53</v>
      </c>
      <c r="K28" s="61" t="s">
        <v>747</v>
      </c>
    </row>
    <row r="29" spans="1:11" x14ac:dyDescent="0.25">
      <c r="A29" s="61">
        <v>97</v>
      </c>
      <c r="B29" s="61" t="s">
        <v>232</v>
      </c>
      <c r="C29" s="61" t="s">
        <v>233</v>
      </c>
      <c r="D29" s="61" t="s">
        <v>234</v>
      </c>
      <c r="E29" s="61" t="s">
        <v>1</v>
      </c>
      <c r="F29" s="61" t="s">
        <v>235</v>
      </c>
      <c r="G29" s="61" t="s">
        <v>666</v>
      </c>
      <c r="H29" s="61" t="s">
        <v>3</v>
      </c>
      <c r="I29" s="61" t="s">
        <v>236</v>
      </c>
      <c r="J29" s="61" t="s">
        <v>53</v>
      </c>
      <c r="K29" s="61" t="s">
        <v>750</v>
      </c>
    </row>
    <row r="30" spans="1:11" x14ac:dyDescent="0.25">
      <c r="A30" s="61">
        <v>98</v>
      </c>
      <c r="B30" s="61" t="s">
        <v>50</v>
      </c>
      <c r="C30" s="61" t="s">
        <v>51</v>
      </c>
      <c r="D30" s="61" t="s">
        <v>52</v>
      </c>
      <c r="E30" s="61" t="s">
        <v>43</v>
      </c>
      <c r="F30" s="61" t="s">
        <v>246</v>
      </c>
      <c r="G30" s="61" t="s">
        <v>666</v>
      </c>
      <c r="H30" s="61" t="s">
        <v>3</v>
      </c>
      <c r="I30" s="61" t="s">
        <v>247</v>
      </c>
      <c r="J30" s="61" t="s">
        <v>125</v>
      </c>
      <c r="K30" s="61" t="s">
        <v>751</v>
      </c>
    </row>
    <row r="31" spans="1:11" x14ac:dyDescent="0.25">
      <c r="A31" s="61">
        <v>99</v>
      </c>
      <c r="B31" s="61" t="s">
        <v>249</v>
      </c>
      <c r="C31" s="61" t="s">
        <v>250</v>
      </c>
      <c r="D31" s="61" t="s">
        <v>251</v>
      </c>
      <c r="E31" s="61" t="s">
        <v>43</v>
      </c>
      <c r="F31" s="61" t="s">
        <v>252</v>
      </c>
      <c r="G31" s="61" t="s">
        <v>666</v>
      </c>
      <c r="H31" s="61" t="s">
        <v>3</v>
      </c>
      <c r="I31" s="61" t="s">
        <v>253</v>
      </c>
      <c r="J31" s="61" t="s">
        <v>125</v>
      </c>
      <c r="K31" s="61" t="s">
        <v>752</v>
      </c>
    </row>
    <row r="32" spans="1:11" x14ac:dyDescent="0.25">
      <c r="A32" s="61">
        <v>102</v>
      </c>
      <c r="B32" s="61" t="s">
        <v>273</v>
      </c>
      <c r="C32" s="61" t="s">
        <v>274</v>
      </c>
      <c r="D32" s="61" t="s">
        <v>0</v>
      </c>
      <c r="E32" s="61" t="s">
        <v>1</v>
      </c>
      <c r="F32" s="61" t="s">
        <v>275</v>
      </c>
      <c r="G32" s="61" t="s">
        <v>666</v>
      </c>
      <c r="H32" s="61" t="s">
        <v>3</v>
      </c>
      <c r="I32" s="61" t="s">
        <v>276</v>
      </c>
      <c r="J32" s="61" t="s">
        <v>53</v>
      </c>
      <c r="K32" s="61" t="s">
        <v>755</v>
      </c>
    </row>
    <row r="33" spans="1:11" x14ac:dyDescent="0.25">
      <c r="A33" s="61">
        <v>5</v>
      </c>
      <c r="B33" s="61" t="s">
        <v>64</v>
      </c>
      <c r="C33" s="61" t="s">
        <v>65</v>
      </c>
      <c r="D33" s="61" t="s">
        <v>66</v>
      </c>
      <c r="E33" s="61" t="s">
        <v>1</v>
      </c>
      <c r="F33" s="61" t="s">
        <v>67</v>
      </c>
      <c r="G33" s="61" t="s">
        <v>938</v>
      </c>
      <c r="H33" s="61" t="s">
        <v>30</v>
      </c>
      <c r="I33" s="61" t="s">
        <v>68</v>
      </c>
      <c r="J33" s="61" t="s">
        <v>32</v>
      </c>
      <c r="K33" s="61" t="s">
        <v>959</v>
      </c>
    </row>
    <row r="34" spans="1:11" x14ac:dyDescent="0.25">
      <c r="A34" s="61">
        <v>6</v>
      </c>
      <c r="B34" s="61" t="s">
        <v>242</v>
      </c>
      <c r="C34" s="61" t="s">
        <v>243</v>
      </c>
      <c r="D34" s="61" t="s">
        <v>957</v>
      </c>
      <c r="E34" s="61" t="s">
        <v>43</v>
      </c>
      <c r="F34" s="61" t="s">
        <v>244</v>
      </c>
      <c r="G34" s="61" t="s">
        <v>938</v>
      </c>
      <c r="H34" s="61" t="s">
        <v>3</v>
      </c>
      <c r="I34" s="61" t="s">
        <v>245</v>
      </c>
      <c r="J34" s="61" t="s">
        <v>125</v>
      </c>
      <c r="K34" s="61" t="s">
        <v>958</v>
      </c>
    </row>
    <row r="35" spans="1:11" x14ac:dyDescent="0.25">
      <c r="A35" s="61">
        <v>7</v>
      </c>
      <c r="B35" s="61" t="s">
        <v>322</v>
      </c>
      <c r="C35" s="61" t="s">
        <v>323</v>
      </c>
      <c r="D35" s="61" t="s">
        <v>66</v>
      </c>
      <c r="E35" s="61" t="s">
        <v>1</v>
      </c>
      <c r="F35" s="61" t="s">
        <v>324</v>
      </c>
      <c r="G35" s="61" t="s">
        <v>938</v>
      </c>
      <c r="H35" s="61" t="s">
        <v>287</v>
      </c>
      <c r="I35" s="61" t="s">
        <v>325</v>
      </c>
      <c r="J35" s="61" t="s">
        <v>289</v>
      </c>
      <c r="K35" s="61" t="s">
        <v>956</v>
      </c>
    </row>
    <row r="36" spans="1:11" x14ac:dyDescent="0.25">
      <c r="A36" s="61">
        <v>11</v>
      </c>
      <c r="B36" s="61" t="s">
        <v>49</v>
      </c>
      <c r="C36" s="61" t="s">
        <v>97</v>
      </c>
      <c r="D36" s="61" t="s">
        <v>66</v>
      </c>
      <c r="E36" s="61" t="s">
        <v>1</v>
      </c>
      <c r="F36" s="61" t="s">
        <v>391</v>
      </c>
      <c r="G36" s="61" t="s">
        <v>938</v>
      </c>
      <c r="H36" s="61" t="s">
        <v>294</v>
      </c>
      <c r="I36" s="61" t="s">
        <v>392</v>
      </c>
      <c r="J36" s="61" t="s">
        <v>289</v>
      </c>
      <c r="K36" s="61" t="s">
        <v>921</v>
      </c>
    </row>
    <row r="37" spans="1:11" x14ac:dyDescent="0.25">
      <c r="A37" s="61">
        <v>14</v>
      </c>
      <c r="B37" s="61" t="s">
        <v>361</v>
      </c>
      <c r="C37" s="61" t="s">
        <v>362</v>
      </c>
      <c r="D37" s="61" t="s">
        <v>0</v>
      </c>
      <c r="E37" s="61" t="s">
        <v>1</v>
      </c>
      <c r="F37" s="61" t="s">
        <v>886</v>
      </c>
      <c r="G37" s="61" t="s">
        <v>938</v>
      </c>
      <c r="H37" s="61" t="s">
        <v>3</v>
      </c>
      <c r="I37" s="61" t="s">
        <v>861</v>
      </c>
      <c r="J37" s="61" t="s">
        <v>516</v>
      </c>
      <c r="K37" s="61" t="s">
        <v>896</v>
      </c>
    </row>
    <row r="38" spans="1:11" x14ac:dyDescent="0.25">
      <c r="A38" s="61">
        <v>17</v>
      </c>
      <c r="B38" s="61" t="s">
        <v>845</v>
      </c>
      <c r="C38" s="61" t="s">
        <v>846</v>
      </c>
      <c r="D38" s="61" t="s">
        <v>27</v>
      </c>
      <c r="E38" s="61" t="s">
        <v>28</v>
      </c>
      <c r="F38" s="61" t="s">
        <v>847</v>
      </c>
      <c r="G38" s="61" t="s">
        <v>938</v>
      </c>
      <c r="H38" s="61" t="s">
        <v>294</v>
      </c>
      <c r="I38" s="61" t="s">
        <v>848</v>
      </c>
      <c r="J38" s="61" t="s">
        <v>289</v>
      </c>
      <c r="K38" s="61" t="s">
        <v>849</v>
      </c>
    </row>
    <row r="39" spans="1:11" x14ac:dyDescent="0.25">
      <c r="A39" s="61">
        <v>21</v>
      </c>
      <c r="B39" s="61" t="s">
        <v>530</v>
      </c>
      <c r="C39" s="61" t="s">
        <v>531</v>
      </c>
      <c r="D39" s="61" t="s">
        <v>36</v>
      </c>
      <c r="E39" s="61" t="s">
        <v>1</v>
      </c>
      <c r="F39" s="61" t="s">
        <v>532</v>
      </c>
      <c r="G39" s="61" t="s">
        <v>938</v>
      </c>
      <c r="H39" s="61" t="s">
        <v>294</v>
      </c>
      <c r="I39" s="61" t="s">
        <v>533</v>
      </c>
      <c r="J39" s="61" t="s">
        <v>516</v>
      </c>
      <c r="K39" s="61" t="s">
        <v>764</v>
      </c>
    </row>
    <row r="40" spans="1:11" x14ac:dyDescent="0.25">
      <c r="A40" s="61">
        <v>22</v>
      </c>
      <c r="B40" s="61" t="s">
        <v>116</v>
      </c>
      <c r="C40" s="61" t="s">
        <v>117</v>
      </c>
      <c r="D40" s="61" t="s">
        <v>648</v>
      </c>
      <c r="E40" s="61" t="s">
        <v>1</v>
      </c>
      <c r="F40" s="61" t="s">
        <v>118</v>
      </c>
      <c r="G40" s="61" t="s">
        <v>938</v>
      </c>
      <c r="H40" s="61" t="s">
        <v>3</v>
      </c>
      <c r="I40" s="61" t="s">
        <v>119</v>
      </c>
      <c r="J40" s="61" t="s">
        <v>53</v>
      </c>
      <c r="K40" s="61" t="s">
        <v>649</v>
      </c>
    </row>
    <row r="41" spans="1:11" x14ac:dyDescent="0.25">
      <c r="A41" s="61">
        <v>23</v>
      </c>
      <c r="B41" s="61" t="s">
        <v>651</v>
      </c>
      <c r="C41" s="61" t="s">
        <v>652</v>
      </c>
      <c r="D41" s="61" t="s">
        <v>653</v>
      </c>
      <c r="E41" s="61" t="s">
        <v>1</v>
      </c>
      <c r="F41" s="61" t="s">
        <v>654</v>
      </c>
      <c r="G41" s="61" t="s">
        <v>938</v>
      </c>
      <c r="H41" s="61" t="s">
        <v>294</v>
      </c>
      <c r="I41" s="61" t="s">
        <v>655</v>
      </c>
      <c r="J41" s="61" t="s">
        <v>289</v>
      </c>
      <c r="K41" s="61" t="s">
        <v>656</v>
      </c>
    </row>
    <row r="42" spans="1:11" x14ac:dyDescent="0.25">
      <c r="A42" s="61">
        <v>26</v>
      </c>
      <c r="B42" s="61" t="s">
        <v>425</v>
      </c>
      <c r="C42" s="61" t="s">
        <v>426</v>
      </c>
      <c r="D42" s="61" t="s">
        <v>427</v>
      </c>
      <c r="E42" s="61" t="s">
        <v>28</v>
      </c>
      <c r="F42" s="61" t="s">
        <v>428</v>
      </c>
      <c r="G42" s="61" t="s">
        <v>938</v>
      </c>
      <c r="H42" s="61" t="s">
        <v>287</v>
      </c>
      <c r="I42" s="61" t="s">
        <v>429</v>
      </c>
      <c r="J42" s="61" t="s">
        <v>289</v>
      </c>
      <c r="K42" s="61" t="s">
        <v>659</v>
      </c>
    </row>
    <row r="43" spans="1:11" x14ac:dyDescent="0.25">
      <c r="A43" s="61">
        <v>27</v>
      </c>
      <c r="B43" s="61" t="s">
        <v>102</v>
      </c>
      <c r="C43" s="61" t="s">
        <v>141</v>
      </c>
      <c r="D43" s="61" t="s">
        <v>42</v>
      </c>
      <c r="E43" s="61" t="s">
        <v>43</v>
      </c>
      <c r="F43" s="61" t="s">
        <v>142</v>
      </c>
      <c r="G43" s="61" t="s">
        <v>938</v>
      </c>
      <c r="H43" s="61" t="s">
        <v>3</v>
      </c>
      <c r="I43" s="61" t="s">
        <v>143</v>
      </c>
      <c r="J43" s="61" t="s">
        <v>53</v>
      </c>
      <c r="K43" s="61" t="s">
        <v>662</v>
      </c>
    </row>
    <row r="44" spans="1:11" x14ac:dyDescent="0.25">
      <c r="A44" s="61">
        <v>28</v>
      </c>
      <c r="B44" s="61" t="s">
        <v>608</v>
      </c>
      <c r="C44" s="61" t="s">
        <v>378</v>
      </c>
      <c r="D44" s="61" t="s">
        <v>27</v>
      </c>
      <c r="E44" s="61" t="s">
        <v>28</v>
      </c>
      <c r="F44" s="61" t="s">
        <v>609</v>
      </c>
      <c r="G44" s="61" t="s">
        <v>938</v>
      </c>
      <c r="H44" s="61" t="s">
        <v>294</v>
      </c>
      <c r="I44" s="61" t="s">
        <v>610</v>
      </c>
      <c r="J44" s="61" t="s">
        <v>289</v>
      </c>
      <c r="K44" s="61" t="s">
        <v>663</v>
      </c>
    </row>
    <row r="45" spans="1:11" x14ac:dyDescent="0.25">
      <c r="A45" s="61">
        <v>31</v>
      </c>
      <c r="B45" s="61" t="s">
        <v>257</v>
      </c>
      <c r="C45" s="61" t="s">
        <v>258</v>
      </c>
      <c r="D45" s="61" t="s">
        <v>36</v>
      </c>
      <c r="E45" s="61" t="s">
        <v>1</v>
      </c>
      <c r="F45" s="61" t="s">
        <v>259</v>
      </c>
      <c r="G45" s="61" t="s">
        <v>938</v>
      </c>
      <c r="H45" s="61" t="s">
        <v>3</v>
      </c>
      <c r="I45" s="61" t="s">
        <v>260</v>
      </c>
      <c r="J45" s="61" t="s">
        <v>53</v>
      </c>
      <c r="K45" s="61" t="s">
        <v>670</v>
      </c>
    </row>
    <row r="46" spans="1:11" x14ac:dyDescent="0.25">
      <c r="A46" s="61">
        <v>33</v>
      </c>
      <c r="B46" s="61" t="s">
        <v>566</v>
      </c>
      <c r="C46" s="61" t="s">
        <v>556</v>
      </c>
      <c r="D46" s="61" t="s">
        <v>0</v>
      </c>
      <c r="E46" s="61" t="s">
        <v>1</v>
      </c>
      <c r="F46" s="61" t="s">
        <v>557</v>
      </c>
      <c r="G46" s="61" t="s">
        <v>938</v>
      </c>
      <c r="H46" s="61" t="s">
        <v>287</v>
      </c>
      <c r="I46" s="61" t="s">
        <v>558</v>
      </c>
      <c r="J46" s="61" t="s">
        <v>289</v>
      </c>
      <c r="K46" s="61" t="s">
        <v>673</v>
      </c>
    </row>
    <row r="47" spans="1:11" x14ac:dyDescent="0.25">
      <c r="A47" s="61">
        <v>34</v>
      </c>
      <c r="B47" s="61" t="s">
        <v>161</v>
      </c>
      <c r="C47" s="61" t="s">
        <v>162</v>
      </c>
      <c r="D47" s="61" t="s">
        <v>394</v>
      </c>
      <c r="E47" s="61" t="s">
        <v>1</v>
      </c>
      <c r="F47" s="61" t="s">
        <v>163</v>
      </c>
      <c r="G47" s="61" t="s">
        <v>938</v>
      </c>
      <c r="H47" s="61" t="s">
        <v>30</v>
      </c>
      <c r="I47" s="61" t="s">
        <v>164</v>
      </c>
      <c r="J47" s="61" t="s">
        <v>32</v>
      </c>
      <c r="K47" s="61" t="s">
        <v>675</v>
      </c>
    </row>
    <row r="48" spans="1:11" x14ac:dyDescent="0.25">
      <c r="A48" s="61">
        <v>35</v>
      </c>
      <c r="B48" s="61"/>
      <c r="C48" s="61"/>
      <c r="D48" s="61"/>
      <c r="E48" s="61"/>
      <c r="F48" s="61" t="s">
        <v>540</v>
      </c>
      <c r="G48" s="61" t="s">
        <v>938</v>
      </c>
      <c r="H48" s="61" t="s">
        <v>294</v>
      </c>
      <c r="I48" s="61" t="s">
        <v>541</v>
      </c>
      <c r="J48" s="61" t="s">
        <v>289</v>
      </c>
      <c r="K48" s="61" t="s">
        <v>677</v>
      </c>
    </row>
    <row r="49" spans="1:11" x14ac:dyDescent="0.25">
      <c r="A49" s="61">
        <v>36</v>
      </c>
      <c r="B49" s="61" t="s">
        <v>283</v>
      </c>
      <c r="C49" s="61" t="s">
        <v>284</v>
      </c>
      <c r="D49" s="61" t="s">
        <v>285</v>
      </c>
      <c r="E49" s="61" t="s">
        <v>7</v>
      </c>
      <c r="F49" s="61" t="s">
        <v>286</v>
      </c>
      <c r="G49" s="61" t="s">
        <v>938</v>
      </c>
      <c r="H49" s="61" t="s">
        <v>287</v>
      </c>
      <c r="I49" s="61" t="s">
        <v>288</v>
      </c>
      <c r="J49" s="61" t="s">
        <v>289</v>
      </c>
      <c r="K49" s="61" t="s">
        <v>678</v>
      </c>
    </row>
    <row r="50" spans="1:11" x14ac:dyDescent="0.25">
      <c r="A50" s="61">
        <v>37</v>
      </c>
      <c r="B50" s="61" t="s">
        <v>291</v>
      </c>
      <c r="C50" s="61" t="s">
        <v>292</v>
      </c>
      <c r="D50" s="61" t="s">
        <v>0</v>
      </c>
      <c r="E50" s="61" t="s">
        <v>1</v>
      </c>
      <c r="F50" s="61" t="s">
        <v>293</v>
      </c>
      <c r="G50" s="61" t="s">
        <v>938</v>
      </c>
      <c r="H50" s="61" t="s">
        <v>294</v>
      </c>
      <c r="I50" s="61" t="s">
        <v>295</v>
      </c>
      <c r="J50" s="61" t="s">
        <v>289</v>
      </c>
      <c r="K50" s="61" t="s">
        <v>679</v>
      </c>
    </row>
    <row r="51" spans="1:11" x14ac:dyDescent="0.25">
      <c r="A51" s="61">
        <v>38</v>
      </c>
      <c r="B51" s="61" t="s">
        <v>297</v>
      </c>
      <c r="C51" s="61" t="s">
        <v>255</v>
      </c>
      <c r="D51" s="61" t="s">
        <v>0</v>
      </c>
      <c r="E51" s="61" t="s">
        <v>1</v>
      </c>
      <c r="F51" s="61" t="s">
        <v>298</v>
      </c>
      <c r="G51" s="61" t="s">
        <v>938</v>
      </c>
      <c r="H51" s="61" t="s">
        <v>294</v>
      </c>
      <c r="I51" s="61" t="s">
        <v>299</v>
      </c>
      <c r="J51" s="61" t="s">
        <v>289</v>
      </c>
      <c r="K51" s="61" t="s">
        <v>680</v>
      </c>
    </row>
    <row r="52" spans="1:11" x14ac:dyDescent="0.25">
      <c r="A52" s="61">
        <v>40</v>
      </c>
      <c r="B52" s="61" t="s">
        <v>317</v>
      </c>
      <c r="C52" s="61" t="s">
        <v>279</v>
      </c>
      <c r="D52" s="61" t="s">
        <v>318</v>
      </c>
      <c r="E52" s="61" t="s">
        <v>28</v>
      </c>
      <c r="F52" s="61" t="s">
        <v>319</v>
      </c>
      <c r="G52" s="61" t="s">
        <v>938</v>
      </c>
      <c r="H52" s="61" t="s">
        <v>287</v>
      </c>
      <c r="I52" s="61" t="s">
        <v>320</v>
      </c>
      <c r="J52" s="61" t="s">
        <v>289</v>
      </c>
      <c r="K52" s="61" t="s">
        <v>758</v>
      </c>
    </row>
    <row r="53" spans="1:11" x14ac:dyDescent="0.25">
      <c r="A53" s="61">
        <v>43</v>
      </c>
      <c r="B53" s="61" t="s">
        <v>345</v>
      </c>
      <c r="C53" s="61" t="s">
        <v>346</v>
      </c>
      <c r="D53" s="61" t="s">
        <v>17</v>
      </c>
      <c r="E53" s="61" t="s">
        <v>7</v>
      </c>
      <c r="F53" s="61" t="s">
        <v>347</v>
      </c>
      <c r="G53" s="61" t="s">
        <v>938</v>
      </c>
      <c r="H53" s="61" t="s">
        <v>287</v>
      </c>
      <c r="I53" s="61" t="s">
        <v>348</v>
      </c>
      <c r="J53" s="61" t="s">
        <v>289</v>
      </c>
      <c r="K53" s="61" t="s">
        <v>688</v>
      </c>
    </row>
    <row r="54" spans="1:11" x14ac:dyDescent="0.25">
      <c r="A54" s="61">
        <v>45</v>
      </c>
      <c r="B54" s="61" t="s">
        <v>355</v>
      </c>
      <c r="C54" s="61" t="s">
        <v>356</v>
      </c>
      <c r="D54" s="61" t="s">
        <v>0</v>
      </c>
      <c r="E54" s="61" t="s">
        <v>1</v>
      </c>
      <c r="F54" s="61" t="s">
        <v>357</v>
      </c>
      <c r="G54" s="61" t="s">
        <v>938</v>
      </c>
      <c r="H54" s="61" t="s">
        <v>294</v>
      </c>
      <c r="I54" s="61" t="s">
        <v>358</v>
      </c>
      <c r="J54" s="61" t="s">
        <v>289</v>
      </c>
      <c r="K54" s="61" t="s">
        <v>690</v>
      </c>
    </row>
    <row r="55" spans="1:11" x14ac:dyDescent="0.25">
      <c r="A55" s="61">
        <v>46</v>
      </c>
      <c r="B55" s="61" t="s">
        <v>238</v>
      </c>
      <c r="C55" s="61" t="s">
        <v>239</v>
      </c>
      <c r="D55" s="61" t="s">
        <v>0</v>
      </c>
      <c r="E55" s="61" t="s">
        <v>1</v>
      </c>
      <c r="F55" s="61" t="s">
        <v>240</v>
      </c>
      <c r="G55" s="61" t="s">
        <v>938</v>
      </c>
      <c r="H55" s="61" t="s">
        <v>3</v>
      </c>
      <c r="I55" s="61" t="s">
        <v>241</v>
      </c>
      <c r="J55" s="61" t="s">
        <v>53</v>
      </c>
      <c r="K55" s="61" t="s">
        <v>691</v>
      </c>
    </row>
    <row r="56" spans="1:11" x14ac:dyDescent="0.25">
      <c r="A56" s="61">
        <v>47</v>
      </c>
      <c r="B56" s="61" t="s">
        <v>366</v>
      </c>
      <c r="C56" s="61" t="s">
        <v>367</v>
      </c>
      <c r="D56" s="61" t="s">
        <v>368</v>
      </c>
      <c r="E56" s="61" t="s">
        <v>43</v>
      </c>
      <c r="F56" s="61" t="s">
        <v>369</v>
      </c>
      <c r="G56" s="61" t="s">
        <v>938</v>
      </c>
      <c r="H56" s="61" t="s">
        <v>294</v>
      </c>
      <c r="I56" s="61" t="s">
        <v>370</v>
      </c>
      <c r="J56" s="61" t="s">
        <v>289</v>
      </c>
      <c r="K56" s="61" t="s">
        <v>693</v>
      </c>
    </row>
    <row r="57" spans="1:11" x14ac:dyDescent="0.25">
      <c r="A57" s="61">
        <v>48</v>
      </c>
      <c r="B57" s="61" t="s">
        <v>372</v>
      </c>
      <c r="C57" s="61" t="s">
        <v>373</v>
      </c>
      <c r="D57" s="61" t="s">
        <v>42</v>
      </c>
      <c r="E57" s="61" t="s">
        <v>43</v>
      </c>
      <c r="F57" s="61" t="s">
        <v>374</v>
      </c>
      <c r="G57" s="61" t="s">
        <v>938</v>
      </c>
      <c r="H57" s="61" t="s">
        <v>294</v>
      </c>
      <c r="I57" s="61" t="s">
        <v>375</v>
      </c>
      <c r="J57" s="61" t="s">
        <v>289</v>
      </c>
      <c r="K57" s="61" t="s">
        <v>694</v>
      </c>
    </row>
    <row r="58" spans="1:11" x14ac:dyDescent="0.25">
      <c r="A58" s="61">
        <v>51</v>
      </c>
      <c r="B58" s="61" t="s">
        <v>137</v>
      </c>
      <c r="C58" s="61" t="s">
        <v>138</v>
      </c>
      <c r="D58" s="61" t="s">
        <v>0</v>
      </c>
      <c r="E58" s="61" t="s">
        <v>1</v>
      </c>
      <c r="F58" s="61" t="s">
        <v>139</v>
      </c>
      <c r="G58" s="61" t="s">
        <v>938</v>
      </c>
      <c r="H58" s="61" t="s">
        <v>3</v>
      </c>
      <c r="I58" s="61" t="s">
        <v>140</v>
      </c>
      <c r="J58" s="61" t="s">
        <v>53</v>
      </c>
      <c r="K58" s="61" t="s">
        <v>699</v>
      </c>
    </row>
    <row r="59" spans="1:11" x14ac:dyDescent="0.25">
      <c r="A59" s="61">
        <v>52</v>
      </c>
      <c r="B59" s="61" t="s">
        <v>262</v>
      </c>
      <c r="C59" s="61" t="s">
        <v>399</v>
      </c>
      <c r="D59" s="61" t="s">
        <v>0</v>
      </c>
      <c r="E59" s="61" t="s">
        <v>1</v>
      </c>
      <c r="F59" s="61" t="s">
        <v>400</v>
      </c>
      <c r="G59" s="61" t="s">
        <v>938</v>
      </c>
      <c r="H59" s="61" t="s">
        <v>294</v>
      </c>
      <c r="I59" s="61" t="s">
        <v>401</v>
      </c>
      <c r="J59" s="61" t="s">
        <v>289</v>
      </c>
      <c r="K59" s="61" t="s">
        <v>700</v>
      </c>
    </row>
    <row r="60" spans="1:11" x14ac:dyDescent="0.25">
      <c r="A60" s="61">
        <v>53</v>
      </c>
      <c r="B60" s="61" t="s">
        <v>403</v>
      </c>
      <c r="C60" s="61" t="s">
        <v>60</v>
      </c>
      <c r="D60" s="61" t="s">
        <v>27</v>
      </c>
      <c r="E60" s="61" t="s">
        <v>28</v>
      </c>
      <c r="F60" s="61" t="s">
        <v>404</v>
      </c>
      <c r="G60" s="61" t="s">
        <v>938</v>
      </c>
      <c r="H60" s="61" t="s">
        <v>287</v>
      </c>
      <c r="I60" s="61" t="s">
        <v>405</v>
      </c>
      <c r="J60" s="61" t="s">
        <v>289</v>
      </c>
      <c r="K60" s="61" t="s">
        <v>701</v>
      </c>
    </row>
    <row r="61" spans="1:11" x14ac:dyDescent="0.25">
      <c r="A61" s="61">
        <v>55</v>
      </c>
      <c r="B61" s="61" t="s">
        <v>431</v>
      </c>
      <c r="C61" s="61" t="s">
        <v>172</v>
      </c>
      <c r="D61" s="61" t="s">
        <v>432</v>
      </c>
      <c r="E61" s="61" t="s">
        <v>28</v>
      </c>
      <c r="F61" s="61" t="s">
        <v>433</v>
      </c>
      <c r="G61" s="61" t="s">
        <v>938</v>
      </c>
      <c r="H61" s="61" t="s">
        <v>294</v>
      </c>
      <c r="I61" s="61" t="s">
        <v>434</v>
      </c>
      <c r="J61" s="61" t="s">
        <v>289</v>
      </c>
      <c r="K61" s="61" t="s">
        <v>704</v>
      </c>
    </row>
    <row r="62" spans="1:11" x14ac:dyDescent="0.25">
      <c r="A62" s="61">
        <v>56</v>
      </c>
      <c r="B62" s="61" t="s">
        <v>15</v>
      </c>
      <c r="C62" s="61" t="s">
        <v>16</v>
      </c>
      <c r="D62" s="61" t="s">
        <v>17</v>
      </c>
      <c r="E62" s="61" t="s">
        <v>7</v>
      </c>
      <c r="F62" s="61" t="s">
        <v>77</v>
      </c>
      <c r="G62" s="61" t="s">
        <v>938</v>
      </c>
      <c r="H62" s="61" t="s">
        <v>30</v>
      </c>
      <c r="I62" s="61" t="s">
        <v>78</v>
      </c>
      <c r="J62" s="61" t="s">
        <v>32</v>
      </c>
      <c r="K62" s="61" t="s">
        <v>705</v>
      </c>
    </row>
    <row r="63" spans="1:11" x14ac:dyDescent="0.25">
      <c r="A63" s="61">
        <v>61</v>
      </c>
      <c r="B63" s="61" t="s">
        <v>460</v>
      </c>
      <c r="C63" s="61" t="s">
        <v>461</v>
      </c>
      <c r="D63" s="61" t="s">
        <v>462</v>
      </c>
      <c r="E63" s="61" t="s">
        <v>1</v>
      </c>
      <c r="F63" s="61" t="s">
        <v>463</v>
      </c>
      <c r="G63" s="61" t="s">
        <v>938</v>
      </c>
      <c r="H63" s="61" t="s">
        <v>30</v>
      </c>
      <c r="I63" s="61" t="s">
        <v>464</v>
      </c>
      <c r="J63" s="61" t="s">
        <v>32</v>
      </c>
      <c r="K63" s="61" t="s">
        <v>711</v>
      </c>
    </row>
    <row r="64" spans="1:11" x14ac:dyDescent="0.25">
      <c r="A64" s="61">
        <v>62</v>
      </c>
      <c r="B64" s="61" t="s">
        <v>165</v>
      </c>
      <c r="C64" s="61" t="s">
        <v>166</v>
      </c>
      <c r="D64" s="61" t="s">
        <v>27</v>
      </c>
      <c r="E64" s="61" t="s">
        <v>28</v>
      </c>
      <c r="F64" s="61" t="s">
        <v>167</v>
      </c>
      <c r="G64" s="61" t="s">
        <v>938</v>
      </c>
      <c r="H64" s="61" t="s">
        <v>30</v>
      </c>
      <c r="I64" s="61" t="s">
        <v>168</v>
      </c>
      <c r="J64" s="61" t="s">
        <v>32</v>
      </c>
      <c r="K64" s="61" t="s">
        <v>712</v>
      </c>
    </row>
    <row r="65" spans="1:11" x14ac:dyDescent="0.25">
      <c r="A65" s="61">
        <v>64</v>
      </c>
      <c r="B65" s="61" t="s">
        <v>25</v>
      </c>
      <c r="C65" s="61" t="s">
        <v>26</v>
      </c>
      <c r="D65" s="61" t="s">
        <v>27</v>
      </c>
      <c r="E65" s="61" t="s">
        <v>28</v>
      </c>
      <c r="F65" s="61" t="s">
        <v>29</v>
      </c>
      <c r="G65" s="61" t="s">
        <v>938</v>
      </c>
      <c r="H65" s="61" t="s">
        <v>30</v>
      </c>
      <c r="I65" s="61" t="s">
        <v>31</v>
      </c>
      <c r="J65" s="61" t="s">
        <v>32</v>
      </c>
      <c r="K65" s="61" t="s">
        <v>714</v>
      </c>
    </row>
    <row r="66" spans="1:11" x14ac:dyDescent="0.25">
      <c r="A66" s="61">
        <v>70</v>
      </c>
      <c r="B66" s="61" t="s">
        <v>110</v>
      </c>
      <c r="C66" s="61" t="s">
        <v>111</v>
      </c>
      <c r="D66" s="61" t="s">
        <v>112</v>
      </c>
      <c r="E66" s="61" t="s">
        <v>43</v>
      </c>
      <c r="F66" s="61" t="s">
        <v>113</v>
      </c>
      <c r="G66" s="61" t="s">
        <v>938</v>
      </c>
      <c r="H66" s="61" t="s">
        <v>3</v>
      </c>
      <c r="I66" s="61" t="s">
        <v>114</v>
      </c>
      <c r="J66" s="61" t="s">
        <v>53</v>
      </c>
      <c r="K66" s="61" t="s">
        <v>727</v>
      </c>
    </row>
    <row r="67" spans="1:11" x14ac:dyDescent="0.25">
      <c r="A67" s="61">
        <v>95</v>
      </c>
      <c r="B67" s="61" t="s">
        <v>224</v>
      </c>
      <c r="C67" s="61" t="s">
        <v>225</v>
      </c>
      <c r="D67" s="61" t="s">
        <v>0</v>
      </c>
      <c r="E67" s="61" t="s">
        <v>1</v>
      </c>
      <c r="F67" s="61" t="s">
        <v>226</v>
      </c>
      <c r="G67" s="61" t="s">
        <v>938</v>
      </c>
      <c r="H67" s="61" t="s">
        <v>3</v>
      </c>
      <c r="I67" s="61" t="s">
        <v>227</v>
      </c>
      <c r="J67" s="61" t="s">
        <v>53</v>
      </c>
      <c r="K67" s="61" t="s">
        <v>748</v>
      </c>
    </row>
    <row r="68" spans="1:11" x14ac:dyDescent="0.25">
      <c r="A68" s="61">
        <v>96</v>
      </c>
      <c r="B68" s="61" t="s">
        <v>54</v>
      </c>
      <c r="C68" s="61" t="s">
        <v>55</v>
      </c>
      <c r="D68" s="61" t="s">
        <v>0</v>
      </c>
      <c r="E68" s="61" t="s">
        <v>1</v>
      </c>
      <c r="F68" s="61" t="s">
        <v>229</v>
      </c>
      <c r="G68" s="61" t="s">
        <v>938</v>
      </c>
      <c r="H68" s="61" t="s">
        <v>3</v>
      </c>
      <c r="I68" s="61" t="s">
        <v>230</v>
      </c>
      <c r="J68" s="61" t="s">
        <v>53</v>
      </c>
      <c r="K68" s="61" t="s">
        <v>749</v>
      </c>
    </row>
    <row r="69" spans="1:11" x14ac:dyDescent="0.25">
      <c r="A69" s="61">
        <v>100</v>
      </c>
      <c r="B69" s="61" t="s">
        <v>262</v>
      </c>
      <c r="C69" s="61" t="s">
        <v>263</v>
      </c>
      <c r="D69" s="61" t="s">
        <v>264</v>
      </c>
      <c r="E69" s="61" t="s">
        <v>1</v>
      </c>
      <c r="F69" s="61" t="s">
        <v>265</v>
      </c>
      <c r="G69" s="61" t="s">
        <v>938</v>
      </c>
      <c r="H69" s="61" t="s">
        <v>3</v>
      </c>
      <c r="I69" s="61" t="s">
        <v>266</v>
      </c>
      <c r="J69" s="61" t="s">
        <v>53</v>
      </c>
      <c r="K69" s="61" t="s">
        <v>753</v>
      </c>
    </row>
    <row r="70" spans="1:11" x14ac:dyDescent="0.25">
      <c r="A70" s="61">
        <v>101</v>
      </c>
      <c r="B70" s="61" t="s">
        <v>268</v>
      </c>
      <c r="C70" s="61" t="s">
        <v>269</v>
      </c>
      <c r="D70" s="61" t="s">
        <v>66</v>
      </c>
      <c r="E70" s="61" t="s">
        <v>1</v>
      </c>
      <c r="F70" s="61" t="s">
        <v>270</v>
      </c>
      <c r="G70" s="61" t="s">
        <v>938</v>
      </c>
      <c r="H70" s="61" t="s">
        <v>3</v>
      </c>
      <c r="I70" s="61" t="s">
        <v>271</v>
      </c>
      <c r="J70" s="61" t="s">
        <v>53</v>
      </c>
      <c r="K70" s="61" t="s">
        <v>754</v>
      </c>
    </row>
    <row r="71" spans="1:11" x14ac:dyDescent="0.25">
      <c r="A71" s="61">
        <v>103</v>
      </c>
      <c r="B71" s="61" t="s">
        <v>278</v>
      </c>
      <c r="C71" s="61" t="s">
        <v>279</v>
      </c>
      <c r="D71" s="61" t="s">
        <v>66</v>
      </c>
      <c r="E71" s="61" t="s">
        <v>1</v>
      </c>
      <c r="F71" s="61" t="s">
        <v>280</v>
      </c>
      <c r="G71" s="61" t="s">
        <v>938</v>
      </c>
      <c r="H71" s="61" t="s">
        <v>3</v>
      </c>
      <c r="I71" s="61" t="s">
        <v>281</v>
      </c>
      <c r="J71" s="61" t="s">
        <v>53</v>
      </c>
      <c r="K71" s="61" t="s">
        <v>756</v>
      </c>
    </row>
    <row r="72" spans="1:11" x14ac:dyDescent="0.25">
      <c r="A72" s="61">
        <v>87</v>
      </c>
      <c r="B72" s="61" t="s">
        <v>174</v>
      </c>
      <c r="C72" s="61" t="s">
        <v>175</v>
      </c>
      <c r="D72" s="61" t="s">
        <v>0</v>
      </c>
      <c r="E72" s="61" t="s">
        <v>1</v>
      </c>
      <c r="F72" s="61" t="s">
        <v>472</v>
      </c>
      <c r="G72" s="61" t="s">
        <v>543</v>
      </c>
      <c r="H72" s="61" t="s">
        <v>473</v>
      </c>
      <c r="I72" s="61" t="s">
        <v>474</v>
      </c>
      <c r="J72" s="61" t="s">
        <v>475</v>
      </c>
      <c r="K72" s="61" t="s">
        <v>737</v>
      </c>
    </row>
    <row r="73" spans="1:11" x14ac:dyDescent="0.25">
      <c r="A73" s="61">
        <v>92</v>
      </c>
      <c r="B73" s="61" t="s">
        <v>54</v>
      </c>
      <c r="C73" s="61" t="s">
        <v>55</v>
      </c>
      <c r="D73" s="61" t="s">
        <v>0</v>
      </c>
      <c r="E73" s="61" t="s">
        <v>1</v>
      </c>
      <c r="F73" s="61" t="s">
        <v>480</v>
      </c>
      <c r="G73" s="61" t="s">
        <v>543</v>
      </c>
      <c r="H73" s="61" t="s">
        <v>473</v>
      </c>
      <c r="I73" s="61" t="s">
        <v>481</v>
      </c>
      <c r="J73" s="61" t="s">
        <v>475</v>
      </c>
      <c r="K73" s="61" t="s">
        <v>744</v>
      </c>
    </row>
    <row r="74" spans="1:11" x14ac:dyDescent="0.25">
      <c r="A74" s="56">
        <v>83</v>
      </c>
      <c r="B74" s="56" t="s">
        <v>968</v>
      </c>
      <c r="C74" s="56" t="s">
        <v>969</v>
      </c>
      <c r="D74" s="56" t="s">
        <v>970</v>
      </c>
      <c r="E74" s="56" t="s">
        <v>971</v>
      </c>
      <c r="F74" s="56" t="s">
        <v>972</v>
      </c>
      <c r="G74" s="56" t="s">
        <v>816</v>
      </c>
      <c r="H74" s="56" t="s">
        <v>8</v>
      </c>
      <c r="I74" s="56" t="s">
        <v>973</v>
      </c>
      <c r="J74" s="56" t="s">
        <v>9</v>
      </c>
      <c r="K74" s="56" t="s">
        <v>974</v>
      </c>
    </row>
    <row r="75" spans="1:11" x14ac:dyDescent="0.25">
      <c r="A75" s="56">
        <v>89</v>
      </c>
      <c r="B75" s="56" t="s">
        <v>975</v>
      </c>
      <c r="C75" s="56" t="s">
        <v>416</v>
      </c>
      <c r="D75" s="56" t="s">
        <v>976</v>
      </c>
      <c r="E75" s="56" t="s">
        <v>198</v>
      </c>
      <c r="F75" s="56" t="s">
        <v>977</v>
      </c>
      <c r="G75" s="56" t="s">
        <v>816</v>
      </c>
      <c r="H75" s="56" t="s">
        <v>8</v>
      </c>
      <c r="I75" s="56" t="s">
        <v>978</v>
      </c>
      <c r="J75" s="56" t="s">
        <v>9</v>
      </c>
      <c r="K75" s="56" t="s">
        <v>979</v>
      </c>
    </row>
    <row r="76" spans="1:11" x14ac:dyDescent="0.25">
      <c r="A76" s="56">
        <v>59</v>
      </c>
      <c r="B76" s="56" t="s">
        <v>786</v>
      </c>
      <c r="C76" s="56" t="s">
        <v>175</v>
      </c>
      <c r="D76" s="56" t="s">
        <v>256</v>
      </c>
      <c r="E76" s="56" t="s">
        <v>1</v>
      </c>
      <c r="F76" s="56" t="s">
        <v>787</v>
      </c>
      <c r="G76" s="56" t="s">
        <v>788</v>
      </c>
      <c r="H76" s="56" t="s">
        <v>5</v>
      </c>
      <c r="I76" s="56" t="s">
        <v>789</v>
      </c>
      <c r="J76" s="56" t="s">
        <v>6</v>
      </c>
      <c r="K76" s="56" t="s">
        <v>790</v>
      </c>
    </row>
    <row r="77" spans="1:11" x14ac:dyDescent="0.25">
      <c r="A77" s="56">
        <v>69</v>
      </c>
      <c r="B77" s="56" t="s">
        <v>101</v>
      </c>
      <c r="C77" s="56" t="s">
        <v>102</v>
      </c>
      <c r="D77" s="56" t="s">
        <v>103</v>
      </c>
      <c r="E77" s="56" t="s">
        <v>43</v>
      </c>
      <c r="F77" s="56" t="s">
        <v>961</v>
      </c>
      <c r="G77" s="56" t="s">
        <v>788</v>
      </c>
      <c r="H77" s="56" t="s">
        <v>5</v>
      </c>
      <c r="I77" s="56" t="s">
        <v>962</v>
      </c>
      <c r="J77" s="56" t="s">
        <v>6</v>
      </c>
      <c r="K77" s="56" t="s">
        <v>963</v>
      </c>
    </row>
    <row r="78" spans="1:11" x14ac:dyDescent="0.25">
      <c r="A78" s="61">
        <v>1</v>
      </c>
      <c r="B78" s="61" t="s">
        <v>104</v>
      </c>
      <c r="C78" s="61" t="s">
        <v>105</v>
      </c>
      <c r="D78" s="61" t="s">
        <v>106</v>
      </c>
      <c r="E78" s="61" t="s">
        <v>7</v>
      </c>
      <c r="F78" s="61" t="s">
        <v>107</v>
      </c>
      <c r="G78" s="61" t="s">
        <v>527</v>
      </c>
      <c r="H78" s="61" t="s">
        <v>5</v>
      </c>
      <c r="I78" s="61" t="s">
        <v>108</v>
      </c>
      <c r="J78" s="61" t="s">
        <v>6</v>
      </c>
      <c r="K78" s="61" t="s">
        <v>964</v>
      </c>
    </row>
    <row r="79" spans="1:11" x14ac:dyDescent="0.25">
      <c r="A79" s="61">
        <v>41</v>
      </c>
      <c r="B79" s="61" t="s">
        <v>15</v>
      </c>
      <c r="C79" s="61" t="s">
        <v>16</v>
      </c>
      <c r="D79" s="61" t="s">
        <v>17</v>
      </c>
      <c r="E79" s="61" t="s">
        <v>7</v>
      </c>
      <c r="F79" s="61" t="s">
        <v>18</v>
      </c>
      <c r="G79" s="61" t="s">
        <v>527</v>
      </c>
      <c r="H79" s="61" t="s">
        <v>5</v>
      </c>
      <c r="I79" s="61" t="s">
        <v>19</v>
      </c>
      <c r="J79" s="61" t="s">
        <v>6</v>
      </c>
      <c r="K79" s="61" t="s">
        <v>685</v>
      </c>
    </row>
    <row r="80" spans="1:11" x14ac:dyDescent="0.25">
      <c r="A80" s="61">
        <v>60</v>
      </c>
      <c r="B80" s="61" t="s">
        <v>448</v>
      </c>
      <c r="C80" s="61" t="s">
        <v>449</v>
      </c>
      <c r="D80" s="61" t="s">
        <v>205</v>
      </c>
      <c r="E80" s="61" t="s">
        <v>1</v>
      </c>
      <c r="F80" s="61" t="s">
        <v>450</v>
      </c>
      <c r="G80" s="61" t="s">
        <v>527</v>
      </c>
      <c r="H80" s="61" t="s">
        <v>5</v>
      </c>
      <c r="I80" s="61" t="s">
        <v>451</v>
      </c>
      <c r="J80" s="61" t="s">
        <v>6</v>
      </c>
      <c r="K80" s="61" t="s">
        <v>709</v>
      </c>
    </row>
    <row r="81" spans="1:11" x14ac:dyDescent="0.25">
      <c r="A81" s="61">
        <v>63</v>
      </c>
      <c r="B81" s="61" t="s">
        <v>20</v>
      </c>
      <c r="C81" s="61" t="s">
        <v>21</v>
      </c>
      <c r="D81" s="61" t="s">
        <v>0</v>
      </c>
      <c r="E81" s="61" t="s">
        <v>1</v>
      </c>
      <c r="F81" s="61" t="s">
        <v>22</v>
      </c>
      <c r="G81" s="61" t="s">
        <v>527</v>
      </c>
      <c r="H81" s="61" t="s">
        <v>5</v>
      </c>
      <c r="I81" s="61" t="s">
        <v>23</v>
      </c>
      <c r="J81" s="61" t="s">
        <v>6</v>
      </c>
      <c r="K81" s="61" t="s">
        <v>713</v>
      </c>
    </row>
    <row r="82" spans="1:11" x14ac:dyDescent="0.25">
      <c r="A82" s="61">
        <v>65</v>
      </c>
      <c r="B82" s="61" t="s">
        <v>40</v>
      </c>
      <c r="C82" s="61" t="s">
        <v>41</v>
      </c>
      <c r="D82" s="61" t="s">
        <v>42</v>
      </c>
      <c r="E82" s="61" t="s">
        <v>43</v>
      </c>
      <c r="F82" s="61" t="s">
        <v>44</v>
      </c>
      <c r="G82" s="61" t="s">
        <v>527</v>
      </c>
      <c r="H82" s="61" t="s">
        <v>5</v>
      </c>
      <c r="I82" s="61" t="s">
        <v>45</v>
      </c>
      <c r="J82" s="61" t="s">
        <v>6</v>
      </c>
      <c r="K82" s="61" t="s">
        <v>716</v>
      </c>
    </row>
    <row r="83" spans="1:11" x14ac:dyDescent="0.25">
      <c r="A83" s="61">
        <v>66</v>
      </c>
      <c r="B83" s="61" t="s">
        <v>54</v>
      </c>
      <c r="C83" s="61" t="s">
        <v>55</v>
      </c>
      <c r="D83" s="61" t="s">
        <v>0</v>
      </c>
      <c r="E83" s="61" t="s">
        <v>1</v>
      </c>
      <c r="F83" s="61" t="s">
        <v>56</v>
      </c>
      <c r="G83" s="61" t="s">
        <v>527</v>
      </c>
      <c r="H83" s="61" t="s">
        <v>5</v>
      </c>
      <c r="I83" s="61" t="s">
        <v>57</v>
      </c>
      <c r="J83" s="61" t="s">
        <v>6</v>
      </c>
      <c r="K83" s="61" t="s">
        <v>717</v>
      </c>
    </row>
    <row r="84" spans="1:11" x14ac:dyDescent="0.25">
      <c r="A84" s="61">
        <v>67</v>
      </c>
      <c r="B84" s="61" t="s">
        <v>64</v>
      </c>
      <c r="C84" s="61" t="s">
        <v>65</v>
      </c>
      <c r="D84" s="61" t="s">
        <v>66</v>
      </c>
      <c r="E84" s="61" t="s">
        <v>1</v>
      </c>
      <c r="F84" s="61" t="s">
        <v>85</v>
      </c>
      <c r="G84" s="61" t="s">
        <v>527</v>
      </c>
      <c r="H84" s="61" t="s">
        <v>5</v>
      </c>
      <c r="I84" s="61" t="s">
        <v>86</v>
      </c>
      <c r="J84" s="61" t="s">
        <v>6</v>
      </c>
      <c r="K84" s="61" t="s">
        <v>722</v>
      </c>
    </row>
    <row r="85" spans="1:11" x14ac:dyDescent="0.25">
      <c r="A85" s="61">
        <v>68</v>
      </c>
      <c r="B85" s="61" t="s">
        <v>88</v>
      </c>
      <c r="C85" s="61" t="s">
        <v>89</v>
      </c>
      <c r="D85" s="61" t="s">
        <v>90</v>
      </c>
      <c r="E85" s="61" t="s">
        <v>70</v>
      </c>
      <c r="F85" s="61" t="s">
        <v>91</v>
      </c>
      <c r="G85" s="61" t="s">
        <v>527</v>
      </c>
      <c r="H85" s="61" t="s">
        <v>5</v>
      </c>
      <c r="I85" s="61" t="s">
        <v>92</v>
      </c>
      <c r="J85" s="61" t="s">
        <v>6</v>
      </c>
      <c r="K85" s="61" t="s">
        <v>723</v>
      </c>
    </row>
    <row r="86" spans="1:11" x14ac:dyDescent="0.25">
      <c r="A86" s="61">
        <v>72</v>
      </c>
      <c r="B86" s="61" t="s">
        <v>127</v>
      </c>
      <c r="C86" s="61" t="s">
        <v>47</v>
      </c>
      <c r="D86" s="61" t="s">
        <v>0</v>
      </c>
      <c r="E86" s="61" t="s">
        <v>1</v>
      </c>
      <c r="F86" s="61" t="s">
        <v>128</v>
      </c>
      <c r="G86" s="61" t="s">
        <v>527</v>
      </c>
      <c r="H86" s="61" t="s">
        <v>8</v>
      </c>
      <c r="I86" s="61" t="s">
        <v>129</v>
      </c>
      <c r="J86" s="61" t="s">
        <v>9</v>
      </c>
      <c r="K86" s="61" t="s">
        <v>729</v>
      </c>
    </row>
    <row r="87" spans="1:11" x14ac:dyDescent="0.25">
      <c r="A87" s="61">
        <v>73</v>
      </c>
      <c r="B87" s="61" t="s">
        <v>641</v>
      </c>
      <c r="C87" s="61" t="s">
        <v>642</v>
      </c>
      <c r="D87" s="61" t="s">
        <v>106</v>
      </c>
      <c r="E87" s="61" t="s">
        <v>7</v>
      </c>
      <c r="F87" s="61" t="s">
        <v>643</v>
      </c>
      <c r="G87" s="61" t="s">
        <v>527</v>
      </c>
      <c r="H87" s="61" t="s">
        <v>8</v>
      </c>
      <c r="I87" s="61" t="s">
        <v>644</v>
      </c>
      <c r="J87" s="61" t="s">
        <v>9</v>
      </c>
      <c r="K87" s="61" t="s">
        <v>730</v>
      </c>
    </row>
    <row r="88" spans="1:11" x14ac:dyDescent="0.25">
      <c r="A88" s="61">
        <v>76</v>
      </c>
      <c r="B88" s="61" t="s">
        <v>811</v>
      </c>
      <c r="C88" s="61" t="s">
        <v>812</v>
      </c>
      <c r="D88" s="61" t="s">
        <v>813</v>
      </c>
      <c r="E88" s="61" t="s">
        <v>814</v>
      </c>
      <c r="F88" s="61" t="s">
        <v>815</v>
      </c>
      <c r="G88" s="61" t="s">
        <v>527</v>
      </c>
      <c r="H88" s="61" t="s">
        <v>8</v>
      </c>
      <c r="I88" s="61" t="s">
        <v>817</v>
      </c>
      <c r="J88" s="61" t="s">
        <v>9</v>
      </c>
      <c r="K88" s="61" t="s">
        <v>818</v>
      </c>
    </row>
    <row r="89" spans="1:11" x14ac:dyDescent="0.25">
      <c r="A89" s="61">
        <v>77</v>
      </c>
      <c r="B89" s="61" t="s">
        <v>869</v>
      </c>
      <c r="C89" s="61" t="s">
        <v>870</v>
      </c>
      <c r="D89" s="61" t="s">
        <v>871</v>
      </c>
      <c r="E89" s="61" t="s">
        <v>198</v>
      </c>
      <c r="F89" s="61" t="s">
        <v>872</v>
      </c>
      <c r="G89" s="61" t="s">
        <v>527</v>
      </c>
      <c r="H89" s="61" t="s">
        <v>8</v>
      </c>
      <c r="I89" s="61" t="s">
        <v>873</v>
      </c>
      <c r="J89" s="61" t="s">
        <v>9</v>
      </c>
      <c r="K89" s="61" t="s">
        <v>874</v>
      </c>
    </row>
    <row r="90" spans="1:11" x14ac:dyDescent="0.25">
      <c r="A90" s="61">
        <v>79</v>
      </c>
      <c r="B90" s="61" t="s">
        <v>819</v>
      </c>
      <c r="C90" s="61" t="s">
        <v>820</v>
      </c>
      <c r="D90" s="61" t="s">
        <v>821</v>
      </c>
      <c r="E90" s="61" t="s">
        <v>822</v>
      </c>
      <c r="F90" s="61" t="s">
        <v>823</v>
      </c>
      <c r="G90" s="61" t="s">
        <v>527</v>
      </c>
      <c r="H90" s="61" t="s">
        <v>8</v>
      </c>
      <c r="I90" s="61" t="s">
        <v>824</v>
      </c>
      <c r="J90" s="61" t="s">
        <v>9</v>
      </c>
      <c r="K90" s="61" t="s">
        <v>825</v>
      </c>
    </row>
    <row r="91" spans="1:11" x14ac:dyDescent="0.25">
      <c r="A91" s="61">
        <v>80</v>
      </c>
      <c r="B91" s="61" t="s">
        <v>875</v>
      </c>
      <c r="C91" s="61" t="s">
        <v>876</v>
      </c>
      <c r="D91" s="61" t="s">
        <v>877</v>
      </c>
      <c r="E91" s="61" t="s">
        <v>878</v>
      </c>
      <c r="F91" s="61" t="s">
        <v>879</v>
      </c>
      <c r="G91" s="61" t="s">
        <v>527</v>
      </c>
      <c r="H91" s="61" t="s">
        <v>8</v>
      </c>
      <c r="I91" s="61" t="s">
        <v>880</v>
      </c>
      <c r="J91" s="61" t="s">
        <v>9</v>
      </c>
      <c r="K91" s="61" t="s">
        <v>881</v>
      </c>
    </row>
    <row r="92" spans="1:11" x14ac:dyDescent="0.25">
      <c r="A92" s="61">
        <v>81</v>
      </c>
      <c r="B92" s="61" t="s">
        <v>797</v>
      </c>
      <c r="C92" s="61" t="s">
        <v>798</v>
      </c>
      <c r="D92" s="61" t="s">
        <v>799</v>
      </c>
      <c r="E92" s="61" t="s">
        <v>1</v>
      </c>
      <c r="F92" s="61" t="s">
        <v>800</v>
      </c>
      <c r="G92" s="61" t="s">
        <v>527</v>
      </c>
      <c r="H92" s="61" t="s">
        <v>8</v>
      </c>
      <c r="I92" s="61" t="s">
        <v>801</v>
      </c>
      <c r="J92" s="61" t="s">
        <v>9</v>
      </c>
      <c r="K92" s="61" t="s">
        <v>802</v>
      </c>
    </row>
    <row r="93" spans="1:11" x14ac:dyDescent="0.25">
      <c r="A93" s="61">
        <v>82</v>
      </c>
      <c r="B93" s="61" t="s">
        <v>101</v>
      </c>
      <c r="C93" s="61" t="s">
        <v>102</v>
      </c>
      <c r="D93" s="61" t="s">
        <v>103</v>
      </c>
      <c r="E93" s="61" t="s">
        <v>43</v>
      </c>
      <c r="F93" s="61" t="s">
        <v>169</v>
      </c>
      <c r="G93" s="61" t="s">
        <v>527</v>
      </c>
      <c r="H93" s="61" t="s">
        <v>8</v>
      </c>
      <c r="I93" s="61" t="s">
        <v>170</v>
      </c>
      <c r="J93" s="61" t="s">
        <v>9</v>
      </c>
      <c r="K93" s="61" t="s">
        <v>735</v>
      </c>
    </row>
    <row r="94" spans="1:11" x14ac:dyDescent="0.25">
      <c r="A94" s="61">
        <v>84</v>
      </c>
      <c r="B94" s="61" t="s">
        <v>882</v>
      </c>
      <c r="C94" s="61" t="s">
        <v>97</v>
      </c>
      <c r="D94" s="61" t="s">
        <v>173</v>
      </c>
      <c r="E94" s="61" t="s">
        <v>43</v>
      </c>
      <c r="F94" s="61" t="s">
        <v>883</v>
      </c>
      <c r="G94" s="61" t="s">
        <v>527</v>
      </c>
      <c r="H94" s="61" t="s">
        <v>8</v>
      </c>
      <c r="I94" s="61" t="s">
        <v>884</v>
      </c>
      <c r="J94" s="61" t="s">
        <v>9</v>
      </c>
      <c r="K94" s="61" t="s">
        <v>885</v>
      </c>
    </row>
    <row r="95" spans="1:11" x14ac:dyDescent="0.25">
      <c r="A95" s="61">
        <v>86</v>
      </c>
      <c r="B95" s="61" t="s">
        <v>174</v>
      </c>
      <c r="C95" s="61" t="s">
        <v>175</v>
      </c>
      <c r="D95" s="61" t="s">
        <v>0</v>
      </c>
      <c r="E95" s="61" t="s">
        <v>1</v>
      </c>
      <c r="F95" s="61" t="s">
        <v>176</v>
      </c>
      <c r="G95" s="61" t="s">
        <v>527</v>
      </c>
      <c r="H95" s="61" t="s">
        <v>8</v>
      </c>
      <c r="I95" s="61" t="s">
        <v>177</v>
      </c>
      <c r="J95" s="61" t="s">
        <v>9</v>
      </c>
      <c r="K95" s="61" t="s">
        <v>736</v>
      </c>
    </row>
    <row r="96" spans="1:11" x14ac:dyDescent="0.25">
      <c r="A96" s="61">
        <v>88</v>
      </c>
      <c r="B96" s="61" t="s">
        <v>179</v>
      </c>
      <c r="C96" s="61" t="s">
        <v>180</v>
      </c>
      <c r="D96" s="61" t="s">
        <v>181</v>
      </c>
      <c r="E96" s="61" t="s">
        <v>43</v>
      </c>
      <c r="F96" s="61" t="s">
        <v>182</v>
      </c>
      <c r="G96" s="61" t="s">
        <v>527</v>
      </c>
      <c r="H96" s="61" t="s">
        <v>8</v>
      </c>
      <c r="I96" s="61" t="s">
        <v>183</v>
      </c>
      <c r="J96" s="61" t="s">
        <v>9</v>
      </c>
      <c r="K96" s="61" t="s">
        <v>738</v>
      </c>
    </row>
    <row r="97" spans="1:11" x14ac:dyDescent="0.25">
      <c r="A97" s="61">
        <v>2</v>
      </c>
      <c r="B97" s="61" t="s">
        <v>803</v>
      </c>
      <c r="C97" s="61" t="s">
        <v>804</v>
      </c>
      <c r="D97" s="61" t="s">
        <v>17</v>
      </c>
      <c r="E97" s="61" t="s">
        <v>7</v>
      </c>
      <c r="F97" s="61" t="s">
        <v>805</v>
      </c>
      <c r="G97" s="61" t="s">
        <v>760</v>
      </c>
      <c r="H97" s="61" t="s">
        <v>5</v>
      </c>
      <c r="I97" s="61" t="s">
        <v>806</v>
      </c>
      <c r="J97" s="61" t="s">
        <v>6</v>
      </c>
      <c r="K97" s="61" t="s">
        <v>965</v>
      </c>
    </row>
    <row r="98" spans="1:11" x14ac:dyDescent="0.25">
      <c r="A98" s="61">
        <v>4</v>
      </c>
      <c r="B98" s="61" t="s">
        <v>612</v>
      </c>
      <c r="C98" s="61" t="s">
        <v>613</v>
      </c>
      <c r="D98" s="61" t="s">
        <v>0</v>
      </c>
      <c r="E98" s="61" t="s">
        <v>1</v>
      </c>
      <c r="F98" s="61" t="s">
        <v>922</v>
      </c>
      <c r="G98" s="61" t="s">
        <v>760</v>
      </c>
      <c r="H98" s="61" t="s">
        <v>5</v>
      </c>
      <c r="I98" s="61" t="s">
        <v>923</v>
      </c>
      <c r="J98" s="61" t="s">
        <v>6</v>
      </c>
      <c r="K98" s="61" t="s">
        <v>967</v>
      </c>
    </row>
    <row r="99" spans="1:11" x14ac:dyDescent="0.25">
      <c r="A99" s="61">
        <v>10</v>
      </c>
      <c r="B99" s="61" t="s">
        <v>49</v>
      </c>
      <c r="C99" s="61" t="s">
        <v>97</v>
      </c>
      <c r="D99" s="61" t="s">
        <v>66</v>
      </c>
      <c r="E99" s="61" t="s">
        <v>1</v>
      </c>
      <c r="F99" s="61" t="s">
        <v>98</v>
      </c>
      <c r="G99" s="61" t="s">
        <v>760</v>
      </c>
      <c r="H99" s="61" t="s">
        <v>5</v>
      </c>
      <c r="I99" s="61" t="s">
        <v>99</v>
      </c>
      <c r="J99" s="61" t="s">
        <v>6</v>
      </c>
      <c r="K99" s="61" t="s">
        <v>920</v>
      </c>
    </row>
    <row r="100" spans="1:11" x14ac:dyDescent="0.25">
      <c r="A100" s="61">
        <v>12</v>
      </c>
      <c r="B100" s="61" t="s">
        <v>902</v>
      </c>
      <c r="C100" s="61" t="s">
        <v>903</v>
      </c>
      <c r="D100" s="61" t="s">
        <v>17</v>
      </c>
      <c r="E100" s="61" t="s">
        <v>7</v>
      </c>
      <c r="F100" s="61" t="s">
        <v>904</v>
      </c>
      <c r="G100" s="61" t="s">
        <v>760</v>
      </c>
      <c r="H100" s="61" t="s">
        <v>8</v>
      </c>
      <c r="I100" s="61" t="s">
        <v>905</v>
      </c>
      <c r="J100" s="61" t="s">
        <v>9</v>
      </c>
      <c r="K100" s="61" t="s">
        <v>906</v>
      </c>
    </row>
    <row r="101" spans="1:11" x14ac:dyDescent="0.25">
      <c r="A101" s="61">
        <v>18</v>
      </c>
      <c r="B101" s="61" t="s">
        <v>766</v>
      </c>
      <c r="C101" s="61" t="s">
        <v>767</v>
      </c>
      <c r="D101" s="61" t="s">
        <v>577</v>
      </c>
      <c r="E101" s="61" t="s">
        <v>7</v>
      </c>
      <c r="F101" s="61" t="s">
        <v>768</v>
      </c>
      <c r="G101" s="61" t="s">
        <v>760</v>
      </c>
      <c r="H101" s="61" t="s">
        <v>8</v>
      </c>
      <c r="I101" s="61" t="s">
        <v>769</v>
      </c>
      <c r="J101" s="61" t="s">
        <v>9</v>
      </c>
      <c r="K101" s="61" t="s">
        <v>770</v>
      </c>
    </row>
    <row r="102" spans="1:11" x14ac:dyDescent="0.25">
      <c r="A102" s="61">
        <v>19</v>
      </c>
      <c r="B102" s="61" t="s">
        <v>544</v>
      </c>
      <c r="C102" s="61" t="s">
        <v>545</v>
      </c>
      <c r="D102" s="61" t="s">
        <v>546</v>
      </c>
      <c r="E102" s="61" t="s">
        <v>1</v>
      </c>
      <c r="F102" s="61" t="s">
        <v>547</v>
      </c>
      <c r="G102" s="61" t="s">
        <v>760</v>
      </c>
      <c r="H102" s="61" t="s">
        <v>8</v>
      </c>
      <c r="I102" s="61" t="s">
        <v>548</v>
      </c>
      <c r="J102" s="61" t="s">
        <v>9</v>
      </c>
      <c r="K102" s="61" t="s">
        <v>783</v>
      </c>
    </row>
    <row r="103" spans="1:11" x14ac:dyDescent="0.25">
      <c r="A103" s="61">
        <v>75</v>
      </c>
      <c r="B103" s="61" t="s">
        <v>925</v>
      </c>
      <c r="C103" s="61" t="s">
        <v>926</v>
      </c>
      <c r="D103" s="61" t="s">
        <v>821</v>
      </c>
      <c r="E103" s="61" t="s">
        <v>822</v>
      </c>
      <c r="F103" s="61" t="s">
        <v>927</v>
      </c>
      <c r="G103" s="61" t="s">
        <v>760</v>
      </c>
      <c r="H103" s="61" t="s">
        <v>8</v>
      </c>
      <c r="I103" s="61" t="s">
        <v>928</v>
      </c>
      <c r="J103" s="61" t="s">
        <v>9</v>
      </c>
      <c r="K103" s="61" t="s">
        <v>929</v>
      </c>
    </row>
    <row r="104" spans="1:11" x14ac:dyDescent="0.25">
      <c r="A104" s="61">
        <v>85</v>
      </c>
      <c r="B104" s="61" t="s">
        <v>930</v>
      </c>
      <c r="C104" s="61" t="s">
        <v>931</v>
      </c>
      <c r="D104" s="61" t="s">
        <v>932</v>
      </c>
      <c r="E104" s="61" t="s">
        <v>933</v>
      </c>
      <c r="F104" s="61" t="s">
        <v>934</v>
      </c>
      <c r="G104" s="61" t="s">
        <v>760</v>
      </c>
      <c r="H104" s="61" t="s">
        <v>8</v>
      </c>
      <c r="I104" s="61" t="s">
        <v>935</v>
      </c>
      <c r="J104" s="61" t="s">
        <v>9</v>
      </c>
      <c r="K104" s="61" t="s">
        <v>936</v>
      </c>
    </row>
  </sheetData>
  <sortState ref="A2:K104">
    <sortCondition ref="G2:G104"/>
  </sortState>
  <pageMargins bottom="0.75" footer="0.3" header="0.3" left="0.7" right="0.7" top="0.75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1"/>
  <dimension ref="A1:L107"/>
  <sheetViews>
    <sheetView workbookViewId="0">
      <selection sqref="A1:K1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6">
        <v>5</v>
      </c>
      <c r="B2" s="56" t="s">
        <v>15</v>
      </c>
      <c r="C2" s="56" t="s">
        <v>16</v>
      </c>
      <c r="D2" s="56" t="s">
        <v>17</v>
      </c>
      <c r="E2" s="56" t="s">
        <v>7</v>
      </c>
      <c r="F2" s="56" t="s">
        <v>948</v>
      </c>
      <c r="G2" s="56" t="s">
        <v>516</v>
      </c>
      <c r="H2" s="56" t="s">
        <v>30</v>
      </c>
      <c r="I2" s="56" t="s">
        <v>949</v>
      </c>
      <c r="J2" s="56" t="s">
        <v>32</v>
      </c>
      <c r="K2" s="56" t="s">
        <v>950</v>
      </c>
    </row>
    <row r="3" spans="1:11" x14ac:dyDescent="0.25">
      <c r="A3" s="56">
        <v>11</v>
      </c>
      <c r="B3" s="56" t="s">
        <v>262</v>
      </c>
      <c r="C3" s="56" t="s">
        <v>421</v>
      </c>
      <c r="D3" s="56" t="s">
        <v>0</v>
      </c>
      <c r="E3" s="56" t="s">
        <v>1</v>
      </c>
      <c r="F3" s="56" t="s">
        <v>855</v>
      </c>
      <c r="G3" s="56" t="s">
        <v>516</v>
      </c>
      <c r="H3" s="56" t="s">
        <v>828</v>
      </c>
      <c r="I3" s="56" t="s">
        <v>856</v>
      </c>
      <c r="J3" s="56" t="s">
        <v>827</v>
      </c>
      <c r="K3" s="56" t="s">
        <v>895</v>
      </c>
    </row>
    <row r="4" spans="1:11" x14ac:dyDescent="0.25">
      <c r="A4">
        <v>6</v>
      </c>
      <c r="B4" s="60" t="s">
        <v>567</v>
      </c>
      <c r="C4" s="60" t="s">
        <v>561</v>
      </c>
      <c r="D4" s="60" t="s">
        <v>0</v>
      </c>
      <c r="E4" s="60" t="s">
        <v>1</v>
      </c>
      <c r="F4" s="60" t="s">
        <v>61</v>
      </c>
      <c r="G4" s="60" t="s">
        <v>666</v>
      </c>
      <c r="H4" s="60" t="s">
        <v>3</v>
      </c>
      <c r="I4" s="60" t="s">
        <v>62</v>
      </c>
      <c r="J4" s="60" t="s">
        <v>53</v>
      </c>
      <c r="K4" s="60" t="s">
        <v>919</v>
      </c>
    </row>
    <row r="5" spans="1:11" x14ac:dyDescent="0.25">
      <c r="A5" s="60">
        <v>13</v>
      </c>
      <c r="B5" s="60" t="s">
        <v>863</v>
      </c>
      <c r="C5" s="60" t="s">
        <v>864</v>
      </c>
      <c r="D5" s="60" t="s">
        <v>865</v>
      </c>
      <c r="E5" s="60" t="s">
        <v>70</v>
      </c>
      <c r="F5" s="60" t="s">
        <v>866</v>
      </c>
      <c r="G5" s="60" t="s">
        <v>666</v>
      </c>
      <c r="H5" s="60" t="s">
        <v>287</v>
      </c>
      <c r="I5" s="60" t="s">
        <v>867</v>
      </c>
      <c r="J5" s="60" t="s">
        <v>289</v>
      </c>
      <c r="K5" s="60" t="s">
        <v>868</v>
      </c>
    </row>
    <row r="6" spans="1:11" x14ac:dyDescent="0.25">
      <c r="A6" s="60">
        <v>14</v>
      </c>
      <c r="B6" s="60" t="s">
        <v>830</v>
      </c>
      <c r="C6" s="60" t="s">
        <v>624</v>
      </c>
      <c r="D6" s="60" t="s">
        <v>625</v>
      </c>
      <c r="E6" s="60" t="s">
        <v>48</v>
      </c>
      <c r="F6" s="60" t="s">
        <v>626</v>
      </c>
      <c r="G6" s="60" t="s">
        <v>666</v>
      </c>
      <c r="H6" s="60" t="s">
        <v>294</v>
      </c>
      <c r="I6" s="60" t="s">
        <v>627</v>
      </c>
      <c r="J6" s="60" t="s">
        <v>289</v>
      </c>
      <c r="K6" s="60" t="s">
        <v>831</v>
      </c>
    </row>
    <row r="7" spans="1:11" x14ac:dyDescent="0.25">
      <c r="A7" s="60">
        <v>15</v>
      </c>
      <c r="B7" s="60" t="s">
        <v>832</v>
      </c>
      <c r="C7" s="60" t="s">
        <v>833</v>
      </c>
      <c r="D7" s="60" t="s">
        <v>173</v>
      </c>
      <c r="E7" s="60" t="s">
        <v>43</v>
      </c>
      <c r="F7" s="60" t="s">
        <v>834</v>
      </c>
      <c r="G7" s="60" t="s">
        <v>666</v>
      </c>
      <c r="H7" s="60" t="s">
        <v>294</v>
      </c>
      <c r="I7" s="60" t="s">
        <v>835</v>
      </c>
      <c r="J7" s="60" t="s">
        <v>289</v>
      </c>
      <c r="K7" s="60" t="s">
        <v>836</v>
      </c>
    </row>
    <row r="8" spans="1:11" x14ac:dyDescent="0.25">
      <c r="A8" s="60">
        <v>20</v>
      </c>
      <c r="B8" s="60" t="s">
        <v>453</v>
      </c>
      <c r="C8" s="60" t="s">
        <v>454</v>
      </c>
      <c r="D8" s="60" t="s">
        <v>455</v>
      </c>
      <c r="E8" s="60" t="s">
        <v>456</v>
      </c>
      <c r="F8" s="60" t="s">
        <v>457</v>
      </c>
      <c r="G8" s="60" t="s">
        <v>666</v>
      </c>
      <c r="H8" s="60" t="s">
        <v>30</v>
      </c>
      <c r="I8" s="60" t="s">
        <v>458</v>
      </c>
      <c r="J8" s="60" t="s">
        <v>32</v>
      </c>
      <c r="K8" s="60" t="s">
        <v>763</v>
      </c>
    </row>
    <row r="9" spans="1:11" x14ac:dyDescent="0.25">
      <c r="A9" s="60">
        <v>24</v>
      </c>
      <c r="B9" s="60" t="s">
        <v>382</v>
      </c>
      <c r="C9" s="60" t="s">
        <v>383</v>
      </c>
      <c r="D9" s="60" t="s">
        <v>351</v>
      </c>
      <c r="E9" s="60" t="s">
        <v>48</v>
      </c>
      <c r="F9" s="60" t="s">
        <v>384</v>
      </c>
      <c r="G9" s="60" t="s">
        <v>666</v>
      </c>
      <c r="H9" s="60" t="s">
        <v>287</v>
      </c>
      <c r="I9" s="60" t="s">
        <v>385</v>
      </c>
      <c r="J9" s="60" t="s">
        <v>289</v>
      </c>
      <c r="K9" s="60" t="s">
        <v>657</v>
      </c>
    </row>
    <row r="10" spans="1:11" x14ac:dyDescent="0.25">
      <c r="A10" s="60">
        <v>25</v>
      </c>
      <c r="B10" s="60" t="s">
        <v>407</v>
      </c>
      <c r="C10" s="60" t="s">
        <v>408</v>
      </c>
      <c r="D10" s="60" t="s">
        <v>618</v>
      </c>
      <c r="E10" s="60" t="s">
        <v>619</v>
      </c>
      <c r="F10" s="60" t="s">
        <v>620</v>
      </c>
      <c r="G10" s="60" t="s">
        <v>666</v>
      </c>
      <c r="H10" s="60" t="s">
        <v>294</v>
      </c>
      <c r="I10" s="60" t="s">
        <v>621</v>
      </c>
      <c r="J10" s="60" t="s">
        <v>289</v>
      </c>
      <c r="K10" s="60" t="s">
        <v>658</v>
      </c>
    </row>
    <row r="11" spans="1:11" x14ac:dyDescent="0.25">
      <c r="A11" s="60">
        <v>29</v>
      </c>
      <c r="B11" s="60"/>
      <c r="C11" s="60"/>
      <c r="D11" s="60"/>
      <c r="E11" s="60"/>
      <c r="F11" s="60" t="s">
        <v>572</v>
      </c>
      <c r="G11" s="60" t="s">
        <v>666</v>
      </c>
      <c r="H11" s="60" t="s">
        <v>287</v>
      </c>
      <c r="I11" s="60" t="s">
        <v>573</v>
      </c>
      <c r="J11" s="60" t="s">
        <v>289</v>
      </c>
      <c r="K11" s="60" t="s">
        <v>665</v>
      </c>
    </row>
    <row r="12" spans="1:11" x14ac:dyDescent="0.25">
      <c r="A12" s="60">
        <v>30</v>
      </c>
      <c r="B12" s="60" t="s">
        <v>575</v>
      </c>
      <c r="C12" s="60" t="s">
        <v>576</v>
      </c>
      <c r="D12" s="60" t="s">
        <v>577</v>
      </c>
      <c r="E12" s="60" t="s">
        <v>7</v>
      </c>
      <c r="F12" s="60" t="s">
        <v>578</v>
      </c>
      <c r="G12" s="60" t="s">
        <v>666</v>
      </c>
      <c r="H12" s="60" t="s">
        <v>287</v>
      </c>
      <c r="I12" s="60" t="s">
        <v>579</v>
      </c>
      <c r="J12" s="60" t="s">
        <v>289</v>
      </c>
      <c r="K12" s="60" t="s">
        <v>667</v>
      </c>
    </row>
    <row r="13" spans="1:11" x14ac:dyDescent="0.25">
      <c r="A13" s="60">
        <v>31</v>
      </c>
      <c r="B13" s="60" t="s">
        <v>590</v>
      </c>
      <c r="C13" s="60" t="s">
        <v>591</v>
      </c>
      <c r="D13" s="60" t="s">
        <v>592</v>
      </c>
      <c r="E13" s="60" t="s">
        <v>43</v>
      </c>
      <c r="F13" s="60" t="s">
        <v>593</v>
      </c>
      <c r="G13" s="60" t="s">
        <v>666</v>
      </c>
      <c r="H13" s="60" t="s">
        <v>30</v>
      </c>
      <c r="I13" s="60" t="s">
        <v>594</v>
      </c>
      <c r="J13" s="60" t="s">
        <v>32</v>
      </c>
      <c r="K13" s="60" t="s">
        <v>669</v>
      </c>
    </row>
    <row r="14" spans="1:11" x14ac:dyDescent="0.25">
      <c r="A14" s="60">
        <v>33</v>
      </c>
      <c r="B14" s="60" t="s">
        <v>407</v>
      </c>
      <c r="C14" s="60" t="s">
        <v>408</v>
      </c>
      <c r="D14" s="60" t="s">
        <v>618</v>
      </c>
      <c r="E14" s="60" t="s">
        <v>619</v>
      </c>
      <c r="F14" s="60" t="s">
        <v>563</v>
      </c>
      <c r="G14" s="60" t="s">
        <v>666</v>
      </c>
      <c r="H14" s="60" t="s">
        <v>294</v>
      </c>
      <c r="I14" s="60" t="s">
        <v>564</v>
      </c>
      <c r="J14" s="60" t="s">
        <v>289</v>
      </c>
      <c r="K14" s="60" t="s">
        <v>672</v>
      </c>
    </row>
    <row r="15" spans="1:11" x14ac:dyDescent="0.25">
      <c r="A15" s="60">
        <v>37</v>
      </c>
      <c r="B15" s="60" t="s">
        <v>283</v>
      </c>
      <c r="C15" s="60" t="s">
        <v>284</v>
      </c>
      <c r="D15" s="60" t="s">
        <v>285</v>
      </c>
      <c r="E15" s="60" t="s">
        <v>7</v>
      </c>
      <c r="F15" s="60" t="s">
        <v>286</v>
      </c>
      <c r="G15" s="60" t="s">
        <v>666</v>
      </c>
      <c r="H15" s="60" t="s">
        <v>287</v>
      </c>
      <c r="I15" s="60" t="s">
        <v>288</v>
      </c>
      <c r="J15" s="60" t="s">
        <v>289</v>
      </c>
      <c r="K15" s="60" t="s">
        <v>678</v>
      </c>
    </row>
    <row r="16" spans="1:11" x14ac:dyDescent="0.25">
      <c r="A16" s="60">
        <v>40</v>
      </c>
      <c r="B16" s="60" t="s">
        <v>311</v>
      </c>
      <c r="C16" s="60" t="s">
        <v>312</v>
      </c>
      <c r="D16" s="60" t="s">
        <v>313</v>
      </c>
      <c r="E16" s="60" t="s">
        <v>43</v>
      </c>
      <c r="F16" s="60" t="s">
        <v>314</v>
      </c>
      <c r="G16" s="60" t="s">
        <v>666</v>
      </c>
      <c r="H16" s="60" t="s">
        <v>294</v>
      </c>
      <c r="I16" s="60" t="s">
        <v>315</v>
      </c>
      <c r="J16" s="60" t="s">
        <v>289</v>
      </c>
      <c r="K16" s="60" t="s">
        <v>683</v>
      </c>
    </row>
    <row r="17" spans="1:11" x14ac:dyDescent="0.25">
      <c r="A17" s="60">
        <v>42</v>
      </c>
      <c r="B17" s="60" t="s">
        <v>327</v>
      </c>
      <c r="C17" s="60" t="s">
        <v>328</v>
      </c>
      <c r="D17" s="60" t="s">
        <v>112</v>
      </c>
      <c r="E17" s="60" t="s">
        <v>43</v>
      </c>
      <c r="F17" s="60" t="s">
        <v>329</v>
      </c>
      <c r="G17" s="60" t="s">
        <v>666</v>
      </c>
      <c r="H17" s="60" t="s">
        <v>287</v>
      </c>
      <c r="I17" s="60" t="s">
        <v>330</v>
      </c>
      <c r="J17" s="60" t="s">
        <v>289</v>
      </c>
      <c r="K17" s="60" t="s">
        <v>684</v>
      </c>
    </row>
    <row r="18" spans="1:11" x14ac:dyDescent="0.25">
      <c r="A18" s="60">
        <v>44</v>
      </c>
      <c r="B18" s="60" t="s">
        <v>333</v>
      </c>
      <c r="C18" s="60" t="s">
        <v>334</v>
      </c>
      <c r="D18" s="60" t="s">
        <v>335</v>
      </c>
      <c r="E18" s="60" t="s">
        <v>48</v>
      </c>
      <c r="F18" s="60" t="s">
        <v>336</v>
      </c>
      <c r="G18" s="60" t="s">
        <v>666</v>
      </c>
      <c r="H18" s="60" t="s">
        <v>287</v>
      </c>
      <c r="I18" s="60" t="s">
        <v>337</v>
      </c>
      <c r="J18" s="60" t="s">
        <v>289</v>
      </c>
      <c r="K18" s="60" t="s">
        <v>686</v>
      </c>
    </row>
    <row r="19" spans="1:11" x14ac:dyDescent="0.25">
      <c r="A19" s="60">
        <v>45</v>
      </c>
      <c r="B19" s="60" t="s">
        <v>345</v>
      </c>
      <c r="C19" s="60" t="s">
        <v>346</v>
      </c>
      <c r="D19" s="60" t="s">
        <v>17</v>
      </c>
      <c r="E19" s="60" t="s">
        <v>7</v>
      </c>
      <c r="F19" s="60" t="s">
        <v>347</v>
      </c>
      <c r="G19" s="60" t="s">
        <v>666</v>
      </c>
      <c r="H19" s="60" t="s">
        <v>287</v>
      </c>
      <c r="I19" s="60" t="s">
        <v>348</v>
      </c>
      <c r="J19" s="60" t="s">
        <v>289</v>
      </c>
      <c r="K19" s="60" t="s">
        <v>688</v>
      </c>
    </row>
    <row r="20" spans="1:11" x14ac:dyDescent="0.25">
      <c r="A20" s="60">
        <v>46</v>
      </c>
      <c r="B20" s="60" t="s">
        <v>350</v>
      </c>
      <c r="C20" s="60" t="s">
        <v>340</v>
      </c>
      <c r="D20" s="60" t="s">
        <v>351</v>
      </c>
      <c r="E20" s="60" t="s">
        <v>48</v>
      </c>
      <c r="F20" s="60" t="s">
        <v>352</v>
      </c>
      <c r="G20" s="60" t="s">
        <v>666</v>
      </c>
      <c r="H20" s="60" t="s">
        <v>287</v>
      </c>
      <c r="I20" s="60" t="s">
        <v>353</v>
      </c>
      <c r="J20" s="60" t="s">
        <v>289</v>
      </c>
      <c r="K20" s="60" t="s">
        <v>689</v>
      </c>
    </row>
    <row r="21" spans="1:11" x14ac:dyDescent="0.25">
      <c r="A21" s="60">
        <v>51</v>
      </c>
      <c r="B21" s="60" t="s">
        <v>377</v>
      </c>
      <c r="C21" s="60" t="s">
        <v>378</v>
      </c>
      <c r="D21" s="60" t="s">
        <v>256</v>
      </c>
      <c r="E21" s="60" t="s">
        <v>1</v>
      </c>
      <c r="F21" s="60" t="s">
        <v>379</v>
      </c>
      <c r="G21" s="60" t="s">
        <v>666</v>
      </c>
      <c r="H21" s="60" t="s">
        <v>294</v>
      </c>
      <c r="I21" s="60" t="s">
        <v>380</v>
      </c>
      <c r="J21" s="60" t="s">
        <v>289</v>
      </c>
      <c r="K21" s="60" t="s">
        <v>695</v>
      </c>
    </row>
    <row r="22" spans="1:11" x14ac:dyDescent="0.25">
      <c r="A22" s="60">
        <v>52</v>
      </c>
      <c r="B22" s="60" t="s">
        <v>387</v>
      </c>
      <c r="C22" s="60" t="s">
        <v>279</v>
      </c>
      <c r="D22" s="60" t="s">
        <v>351</v>
      </c>
      <c r="E22" s="60" t="s">
        <v>48</v>
      </c>
      <c r="F22" s="60" t="s">
        <v>388</v>
      </c>
      <c r="G22" s="60" t="s">
        <v>666</v>
      </c>
      <c r="H22" s="60" t="s">
        <v>287</v>
      </c>
      <c r="I22" s="60" t="s">
        <v>389</v>
      </c>
      <c r="J22" s="60" t="s">
        <v>289</v>
      </c>
      <c r="K22" s="60" t="s">
        <v>696</v>
      </c>
    </row>
    <row r="23" spans="1:11" x14ac:dyDescent="0.25">
      <c r="A23" s="60">
        <v>56</v>
      </c>
      <c r="B23" s="60" t="s">
        <v>407</v>
      </c>
      <c r="C23" s="60" t="s">
        <v>408</v>
      </c>
      <c r="D23" s="60" t="s">
        <v>618</v>
      </c>
      <c r="E23" s="60" t="s">
        <v>619</v>
      </c>
      <c r="F23" s="60" t="s">
        <v>412</v>
      </c>
      <c r="G23" s="60" t="s">
        <v>666</v>
      </c>
      <c r="H23" s="60" t="s">
        <v>294</v>
      </c>
      <c r="I23" s="60" t="s">
        <v>413</v>
      </c>
      <c r="J23" s="60" t="s">
        <v>289</v>
      </c>
      <c r="K23" s="60" t="s">
        <v>702</v>
      </c>
    </row>
    <row r="24" spans="1:11" x14ac:dyDescent="0.25">
      <c r="A24" s="60">
        <v>58</v>
      </c>
      <c r="B24" s="60" t="s">
        <v>15</v>
      </c>
      <c r="C24" s="60" t="s">
        <v>16</v>
      </c>
      <c r="D24" s="60" t="s">
        <v>17</v>
      </c>
      <c r="E24" s="60" t="s">
        <v>7</v>
      </c>
      <c r="F24" s="60" t="s">
        <v>77</v>
      </c>
      <c r="G24" s="60" t="s">
        <v>666</v>
      </c>
      <c r="H24" s="60" t="s">
        <v>30</v>
      </c>
      <c r="I24" s="60" t="s">
        <v>78</v>
      </c>
      <c r="J24" s="60" t="s">
        <v>32</v>
      </c>
      <c r="K24" s="60" t="s">
        <v>705</v>
      </c>
    </row>
    <row r="25" spans="1:11" x14ac:dyDescent="0.25">
      <c r="A25" s="60">
        <v>59</v>
      </c>
      <c r="B25" s="60" t="s">
        <v>407</v>
      </c>
      <c r="C25" s="60" t="s">
        <v>408</v>
      </c>
      <c r="D25" s="60" t="s">
        <v>618</v>
      </c>
      <c r="E25" s="60" t="s">
        <v>619</v>
      </c>
      <c r="F25" s="60" t="s">
        <v>437</v>
      </c>
      <c r="G25" s="60" t="s">
        <v>666</v>
      </c>
      <c r="H25" s="60" t="s">
        <v>30</v>
      </c>
      <c r="I25" s="60" t="s">
        <v>438</v>
      </c>
      <c r="J25" s="60" t="s">
        <v>32</v>
      </c>
      <c r="K25" s="60" t="s">
        <v>706</v>
      </c>
    </row>
    <row r="26" spans="1:11" x14ac:dyDescent="0.25">
      <c r="A26" s="60">
        <v>60</v>
      </c>
      <c r="B26" s="60" t="s">
        <v>407</v>
      </c>
      <c r="C26" s="60" t="s">
        <v>408</v>
      </c>
      <c r="D26" s="60" t="s">
        <v>618</v>
      </c>
      <c r="E26" s="60" t="s">
        <v>619</v>
      </c>
      <c r="F26" s="60" t="s">
        <v>440</v>
      </c>
      <c r="G26" s="60" t="s">
        <v>666</v>
      </c>
      <c r="H26" s="60" t="s">
        <v>30</v>
      </c>
      <c r="I26" s="60" t="s">
        <v>441</v>
      </c>
      <c r="J26" s="60" t="s">
        <v>32</v>
      </c>
      <c r="K26" s="60" t="s">
        <v>707</v>
      </c>
    </row>
    <row r="27" spans="1:11" x14ac:dyDescent="0.25">
      <c r="A27" s="60">
        <v>75</v>
      </c>
      <c r="B27" s="60" t="s">
        <v>110</v>
      </c>
      <c r="C27" s="60" t="s">
        <v>111</v>
      </c>
      <c r="D27" s="60" t="s">
        <v>112</v>
      </c>
      <c r="E27" s="60" t="s">
        <v>43</v>
      </c>
      <c r="F27" s="60" t="s">
        <v>113</v>
      </c>
      <c r="G27" s="60" t="s">
        <v>666</v>
      </c>
      <c r="H27" s="60" t="s">
        <v>3</v>
      </c>
      <c r="I27" s="60" t="s">
        <v>114</v>
      </c>
      <c r="J27" s="60" t="s">
        <v>53</v>
      </c>
      <c r="K27" s="60" t="s">
        <v>727</v>
      </c>
    </row>
    <row r="28" spans="1:11" x14ac:dyDescent="0.25">
      <c r="A28" s="60">
        <v>76</v>
      </c>
      <c r="B28" s="60" t="s">
        <v>120</v>
      </c>
      <c r="C28" s="60" t="s">
        <v>121</v>
      </c>
      <c r="D28" s="60" t="s">
        <v>122</v>
      </c>
      <c r="E28" s="60" t="s">
        <v>43</v>
      </c>
      <c r="F28" s="60" t="s">
        <v>123</v>
      </c>
      <c r="G28" s="60" t="s">
        <v>666</v>
      </c>
      <c r="H28" s="60" t="s">
        <v>3</v>
      </c>
      <c r="I28" s="60" t="s">
        <v>124</v>
      </c>
      <c r="J28" s="60" t="s">
        <v>125</v>
      </c>
      <c r="K28" s="60" t="s">
        <v>728</v>
      </c>
    </row>
    <row r="29" spans="1:11" x14ac:dyDescent="0.25">
      <c r="A29" s="60">
        <v>79</v>
      </c>
      <c r="B29" s="60" t="s">
        <v>131</v>
      </c>
      <c r="C29" s="60" t="s">
        <v>132</v>
      </c>
      <c r="D29" s="60" t="s">
        <v>133</v>
      </c>
      <c r="E29" s="60" t="s">
        <v>28</v>
      </c>
      <c r="F29" s="60" t="s">
        <v>134</v>
      </c>
      <c r="G29" s="60" t="s">
        <v>666</v>
      </c>
      <c r="H29" s="60" t="s">
        <v>30</v>
      </c>
      <c r="I29" s="60" t="s">
        <v>135</v>
      </c>
      <c r="J29" s="60" t="s">
        <v>32</v>
      </c>
      <c r="K29" s="60" t="s">
        <v>731</v>
      </c>
    </row>
    <row r="30" spans="1:11" x14ac:dyDescent="0.25">
      <c r="A30" s="60">
        <v>83</v>
      </c>
      <c r="B30" s="60" t="s">
        <v>54</v>
      </c>
      <c r="C30" s="60" t="s">
        <v>55</v>
      </c>
      <c r="D30" s="60" t="s">
        <v>0</v>
      </c>
      <c r="E30" s="60" t="s">
        <v>1</v>
      </c>
      <c r="F30" s="60" t="s">
        <v>156</v>
      </c>
      <c r="G30" s="60" t="s">
        <v>666</v>
      </c>
      <c r="H30" s="60" t="s">
        <v>157</v>
      </c>
      <c r="I30" s="60" t="s">
        <v>158</v>
      </c>
      <c r="J30" s="60" t="s">
        <v>159</v>
      </c>
      <c r="K30" s="60" t="s">
        <v>734</v>
      </c>
    </row>
    <row r="31" spans="1:11" x14ac:dyDescent="0.25">
      <c r="A31" s="60">
        <v>93</v>
      </c>
      <c r="B31" s="60" t="s">
        <v>467</v>
      </c>
      <c r="C31" s="60" t="s">
        <v>468</v>
      </c>
      <c r="D31" s="60" t="s">
        <v>0</v>
      </c>
      <c r="E31" s="60" t="s">
        <v>1</v>
      </c>
      <c r="F31" s="60" t="s">
        <v>477</v>
      </c>
      <c r="G31" s="60" t="s">
        <v>666</v>
      </c>
      <c r="H31" s="60" t="s">
        <v>30</v>
      </c>
      <c r="I31" s="60" t="s">
        <v>478</v>
      </c>
      <c r="J31" s="60" t="s">
        <v>32</v>
      </c>
      <c r="K31" s="60" t="s">
        <v>740</v>
      </c>
    </row>
    <row r="32" spans="1:11" x14ac:dyDescent="0.25">
      <c r="A32" s="60">
        <v>94</v>
      </c>
      <c r="B32" s="60" t="s">
        <v>101</v>
      </c>
      <c r="C32" s="60" t="s">
        <v>102</v>
      </c>
      <c r="D32" s="60" t="s">
        <v>103</v>
      </c>
      <c r="E32" s="60" t="s">
        <v>43</v>
      </c>
      <c r="F32" s="60" t="s">
        <v>202</v>
      </c>
      <c r="G32" s="60" t="s">
        <v>666</v>
      </c>
      <c r="H32" s="60" t="s">
        <v>30</v>
      </c>
      <c r="I32" s="60" t="s">
        <v>203</v>
      </c>
      <c r="J32" s="60" t="s">
        <v>32</v>
      </c>
      <c r="K32" s="60" t="s">
        <v>743</v>
      </c>
    </row>
    <row r="33" spans="1:11" x14ac:dyDescent="0.25">
      <c r="A33" s="60">
        <v>96</v>
      </c>
      <c r="B33" s="60" t="s">
        <v>206</v>
      </c>
      <c r="C33" s="60" t="s">
        <v>207</v>
      </c>
      <c r="D33" s="60" t="s">
        <v>173</v>
      </c>
      <c r="E33" s="60" t="s">
        <v>43</v>
      </c>
      <c r="F33" s="60" t="s">
        <v>208</v>
      </c>
      <c r="G33" s="60" t="s">
        <v>666</v>
      </c>
      <c r="H33" s="60" t="s">
        <v>3</v>
      </c>
      <c r="I33" s="60" t="s">
        <v>209</v>
      </c>
      <c r="J33" s="60" t="s">
        <v>53</v>
      </c>
      <c r="K33" s="60" t="s">
        <v>745</v>
      </c>
    </row>
    <row r="34" spans="1:11" x14ac:dyDescent="0.25">
      <c r="A34" s="60">
        <v>97</v>
      </c>
      <c r="B34" s="60" t="s">
        <v>50</v>
      </c>
      <c r="C34" s="60" t="s">
        <v>51</v>
      </c>
      <c r="D34" s="60" t="s">
        <v>52</v>
      </c>
      <c r="E34" s="60" t="s">
        <v>43</v>
      </c>
      <c r="F34" s="60" t="s">
        <v>221</v>
      </c>
      <c r="G34" s="60" t="s">
        <v>666</v>
      </c>
      <c r="H34" s="60" t="s">
        <v>3</v>
      </c>
      <c r="I34" s="60" t="s">
        <v>222</v>
      </c>
      <c r="J34" s="60" t="s">
        <v>53</v>
      </c>
      <c r="K34" s="60" t="s">
        <v>747</v>
      </c>
    </row>
    <row r="35" spans="1:11" x14ac:dyDescent="0.25">
      <c r="A35" s="60">
        <v>100</v>
      </c>
      <c r="B35" s="60" t="s">
        <v>232</v>
      </c>
      <c r="C35" s="60" t="s">
        <v>233</v>
      </c>
      <c r="D35" s="60" t="s">
        <v>234</v>
      </c>
      <c r="E35" s="60" t="s">
        <v>1</v>
      </c>
      <c r="F35" s="60" t="s">
        <v>235</v>
      </c>
      <c r="G35" s="60" t="s">
        <v>666</v>
      </c>
      <c r="H35" s="60" t="s">
        <v>3</v>
      </c>
      <c r="I35" s="60" t="s">
        <v>236</v>
      </c>
      <c r="J35" s="60" t="s">
        <v>53</v>
      </c>
      <c r="K35" s="60" t="s">
        <v>750</v>
      </c>
    </row>
    <row r="36" spans="1:11" x14ac:dyDescent="0.25">
      <c r="A36" s="60">
        <v>101</v>
      </c>
      <c r="B36" s="60" t="s">
        <v>50</v>
      </c>
      <c r="C36" s="60" t="s">
        <v>51</v>
      </c>
      <c r="D36" s="60" t="s">
        <v>52</v>
      </c>
      <c r="E36" s="60" t="s">
        <v>43</v>
      </c>
      <c r="F36" s="60" t="s">
        <v>246</v>
      </c>
      <c r="G36" s="60" t="s">
        <v>666</v>
      </c>
      <c r="H36" s="60" t="s">
        <v>3</v>
      </c>
      <c r="I36" s="60" t="s">
        <v>247</v>
      </c>
      <c r="J36" s="60" t="s">
        <v>125</v>
      </c>
      <c r="K36" s="60" t="s">
        <v>751</v>
      </c>
    </row>
    <row r="37" spans="1:11" x14ac:dyDescent="0.25">
      <c r="A37" s="60">
        <v>102</v>
      </c>
      <c r="B37" s="60" t="s">
        <v>249</v>
      </c>
      <c r="C37" s="60" t="s">
        <v>250</v>
      </c>
      <c r="D37" s="60" t="s">
        <v>251</v>
      </c>
      <c r="E37" s="60" t="s">
        <v>43</v>
      </c>
      <c r="F37" s="60" t="s">
        <v>252</v>
      </c>
      <c r="G37" s="60" t="s">
        <v>666</v>
      </c>
      <c r="H37" s="60" t="s">
        <v>3</v>
      </c>
      <c r="I37" s="60" t="s">
        <v>253</v>
      </c>
      <c r="J37" s="60" t="s">
        <v>125</v>
      </c>
      <c r="K37" s="60" t="s">
        <v>752</v>
      </c>
    </row>
    <row r="38" spans="1:11" x14ac:dyDescent="0.25">
      <c r="A38" s="60">
        <v>105</v>
      </c>
      <c r="B38" s="60" t="s">
        <v>273</v>
      </c>
      <c r="C38" s="60" t="s">
        <v>274</v>
      </c>
      <c r="D38" s="60" t="s">
        <v>0</v>
      </c>
      <c r="E38" s="60" t="s">
        <v>1</v>
      </c>
      <c r="F38" s="60" t="s">
        <v>275</v>
      </c>
      <c r="G38" s="60" t="s">
        <v>666</v>
      </c>
      <c r="H38" s="60" t="s">
        <v>3</v>
      </c>
      <c r="I38" s="60" t="s">
        <v>276</v>
      </c>
      <c r="J38" s="60" t="s">
        <v>53</v>
      </c>
      <c r="K38" s="60" t="s">
        <v>755</v>
      </c>
    </row>
    <row r="39" spans="1:11" x14ac:dyDescent="0.25">
      <c r="A39" s="60">
        <v>1</v>
      </c>
      <c r="B39" s="60" t="s">
        <v>64</v>
      </c>
      <c r="C39" s="60" t="s">
        <v>65</v>
      </c>
      <c r="D39" s="60" t="s">
        <v>66</v>
      </c>
      <c r="E39" s="60" t="s">
        <v>1</v>
      </c>
      <c r="F39" s="60" t="s">
        <v>67</v>
      </c>
      <c r="G39" s="60" t="s">
        <v>938</v>
      </c>
      <c r="H39" s="60" t="s">
        <v>30</v>
      </c>
      <c r="I39" s="60" t="s">
        <v>68</v>
      </c>
      <c r="J39" s="60" t="s">
        <v>32</v>
      </c>
      <c r="K39" s="60" t="s">
        <v>959</v>
      </c>
    </row>
    <row r="40" spans="1:11" x14ac:dyDescent="0.25">
      <c r="A40" s="60">
        <v>2</v>
      </c>
      <c r="B40" s="60" t="s">
        <v>242</v>
      </c>
      <c r="C40" s="60" t="s">
        <v>243</v>
      </c>
      <c r="D40" s="60" t="s">
        <v>957</v>
      </c>
      <c r="E40" s="60" t="s">
        <v>43</v>
      </c>
      <c r="F40" s="60" t="s">
        <v>244</v>
      </c>
      <c r="G40" s="60" t="s">
        <v>938</v>
      </c>
      <c r="H40" s="60" t="s">
        <v>3</v>
      </c>
      <c r="I40" s="60" t="s">
        <v>245</v>
      </c>
      <c r="J40" s="60" t="s">
        <v>125</v>
      </c>
      <c r="K40" s="60" t="s">
        <v>958</v>
      </c>
    </row>
    <row r="41" spans="1:11" x14ac:dyDescent="0.25">
      <c r="A41" s="60">
        <v>4</v>
      </c>
      <c r="B41" s="60" t="s">
        <v>322</v>
      </c>
      <c r="C41" s="60" t="s">
        <v>323</v>
      </c>
      <c r="D41" s="60" t="s">
        <v>66</v>
      </c>
      <c r="E41" s="60" t="s">
        <v>1</v>
      </c>
      <c r="F41" s="60" t="s">
        <v>324</v>
      </c>
      <c r="G41" s="60" t="s">
        <v>938</v>
      </c>
      <c r="H41" s="60" t="s">
        <v>287</v>
      </c>
      <c r="I41" s="60" t="s">
        <v>325</v>
      </c>
      <c r="J41" s="60" t="s">
        <v>289</v>
      </c>
      <c r="K41" s="60" t="s">
        <v>956</v>
      </c>
    </row>
    <row r="42" spans="1:11" x14ac:dyDescent="0.25">
      <c r="A42" s="60">
        <v>8</v>
      </c>
      <c r="B42" s="60" t="s">
        <v>49</v>
      </c>
      <c r="C42" s="60" t="s">
        <v>97</v>
      </c>
      <c r="D42" s="60" t="s">
        <v>66</v>
      </c>
      <c r="E42" s="60" t="s">
        <v>1</v>
      </c>
      <c r="F42" s="60" t="s">
        <v>391</v>
      </c>
      <c r="G42" s="60" t="s">
        <v>938</v>
      </c>
      <c r="H42" s="60" t="s">
        <v>294</v>
      </c>
      <c r="I42" s="60" t="s">
        <v>392</v>
      </c>
      <c r="J42" s="60" t="s">
        <v>289</v>
      </c>
      <c r="K42" s="60" t="s">
        <v>921</v>
      </c>
    </row>
    <row r="43" spans="1:11" x14ac:dyDescent="0.25">
      <c r="A43" s="60">
        <v>10</v>
      </c>
      <c r="B43" s="60" t="s">
        <v>301</v>
      </c>
      <c r="C43" s="60" t="s">
        <v>302</v>
      </c>
      <c r="D43" s="60" t="s">
        <v>0</v>
      </c>
      <c r="E43" s="60" t="s">
        <v>1</v>
      </c>
      <c r="F43" s="60" t="s">
        <v>303</v>
      </c>
      <c r="G43" s="60" t="s">
        <v>938</v>
      </c>
      <c r="H43" s="60" t="s">
        <v>294</v>
      </c>
      <c r="I43" s="60" t="s">
        <v>304</v>
      </c>
      <c r="J43" s="60" t="s">
        <v>289</v>
      </c>
      <c r="K43" s="60" t="s">
        <v>907</v>
      </c>
    </row>
    <row r="44" spans="1:11" x14ac:dyDescent="0.25">
      <c r="A44" s="60">
        <v>12</v>
      </c>
      <c r="B44" s="60" t="s">
        <v>361</v>
      </c>
      <c r="C44" s="60" t="s">
        <v>362</v>
      </c>
      <c r="D44" s="60" t="s">
        <v>0</v>
      </c>
      <c r="E44" s="60" t="s">
        <v>1</v>
      </c>
      <c r="F44" s="60" t="s">
        <v>886</v>
      </c>
      <c r="G44" s="60" t="s">
        <v>938</v>
      </c>
      <c r="H44" s="60" t="s">
        <v>3</v>
      </c>
      <c r="I44" s="60" t="s">
        <v>861</v>
      </c>
      <c r="J44" s="60" t="s">
        <v>516</v>
      </c>
      <c r="K44" s="60" t="s">
        <v>896</v>
      </c>
    </row>
    <row r="45" spans="1:11" x14ac:dyDescent="0.25">
      <c r="A45" s="60">
        <v>16</v>
      </c>
      <c r="B45" s="60" t="s">
        <v>845</v>
      </c>
      <c r="C45" s="60" t="s">
        <v>846</v>
      </c>
      <c r="D45" s="60" t="s">
        <v>27</v>
      </c>
      <c r="E45" s="60" t="s">
        <v>28</v>
      </c>
      <c r="F45" s="60" t="s">
        <v>847</v>
      </c>
      <c r="G45" s="60" t="s">
        <v>938</v>
      </c>
      <c r="H45" s="60" t="s">
        <v>294</v>
      </c>
      <c r="I45" s="60" t="s">
        <v>848</v>
      </c>
      <c r="J45" s="60" t="s">
        <v>289</v>
      </c>
      <c r="K45" s="60" t="s">
        <v>849</v>
      </c>
    </row>
    <row r="46" spans="1:11" x14ac:dyDescent="0.25">
      <c r="A46" s="60">
        <v>21</v>
      </c>
      <c r="B46" s="60" t="s">
        <v>530</v>
      </c>
      <c r="C46" s="60" t="s">
        <v>531</v>
      </c>
      <c r="D46" s="60" t="s">
        <v>36</v>
      </c>
      <c r="E46" s="60" t="s">
        <v>1</v>
      </c>
      <c r="F46" s="60" t="s">
        <v>532</v>
      </c>
      <c r="G46" s="60" t="s">
        <v>938</v>
      </c>
      <c r="H46" s="60" t="s">
        <v>294</v>
      </c>
      <c r="I46" s="60" t="s">
        <v>533</v>
      </c>
      <c r="J46" s="60" t="s">
        <v>516</v>
      </c>
      <c r="K46" s="60" t="s">
        <v>764</v>
      </c>
    </row>
    <row r="47" spans="1:11" x14ac:dyDescent="0.25">
      <c r="A47" s="60">
        <v>22</v>
      </c>
      <c r="B47" s="60" t="s">
        <v>116</v>
      </c>
      <c r="C47" s="60" t="s">
        <v>117</v>
      </c>
      <c r="D47" s="60" t="s">
        <v>648</v>
      </c>
      <c r="E47" s="60" t="s">
        <v>1</v>
      </c>
      <c r="F47" s="60" t="s">
        <v>118</v>
      </c>
      <c r="G47" s="60" t="s">
        <v>938</v>
      </c>
      <c r="H47" s="60" t="s">
        <v>3</v>
      </c>
      <c r="I47" s="60" t="s">
        <v>119</v>
      </c>
      <c r="J47" s="60" t="s">
        <v>53</v>
      </c>
      <c r="K47" s="60" t="s">
        <v>649</v>
      </c>
    </row>
    <row r="48" spans="1:11" x14ac:dyDescent="0.25">
      <c r="A48" s="60">
        <v>23</v>
      </c>
      <c r="B48" s="60" t="s">
        <v>651</v>
      </c>
      <c r="C48" s="60" t="s">
        <v>652</v>
      </c>
      <c r="D48" s="60" t="s">
        <v>653</v>
      </c>
      <c r="E48" s="60" t="s">
        <v>1</v>
      </c>
      <c r="F48" s="60" t="s">
        <v>654</v>
      </c>
      <c r="G48" s="60" t="s">
        <v>938</v>
      </c>
      <c r="H48" s="60" t="s">
        <v>294</v>
      </c>
      <c r="I48" s="60" t="s">
        <v>655</v>
      </c>
      <c r="J48" s="60" t="s">
        <v>289</v>
      </c>
      <c r="K48" s="60" t="s">
        <v>656</v>
      </c>
    </row>
    <row r="49" spans="1:11" x14ac:dyDescent="0.25">
      <c r="A49" s="60">
        <v>26</v>
      </c>
      <c r="B49" s="60" t="s">
        <v>425</v>
      </c>
      <c r="C49" s="60" t="s">
        <v>426</v>
      </c>
      <c r="D49" s="60" t="s">
        <v>427</v>
      </c>
      <c r="E49" s="60" t="s">
        <v>28</v>
      </c>
      <c r="F49" s="60" t="s">
        <v>428</v>
      </c>
      <c r="G49" s="60" t="s">
        <v>938</v>
      </c>
      <c r="H49" s="60" t="s">
        <v>287</v>
      </c>
      <c r="I49" s="60" t="s">
        <v>429</v>
      </c>
      <c r="J49" s="60" t="s">
        <v>289</v>
      </c>
      <c r="K49" s="60" t="s">
        <v>659</v>
      </c>
    </row>
    <row r="50" spans="1:11" x14ac:dyDescent="0.25">
      <c r="A50" s="60">
        <v>27</v>
      </c>
      <c r="B50" s="60" t="s">
        <v>102</v>
      </c>
      <c r="C50" s="60" t="s">
        <v>141</v>
      </c>
      <c r="D50" s="60" t="s">
        <v>42</v>
      </c>
      <c r="E50" s="60" t="s">
        <v>43</v>
      </c>
      <c r="F50" s="60" t="s">
        <v>142</v>
      </c>
      <c r="G50" s="60" t="s">
        <v>938</v>
      </c>
      <c r="H50" s="60" t="s">
        <v>3</v>
      </c>
      <c r="I50" s="60" t="s">
        <v>143</v>
      </c>
      <c r="J50" s="60" t="s">
        <v>53</v>
      </c>
      <c r="K50" s="60" t="s">
        <v>662</v>
      </c>
    </row>
    <row r="51" spans="1:11" x14ac:dyDescent="0.25">
      <c r="A51" s="60">
        <v>28</v>
      </c>
      <c r="B51" s="60" t="s">
        <v>608</v>
      </c>
      <c r="C51" s="60" t="s">
        <v>378</v>
      </c>
      <c r="D51" s="60" t="s">
        <v>27</v>
      </c>
      <c r="E51" s="60" t="s">
        <v>28</v>
      </c>
      <c r="F51" s="60" t="s">
        <v>609</v>
      </c>
      <c r="G51" s="60" t="s">
        <v>938</v>
      </c>
      <c r="H51" s="60" t="s">
        <v>294</v>
      </c>
      <c r="I51" s="60" t="s">
        <v>610</v>
      </c>
      <c r="J51" s="60" t="s">
        <v>289</v>
      </c>
      <c r="K51" s="60" t="s">
        <v>663</v>
      </c>
    </row>
    <row r="52" spans="1:11" x14ac:dyDescent="0.25">
      <c r="A52" s="60">
        <v>32</v>
      </c>
      <c r="B52" s="60" t="s">
        <v>257</v>
      </c>
      <c r="C52" s="60" t="s">
        <v>258</v>
      </c>
      <c r="D52" s="60" t="s">
        <v>36</v>
      </c>
      <c r="E52" s="60" t="s">
        <v>1</v>
      </c>
      <c r="F52" s="60" t="s">
        <v>259</v>
      </c>
      <c r="G52" s="60" t="s">
        <v>938</v>
      </c>
      <c r="H52" s="60" t="s">
        <v>3</v>
      </c>
      <c r="I52" s="60" t="s">
        <v>260</v>
      </c>
      <c r="J52" s="60" t="s">
        <v>53</v>
      </c>
      <c r="K52" s="60" t="s">
        <v>670</v>
      </c>
    </row>
    <row r="53" spans="1:11" x14ac:dyDescent="0.25">
      <c r="A53" s="60">
        <v>34</v>
      </c>
      <c r="B53" s="60" t="s">
        <v>566</v>
      </c>
      <c r="C53" s="60" t="s">
        <v>556</v>
      </c>
      <c r="D53" s="60" t="s">
        <v>0</v>
      </c>
      <c r="E53" s="60" t="s">
        <v>1</v>
      </c>
      <c r="F53" s="60" t="s">
        <v>557</v>
      </c>
      <c r="G53" s="60" t="s">
        <v>938</v>
      </c>
      <c r="H53" s="60" t="s">
        <v>287</v>
      </c>
      <c r="I53" s="60" t="s">
        <v>558</v>
      </c>
      <c r="J53" s="60" t="s">
        <v>289</v>
      </c>
      <c r="K53" s="60" t="s">
        <v>673</v>
      </c>
    </row>
    <row r="54" spans="1:11" x14ac:dyDescent="0.25">
      <c r="A54" s="60">
        <v>35</v>
      </c>
      <c r="B54" s="60" t="s">
        <v>161</v>
      </c>
      <c r="C54" s="60" t="s">
        <v>162</v>
      </c>
      <c r="D54" s="60" t="s">
        <v>394</v>
      </c>
      <c r="E54" s="60" t="s">
        <v>1</v>
      </c>
      <c r="F54" s="60" t="s">
        <v>163</v>
      </c>
      <c r="G54" s="60" t="s">
        <v>938</v>
      </c>
      <c r="H54" s="60" t="s">
        <v>30</v>
      </c>
      <c r="I54" s="60" t="s">
        <v>164</v>
      </c>
      <c r="J54" s="60" t="s">
        <v>32</v>
      </c>
      <c r="K54" s="60" t="s">
        <v>675</v>
      </c>
    </row>
    <row r="55" spans="1:11" x14ac:dyDescent="0.25">
      <c r="A55" s="60">
        <v>36</v>
      </c>
      <c r="B55" s="60"/>
      <c r="C55" s="60"/>
      <c r="D55" s="60"/>
      <c r="E55" s="60"/>
      <c r="F55" s="60" t="s">
        <v>540</v>
      </c>
      <c r="G55" s="60" t="s">
        <v>938</v>
      </c>
      <c r="H55" s="60" t="s">
        <v>294</v>
      </c>
      <c r="I55" s="60" t="s">
        <v>541</v>
      </c>
      <c r="J55" s="60" t="s">
        <v>289</v>
      </c>
      <c r="K55" s="60" t="s">
        <v>677</v>
      </c>
    </row>
    <row r="56" spans="1:11" x14ac:dyDescent="0.25">
      <c r="A56" s="60">
        <v>38</v>
      </c>
      <c r="B56" s="60" t="s">
        <v>291</v>
      </c>
      <c r="C56" s="60" t="s">
        <v>292</v>
      </c>
      <c r="D56" s="60" t="s">
        <v>0</v>
      </c>
      <c r="E56" s="60" t="s">
        <v>1</v>
      </c>
      <c r="F56" s="60" t="s">
        <v>293</v>
      </c>
      <c r="G56" s="60" t="s">
        <v>938</v>
      </c>
      <c r="H56" s="60" t="s">
        <v>294</v>
      </c>
      <c r="I56" s="60" t="s">
        <v>295</v>
      </c>
      <c r="J56" s="60" t="s">
        <v>289</v>
      </c>
      <c r="K56" s="60" t="s">
        <v>679</v>
      </c>
    </row>
    <row r="57" spans="1:11" x14ac:dyDescent="0.25">
      <c r="A57" s="60">
        <v>39</v>
      </c>
      <c r="B57" s="60" t="s">
        <v>297</v>
      </c>
      <c r="C57" s="60" t="s">
        <v>255</v>
      </c>
      <c r="D57" s="60" t="s">
        <v>0</v>
      </c>
      <c r="E57" s="60" t="s">
        <v>1</v>
      </c>
      <c r="F57" s="60" t="s">
        <v>298</v>
      </c>
      <c r="G57" s="60" t="s">
        <v>938</v>
      </c>
      <c r="H57" s="60" t="s">
        <v>294</v>
      </c>
      <c r="I57" s="60" t="s">
        <v>299</v>
      </c>
      <c r="J57" s="60" t="s">
        <v>289</v>
      </c>
      <c r="K57" s="60" t="s">
        <v>680</v>
      </c>
    </row>
    <row r="58" spans="1:11" x14ac:dyDescent="0.25">
      <c r="A58" s="60">
        <v>41</v>
      </c>
      <c r="B58" s="60" t="s">
        <v>317</v>
      </c>
      <c r="C58" s="60" t="s">
        <v>279</v>
      </c>
      <c r="D58" s="60" t="s">
        <v>318</v>
      </c>
      <c r="E58" s="60" t="s">
        <v>28</v>
      </c>
      <c r="F58" s="60" t="s">
        <v>319</v>
      </c>
      <c r="G58" s="60" t="s">
        <v>938</v>
      </c>
      <c r="H58" s="60" t="s">
        <v>287</v>
      </c>
      <c r="I58" s="60" t="s">
        <v>320</v>
      </c>
      <c r="J58" s="60" t="s">
        <v>289</v>
      </c>
      <c r="K58" s="60" t="s">
        <v>758</v>
      </c>
    </row>
    <row r="59" spans="1:11" x14ac:dyDescent="0.25">
      <c r="A59" s="60">
        <v>47</v>
      </c>
      <c r="B59" s="60" t="s">
        <v>355</v>
      </c>
      <c r="C59" s="60" t="s">
        <v>356</v>
      </c>
      <c r="D59" s="60" t="s">
        <v>0</v>
      </c>
      <c r="E59" s="60" t="s">
        <v>1</v>
      </c>
      <c r="F59" s="60" t="s">
        <v>357</v>
      </c>
      <c r="G59" s="60" t="s">
        <v>938</v>
      </c>
      <c r="H59" s="60" t="s">
        <v>294</v>
      </c>
      <c r="I59" s="60" t="s">
        <v>358</v>
      </c>
      <c r="J59" s="60" t="s">
        <v>289</v>
      </c>
      <c r="K59" s="60" t="s">
        <v>690</v>
      </c>
    </row>
    <row r="60" spans="1:11" x14ac:dyDescent="0.25">
      <c r="A60" s="60">
        <v>48</v>
      </c>
      <c r="B60" s="60" t="s">
        <v>238</v>
      </c>
      <c r="C60" s="60" t="s">
        <v>239</v>
      </c>
      <c r="D60" s="60" t="s">
        <v>0</v>
      </c>
      <c r="E60" s="60" t="s">
        <v>1</v>
      </c>
      <c r="F60" s="60" t="s">
        <v>240</v>
      </c>
      <c r="G60" s="60" t="s">
        <v>938</v>
      </c>
      <c r="H60" s="60" t="s">
        <v>3</v>
      </c>
      <c r="I60" s="60" t="s">
        <v>241</v>
      </c>
      <c r="J60" s="60" t="s">
        <v>53</v>
      </c>
      <c r="K60" s="60" t="s">
        <v>691</v>
      </c>
    </row>
    <row r="61" spans="1:11" x14ac:dyDescent="0.25">
      <c r="A61" s="60">
        <v>49</v>
      </c>
      <c r="B61" s="60" t="s">
        <v>366</v>
      </c>
      <c r="C61" s="60" t="s">
        <v>367</v>
      </c>
      <c r="D61" s="60" t="s">
        <v>368</v>
      </c>
      <c r="E61" s="60" t="s">
        <v>43</v>
      </c>
      <c r="F61" s="60" t="s">
        <v>369</v>
      </c>
      <c r="G61" s="60" t="s">
        <v>938</v>
      </c>
      <c r="H61" s="60" t="s">
        <v>294</v>
      </c>
      <c r="I61" s="60" t="s">
        <v>370</v>
      </c>
      <c r="J61" s="60" t="s">
        <v>289</v>
      </c>
      <c r="K61" s="60" t="s">
        <v>693</v>
      </c>
    </row>
    <row r="62" spans="1:11" x14ac:dyDescent="0.25">
      <c r="A62" s="60">
        <v>50</v>
      </c>
      <c r="B62" s="60" t="s">
        <v>372</v>
      </c>
      <c r="C62" s="60" t="s">
        <v>373</v>
      </c>
      <c r="D62" s="60" t="s">
        <v>42</v>
      </c>
      <c r="E62" s="60" t="s">
        <v>43</v>
      </c>
      <c r="F62" s="60" t="s">
        <v>374</v>
      </c>
      <c r="G62" s="60" t="s">
        <v>938</v>
      </c>
      <c r="H62" s="60" t="s">
        <v>294</v>
      </c>
      <c r="I62" s="60" t="s">
        <v>375</v>
      </c>
      <c r="J62" s="60" t="s">
        <v>289</v>
      </c>
      <c r="K62" s="60" t="s">
        <v>694</v>
      </c>
    </row>
    <row r="63" spans="1:11" x14ac:dyDescent="0.25">
      <c r="A63" s="60">
        <v>53</v>
      </c>
      <c r="B63" s="60" t="s">
        <v>137</v>
      </c>
      <c r="C63" s="60" t="s">
        <v>138</v>
      </c>
      <c r="D63" s="60" t="s">
        <v>0</v>
      </c>
      <c r="E63" s="60" t="s">
        <v>1</v>
      </c>
      <c r="F63" s="60" t="s">
        <v>139</v>
      </c>
      <c r="G63" s="60" t="s">
        <v>938</v>
      </c>
      <c r="H63" s="60" t="s">
        <v>3</v>
      </c>
      <c r="I63" s="60" t="s">
        <v>140</v>
      </c>
      <c r="J63" s="60" t="s">
        <v>53</v>
      </c>
      <c r="K63" s="60" t="s">
        <v>699</v>
      </c>
    </row>
    <row r="64" spans="1:11" x14ac:dyDescent="0.25">
      <c r="A64" s="60">
        <v>54</v>
      </c>
      <c r="B64" s="60" t="s">
        <v>262</v>
      </c>
      <c r="C64" s="60" t="s">
        <v>399</v>
      </c>
      <c r="D64" s="60" t="s">
        <v>0</v>
      </c>
      <c r="E64" s="60" t="s">
        <v>1</v>
      </c>
      <c r="F64" s="60" t="s">
        <v>400</v>
      </c>
      <c r="G64" s="60" t="s">
        <v>938</v>
      </c>
      <c r="H64" s="60" t="s">
        <v>294</v>
      </c>
      <c r="I64" s="60" t="s">
        <v>401</v>
      </c>
      <c r="J64" s="60" t="s">
        <v>289</v>
      </c>
      <c r="K64" s="60" t="s">
        <v>700</v>
      </c>
    </row>
    <row r="65" spans="1:11" x14ac:dyDescent="0.25">
      <c r="A65" s="60">
        <v>55</v>
      </c>
      <c r="B65" s="60" t="s">
        <v>403</v>
      </c>
      <c r="C65" s="60" t="s">
        <v>60</v>
      </c>
      <c r="D65" s="60" t="s">
        <v>27</v>
      </c>
      <c r="E65" s="60" t="s">
        <v>28</v>
      </c>
      <c r="F65" s="60" t="s">
        <v>404</v>
      </c>
      <c r="G65" s="60" t="s">
        <v>938</v>
      </c>
      <c r="H65" s="60" t="s">
        <v>287</v>
      </c>
      <c r="I65" s="60" t="s">
        <v>405</v>
      </c>
      <c r="J65" s="60" t="s">
        <v>289</v>
      </c>
      <c r="K65" s="60" t="s">
        <v>701</v>
      </c>
    </row>
    <row r="66" spans="1:11" x14ac:dyDescent="0.25">
      <c r="A66" s="60">
        <v>57</v>
      </c>
      <c r="B66" s="60" t="s">
        <v>431</v>
      </c>
      <c r="C66" s="60" t="s">
        <v>172</v>
      </c>
      <c r="D66" s="60" t="s">
        <v>432</v>
      </c>
      <c r="E66" s="60" t="s">
        <v>28</v>
      </c>
      <c r="F66" s="60" t="s">
        <v>433</v>
      </c>
      <c r="G66" s="60" t="s">
        <v>938</v>
      </c>
      <c r="H66" s="60" t="s">
        <v>294</v>
      </c>
      <c r="I66" s="60" t="s">
        <v>434</v>
      </c>
      <c r="J66" s="60" t="s">
        <v>289</v>
      </c>
      <c r="K66" s="60" t="s">
        <v>704</v>
      </c>
    </row>
    <row r="67" spans="1:11" x14ac:dyDescent="0.25">
      <c r="A67" s="60">
        <v>64</v>
      </c>
      <c r="B67" s="60" t="s">
        <v>460</v>
      </c>
      <c r="C67" s="60" t="s">
        <v>461</v>
      </c>
      <c r="D67" s="60" t="s">
        <v>462</v>
      </c>
      <c r="E67" s="60" t="s">
        <v>1</v>
      </c>
      <c r="F67" s="60" t="s">
        <v>463</v>
      </c>
      <c r="G67" s="60" t="s">
        <v>938</v>
      </c>
      <c r="H67" s="60" t="s">
        <v>30</v>
      </c>
      <c r="I67" s="60" t="s">
        <v>464</v>
      </c>
      <c r="J67" s="60" t="s">
        <v>32</v>
      </c>
      <c r="K67" s="60" t="s">
        <v>711</v>
      </c>
    </row>
    <row r="68" spans="1:11" x14ac:dyDescent="0.25">
      <c r="A68" s="60">
        <v>65</v>
      </c>
      <c r="B68" s="60" t="s">
        <v>165</v>
      </c>
      <c r="C68" s="60" t="s">
        <v>166</v>
      </c>
      <c r="D68" s="60" t="s">
        <v>27</v>
      </c>
      <c r="E68" s="60" t="s">
        <v>28</v>
      </c>
      <c r="F68" s="60" t="s">
        <v>167</v>
      </c>
      <c r="G68" s="60" t="s">
        <v>938</v>
      </c>
      <c r="H68" s="60" t="s">
        <v>30</v>
      </c>
      <c r="I68" s="60" t="s">
        <v>168</v>
      </c>
      <c r="J68" s="60" t="s">
        <v>32</v>
      </c>
      <c r="K68" s="60" t="s">
        <v>712</v>
      </c>
    </row>
    <row r="69" spans="1:11" x14ac:dyDescent="0.25">
      <c r="A69" s="60">
        <v>67</v>
      </c>
      <c r="B69" s="60" t="s">
        <v>25</v>
      </c>
      <c r="C69" s="60" t="s">
        <v>26</v>
      </c>
      <c r="D69" s="60" t="s">
        <v>27</v>
      </c>
      <c r="E69" s="60" t="s">
        <v>28</v>
      </c>
      <c r="F69" s="60" t="s">
        <v>29</v>
      </c>
      <c r="G69" s="60" t="s">
        <v>938</v>
      </c>
      <c r="H69" s="60" t="s">
        <v>30</v>
      </c>
      <c r="I69" s="60" t="s">
        <v>31</v>
      </c>
      <c r="J69" s="60" t="s">
        <v>32</v>
      </c>
      <c r="K69" s="60" t="s">
        <v>714</v>
      </c>
    </row>
    <row r="70" spans="1:11" x14ac:dyDescent="0.25">
      <c r="A70" s="60">
        <v>98</v>
      </c>
      <c r="B70" s="60" t="s">
        <v>224</v>
      </c>
      <c r="C70" s="60" t="s">
        <v>225</v>
      </c>
      <c r="D70" s="60" t="s">
        <v>0</v>
      </c>
      <c r="E70" s="60" t="s">
        <v>1</v>
      </c>
      <c r="F70" s="60" t="s">
        <v>226</v>
      </c>
      <c r="G70" s="60" t="s">
        <v>938</v>
      </c>
      <c r="H70" s="60" t="s">
        <v>3</v>
      </c>
      <c r="I70" s="60" t="s">
        <v>227</v>
      </c>
      <c r="J70" s="60" t="s">
        <v>53</v>
      </c>
      <c r="K70" s="60" t="s">
        <v>748</v>
      </c>
    </row>
    <row r="71" spans="1:11" x14ac:dyDescent="0.25">
      <c r="A71" s="60">
        <v>99</v>
      </c>
      <c r="B71" s="60" t="s">
        <v>54</v>
      </c>
      <c r="C71" s="60" t="s">
        <v>55</v>
      </c>
      <c r="D71" s="60" t="s">
        <v>0</v>
      </c>
      <c r="E71" s="60" t="s">
        <v>1</v>
      </c>
      <c r="F71" s="60" t="s">
        <v>229</v>
      </c>
      <c r="G71" s="60" t="s">
        <v>938</v>
      </c>
      <c r="H71" s="60" t="s">
        <v>3</v>
      </c>
      <c r="I71" s="60" t="s">
        <v>230</v>
      </c>
      <c r="J71" s="60" t="s">
        <v>53</v>
      </c>
      <c r="K71" s="60" t="s">
        <v>749</v>
      </c>
    </row>
    <row r="72" spans="1:11" x14ac:dyDescent="0.25">
      <c r="A72" s="60">
        <v>103</v>
      </c>
      <c r="B72" s="60" t="s">
        <v>262</v>
      </c>
      <c r="C72" s="60" t="s">
        <v>263</v>
      </c>
      <c r="D72" s="60" t="s">
        <v>264</v>
      </c>
      <c r="E72" s="60" t="s">
        <v>1</v>
      </c>
      <c r="F72" s="60" t="s">
        <v>265</v>
      </c>
      <c r="G72" s="60" t="s">
        <v>938</v>
      </c>
      <c r="H72" s="60" t="s">
        <v>3</v>
      </c>
      <c r="I72" s="60" t="s">
        <v>266</v>
      </c>
      <c r="J72" s="60" t="s">
        <v>53</v>
      </c>
      <c r="K72" s="60" t="s">
        <v>753</v>
      </c>
    </row>
    <row r="73" spans="1:11" x14ac:dyDescent="0.25">
      <c r="A73" s="60">
        <v>104</v>
      </c>
      <c r="B73" s="60" t="s">
        <v>268</v>
      </c>
      <c r="C73" s="60" t="s">
        <v>269</v>
      </c>
      <c r="D73" s="60" t="s">
        <v>66</v>
      </c>
      <c r="E73" s="60" t="s">
        <v>1</v>
      </c>
      <c r="F73" s="60" t="s">
        <v>270</v>
      </c>
      <c r="G73" s="60" t="s">
        <v>938</v>
      </c>
      <c r="H73" s="60" t="s">
        <v>3</v>
      </c>
      <c r="I73" s="60" t="s">
        <v>271</v>
      </c>
      <c r="J73" s="60" t="s">
        <v>53</v>
      </c>
      <c r="K73" s="60" t="s">
        <v>754</v>
      </c>
    </row>
    <row r="74" spans="1:11" x14ac:dyDescent="0.25">
      <c r="A74" s="60">
        <v>106</v>
      </c>
      <c r="B74" s="60" t="s">
        <v>278</v>
      </c>
      <c r="C74" s="60" t="s">
        <v>279</v>
      </c>
      <c r="D74" s="60" t="s">
        <v>66</v>
      </c>
      <c r="E74" s="60" t="s">
        <v>1</v>
      </c>
      <c r="F74" s="60" t="s">
        <v>280</v>
      </c>
      <c r="G74" s="60" t="s">
        <v>938</v>
      </c>
      <c r="H74" s="60" t="s">
        <v>3</v>
      </c>
      <c r="I74" s="60" t="s">
        <v>281</v>
      </c>
      <c r="J74" s="60" t="s">
        <v>53</v>
      </c>
      <c r="K74" s="60" t="s">
        <v>756</v>
      </c>
    </row>
    <row r="75" spans="1:11" x14ac:dyDescent="0.25">
      <c r="A75" s="60">
        <v>91</v>
      </c>
      <c r="B75" s="60" t="s">
        <v>174</v>
      </c>
      <c r="C75" s="60" t="s">
        <v>175</v>
      </c>
      <c r="D75" s="60" t="s">
        <v>0</v>
      </c>
      <c r="E75" s="60" t="s">
        <v>1</v>
      </c>
      <c r="F75" s="60" t="s">
        <v>472</v>
      </c>
      <c r="G75" s="60" t="s">
        <v>543</v>
      </c>
      <c r="H75" s="60" t="s">
        <v>473</v>
      </c>
      <c r="I75" s="60" t="s">
        <v>474</v>
      </c>
      <c r="J75" s="60" t="s">
        <v>475</v>
      </c>
      <c r="K75" s="60" t="s">
        <v>737</v>
      </c>
    </row>
    <row r="76" spans="1:11" x14ac:dyDescent="0.25">
      <c r="A76" s="60">
        <v>95</v>
      </c>
      <c r="B76" s="60" t="s">
        <v>54</v>
      </c>
      <c r="C76" s="60" t="s">
        <v>55</v>
      </c>
      <c r="D76" s="60" t="s">
        <v>0</v>
      </c>
      <c r="E76" s="60" t="s">
        <v>1</v>
      </c>
      <c r="F76" s="60" t="s">
        <v>480</v>
      </c>
      <c r="G76" s="60" t="s">
        <v>543</v>
      </c>
      <c r="H76" s="60" t="s">
        <v>473</v>
      </c>
      <c r="I76" s="60" t="s">
        <v>481</v>
      </c>
      <c r="J76" s="60" t="s">
        <v>475</v>
      </c>
      <c r="K76" s="60" t="s">
        <v>744</v>
      </c>
    </row>
    <row r="77" spans="1:11" x14ac:dyDescent="0.25">
      <c r="A77" s="56">
        <v>62</v>
      </c>
      <c r="B77" s="56" t="s">
        <v>786</v>
      </c>
      <c r="C77" s="56" t="s">
        <v>175</v>
      </c>
      <c r="D77" s="56" t="s">
        <v>256</v>
      </c>
      <c r="E77" s="56" t="s">
        <v>1</v>
      </c>
      <c r="F77" s="56" t="s">
        <v>787</v>
      </c>
      <c r="G77" s="56" t="s">
        <v>788</v>
      </c>
      <c r="H77" s="56" t="s">
        <v>5</v>
      </c>
      <c r="I77" s="56" t="s">
        <v>789</v>
      </c>
      <c r="J77" s="56" t="s">
        <v>6</v>
      </c>
      <c r="K77" s="56" t="s">
        <v>790</v>
      </c>
    </row>
    <row r="78" spans="1:11" x14ac:dyDescent="0.25">
      <c r="A78" s="56">
        <v>74</v>
      </c>
      <c r="B78" s="56" t="s">
        <v>101</v>
      </c>
      <c r="C78" s="56" t="s">
        <v>102</v>
      </c>
      <c r="D78" s="56" t="s">
        <v>103</v>
      </c>
      <c r="E78" s="56" t="s">
        <v>43</v>
      </c>
      <c r="F78" s="56" t="s">
        <v>961</v>
      </c>
      <c r="G78" s="56" t="s">
        <v>788</v>
      </c>
      <c r="H78" s="56" t="s">
        <v>5</v>
      </c>
      <c r="I78" s="56" t="s">
        <v>962</v>
      </c>
      <c r="J78" s="56" t="s">
        <v>6</v>
      </c>
      <c r="K78" s="56" t="s">
        <v>963</v>
      </c>
    </row>
    <row r="79" spans="1:11" x14ac:dyDescent="0.25">
      <c r="A79" s="60">
        <v>43</v>
      </c>
      <c r="B79" s="60" t="s">
        <v>15</v>
      </c>
      <c r="C79" s="60" t="s">
        <v>16</v>
      </c>
      <c r="D79" s="60" t="s">
        <v>17</v>
      </c>
      <c r="E79" s="60" t="s">
        <v>7</v>
      </c>
      <c r="F79" s="60" t="s">
        <v>18</v>
      </c>
      <c r="G79" s="60" t="s">
        <v>527</v>
      </c>
      <c r="H79" s="60" t="s">
        <v>5</v>
      </c>
      <c r="I79" s="60" t="s">
        <v>19</v>
      </c>
      <c r="J79" s="60" t="s">
        <v>6</v>
      </c>
      <c r="K79" s="60" t="s">
        <v>685</v>
      </c>
    </row>
    <row r="80" spans="1:11" x14ac:dyDescent="0.25">
      <c r="A80" s="60">
        <v>61</v>
      </c>
      <c r="B80" s="60" t="s">
        <v>443</v>
      </c>
      <c r="C80" s="60" t="s">
        <v>444</v>
      </c>
      <c r="D80" s="60" t="s">
        <v>0</v>
      </c>
      <c r="E80" s="60" t="s">
        <v>1</v>
      </c>
      <c r="F80" s="60" t="s">
        <v>445</v>
      </c>
      <c r="G80" s="60" t="s">
        <v>527</v>
      </c>
      <c r="H80" s="60" t="s">
        <v>5</v>
      </c>
      <c r="I80" s="60" t="s">
        <v>446</v>
      </c>
      <c r="J80" s="60" t="s">
        <v>6</v>
      </c>
      <c r="K80" s="60" t="s">
        <v>708</v>
      </c>
    </row>
    <row r="81" spans="1:11" x14ac:dyDescent="0.25">
      <c r="A81" s="60">
        <v>63</v>
      </c>
      <c r="B81" s="60" t="s">
        <v>448</v>
      </c>
      <c r="C81" s="60" t="s">
        <v>449</v>
      </c>
      <c r="D81" s="60" t="s">
        <v>205</v>
      </c>
      <c r="E81" s="60" t="s">
        <v>1</v>
      </c>
      <c r="F81" s="60" t="s">
        <v>450</v>
      </c>
      <c r="G81" s="60" t="s">
        <v>527</v>
      </c>
      <c r="H81" s="60" t="s">
        <v>5</v>
      </c>
      <c r="I81" s="60" t="s">
        <v>451</v>
      </c>
      <c r="J81" s="60" t="s">
        <v>6</v>
      </c>
      <c r="K81" s="60" t="s">
        <v>709</v>
      </c>
    </row>
    <row r="82" spans="1:11" x14ac:dyDescent="0.25">
      <c r="A82" s="60">
        <v>66</v>
      </c>
      <c r="B82" s="60" t="s">
        <v>20</v>
      </c>
      <c r="C82" s="60" t="s">
        <v>21</v>
      </c>
      <c r="D82" s="60" t="s">
        <v>0</v>
      </c>
      <c r="E82" s="60" t="s">
        <v>1</v>
      </c>
      <c r="F82" s="60" t="s">
        <v>22</v>
      </c>
      <c r="G82" s="60" t="s">
        <v>527</v>
      </c>
      <c r="H82" s="60" t="s">
        <v>5</v>
      </c>
      <c r="I82" s="60" t="s">
        <v>23</v>
      </c>
      <c r="J82" s="60" t="s">
        <v>6</v>
      </c>
      <c r="K82" s="60" t="s">
        <v>713</v>
      </c>
    </row>
    <row r="83" spans="1:11" x14ac:dyDescent="0.25">
      <c r="A83" s="60">
        <v>68</v>
      </c>
      <c r="B83" s="60" t="s">
        <v>40</v>
      </c>
      <c r="C83" s="60" t="s">
        <v>41</v>
      </c>
      <c r="D83" s="60" t="s">
        <v>42</v>
      </c>
      <c r="E83" s="60" t="s">
        <v>43</v>
      </c>
      <c r="F83" s="60" t="s">
        <v>44</v>
      </c>
      <c r="G83" s="60" t="s">
        <v>527</v>
      </c>
      <c r="H83" s="60" t="s">
        <v>5</v>
      </c>
      <c r="I83" s="60" t="s">
        <v>45</v>
      </c>
      <c r="J83" s="60" t="s">
        <v>6</v>
      </c>
      <c r="K83" s="60" t="s">
        <v>716</v>
      </c>
    </row>
    <row r="84" spans="1:11" x14ac:dyDescent="0.25">
      <c r="A84" s="60">
        <v>69</v>
      </c>
      <c r="B84" s="60" t="s">
        <v>54</v>
      </c>
      <c r="C84" s="60" t="s">
        <v>55</v>
      </c>
      <c r="D84" s="60" t="s">
        <v>0</v>
      </c>
      <c r="E84" s="60" t="s">
        <v>1</v>
      </c>
      <c r="F84" s="60" t="s">
        <v>56</v>
      </c>
      <c r="G84" s="60" t="s">
        <v>527</v>
      </c>
      <c r="H84" s="60" t="s">
        <v>5</v>
      </c>
      <c r="I84" s="60" t="s">
        <v>57</v>
      </c>
      <c r="J84" s="60" t="s">
        <v>6</v>
      </c>
      <c r="K84" s="60" t="s">
        <v>717</v>
      </c>
    </row>
    <row r="85" spans="1:11" x14ac:dyDescent="0.25">
      <c r="A85" s="60">
        <v>70</v>
      </c>
      <c r="B85" s="60" t="s">
        <v>467</v>
      </c>
      <c r="C85" s="60" t="s">
        <v>468</v>
      </c>
      <c r="D85" s="60" t="s">
        <v>0</v>
      </c>
      <c r="E85" s="60" t="s">
        <v>1</v>
      </c>
      <c r="F85" s="60" t="s">
        <v>469</v>
      </c>
      <c r="G85" s="60" t="s">
        <v>527</v>
      </c>
      <c r="H85" s="60" t="s">
        <v>5</v>
      </c>
      <c r="I85" s="60" t="s">
        <v>470</v>
      </c>
      <c r="J85" s="60" t="s">
        <v>6</v>
      </c>
      <c r="K85" s="60" t="s">
        <v>720</v>
      </c>
    </row>
    <row r="86" spans="1:11" x14ac:dyDescent="0.25">
      <c r="A86" s="60">
        <v>71</v>
      </c>
      <c r="B86" s="60" t="s">
        <v>64</v>
      </c>
      <c r="C86" s="60" t="s">
        <v>65</v>
      </c>
      <c r="D86" s="60" t="s">
        <v>66</v>
      </c>
      <c r="E86" s="60" t="s">
        <v>1</v>
      </c>
      <c r="F86" s="60" t="s">
        <v>85</v>
      </c>
      <c r="G86" s="60" t="s">
        <v>527</v>
      </c>
      <c r="H86" s="60" t="s">
        <v>5</v>
      </c>
      <c r="I86" s="60" t="s">
        <v>86</v>
      </c>
      <c r="J86" s="60" t="s">
        <v>6</v>
      </c>
      <c r="K86" s="60" t="s">
        <v>722</v>
      </c>
    </row>
    <row r="87" spans="1:11" x14ac:dyDescent="0.25">
      <c r="A87" s="60">
        <v>72</v>
      </c>
      <c r="B87" s="60" t="s">
        <v>88</v>
      </c>
      <c r="C87" s="60" t="s">
        <v>89</v>
      </c>
      <c r="D87" s="60" t="s">
        <v>90</v>
      </c>
      <c r="E87" s="60" t="s">
        <v>70</v>
      </c>
      <c r="F87" s="60" t="s">
        <v>91</v>
      </c>
      <c r="G87" s="60" t="s">
        <v>527</v>
      </c>
      <c r="H87" s="60" t="s">
        <v>5</v>
      </c>
      <c r="I87" s="60" t="s">
        <v>92</v>
      </c>
      <c r="J87" s="60" t="s">
        <v>6</v>
      </c>
      <c r="K87" s="60" t="s">
        <v>723</v>
      </c>
    </row>
    <row r="88" spans="1:11" x14ac:dyDescent="0.25">
      <c r="A88" s="60">
        <v>73</v>
      </c>
      <c r="B88" s="60" t="s">
        <v>50</v>
      </c>
      <c r="C88" s="60" t="s">
        <v>51</v>
      </c>
      <c r="D88" s="60" t="s">
        <v>52</v>
      </c>
      <c r="E88" s="60" t="s">
        <v>43</v>
      </c>
      <c r="F88" s="60" t="s">
        <v>94</v>
      </c>
      <c r="G88" s="60" t="s">
        <v>527</v>
      </c>
      <c r="H88" s="60" t="s">
        <v>5</v>
      </c>
      <c r="I88" s="60" t="s">
        <v>95</v>
      </c>
      <c r="J88" s="60" t="s">
        <v>6</v>
      </c>
      <c r="K88" s="60" t="s">
        <v>724</v>
      </c>
    </row>
    <row r="89" spans="1:11" x14ac:dyDescent="0.25">
      <c r="A89" s="60">
        <v>77</v>
      </c>
      <c r="B89" s="60" t="s">
        <v>127</v>
      </c>
      <c r="C89" s="60" t="s">
        <v>47</v>
      </c>
      <c r="D89" s="60" t="s">
        <v>0</v>
      </c>
      <c r="E89" s="60" t="s">
        <v>1</v>
      </c>
      <c r="F89" s="60" t="s">
        <v>128</v>
      </c>
      <c r="G89" s="60" t="s">
        <v>527</v>
      </c>
      <c r="H89" s="60" t="s">
        <v>8</v>
      </c>
      <c r="I89" s="60" t="s">
        <v>129</v>
      </c>
      <c r="J89" s="60" t="s">
        <v>9</v>
      </c>
      <c r="K89" s="60" t="s">
        <v>729</v>
      </c>
    </row>
    <row r="90" spans="1:11" x14ac:dyDescent="0.25">
      <c r="A90" s="60">
        <v>78</v>
      </c>
      <c r="B90" s="60" t="s">
        <v>641</v>
      </c>
      <c r="C90" s="60" t="s">
        <v>642</v>
      </c>
      <c r="D90" s="60" t="s">
        <v>106</v>
      </c>
      <c r="E90" s="60" t="s">
        <v>7</v>
      </c>
      <c r="F90" s="60" t="s">
        <v>643</v>
      </c>
      <c r="G90" s="60" t="s">
        <v>527</v>
      </c>
      <c r="H90" s="60" t="s">
        <v>8</v>
      </c>
      <c r="I90" s="60" t="s">
        <v>644</v>
      </c>
      <c r="J90" s="60" t="s">
        <v>9</v>
      </c>
      <c r="K90" s="60" t="s">
        <v>730</v>
      </c>
    </row>
    <row r="91" spans="1:11" x14ac:dyDescent="0.25">
      <c r="A91" s="60">
        <v>81</v>
      </c>
      <c r="B91" s="60" t="s">
        <v>811</v>
      </c>
      <c r="C91" s="60" t="s">
        <v>812</v>
      </c>
      <c r="D91" s="60" t="s">
        <v>813</v>
      </c>
      <c r="E91" s="60" t="s">
        <v>814</v>
      </c>
      <c r="F91" s="60" t="s">
        <v>815</v>
      </c>
      <c r="G91" s="60" t="s">
        <v>527</v>
      </c>
      <c r="H91" s="60" t="s">
        <v>8</v>
      </c>
      <c r="I91" s="60" t="s">
        <v>817</v>
      </c>
      <c r="J91" s="60" t="s">
        <v>9</v>
      </c>
      <c r="K91" s="60" t="s">
        <v>818</v>
      </c>
    </row>
    <row r="92" spans="1:11" x14ac:dyDescent="0.25">
      <c r="A92" s="60">
        <v>82</v>
      </c>
      <c r="B92" s="60" t="s">
        <v>869</v>
      </c>
      <c r="C92" s="60" t="s">
        <v>870</v>
      </c>
      <c r="D92" s="60" t="s">
        <v>871</v>
      </c>
      <c r="E92" s="60" t="s">
        <v>198</v>
      </c>
      <c r="F92" s="60" t="s">
        <v>872</v>
      </c>
      <c r="G92" s="60" t="s">
        <v>527</v>
      </c>
      <c r="H92" s="60" t="s">
        <v>8</v>
      </c>
      <c r="I92" s="60" t="s">
        <v>873</v>
      </c>
      <c r="J92" s="60" t="s">
        <v>9</v>
      </c>
      <c r="K92" s="60" t="s">
        <v>874</v>
      </c>
    </row>
    <row r="93" spans="1:11" x14ac:dyDescent="0.25">
      <c r="A93" s="60">
        <v>84</v>
      </c>
      <c r="B93" s="60" t="s">
        <v>819</v>
      </c>
      <c r="C93" s="60" t="s">
        <v>820</v>
      </c>
      <c r="D93" s="60" t="s">
        <v>821</v>
      </c>
      <c r="E93" s="60" t="s">
        <v>822</v>
      </c>
      <c r="F93" s="60" t="s">
        <v>823</v>
      </c>
      <c r="G93" s="60" t="s">
        <v>527</v>
      </c>
      <c r="H93" s="60" t="s">
        <v>8</v>
      </c>
      <c r="I93" s="60" t="s">
        <v>824</v>
      </c>
      <c r="J93" s="60" t="s">
        <v>9</v>
      </c>
      <c r="K93" s="60" t="s">
        <v>825</v>
      </c>
    </row>
    <row r="94" spans="1:11" x14ac:dyDescent="0.25">
      <c r="A94" s="60">
        <v>85</v>
      </c>
      <c r="B94" s="60" t="s">
        <v>875</v>
      </c>
      <c r="C94" s="60" t="s">
        <v>876</v>
      </c>
      <c r="D94" s="60" t="s">
        <v>877</v>
      </c>
      <c r="E94" s="60" t="s">
        <v>878</v>
      </c>
      <c r="F94" s="60" t="s">
        <v>879</v>
      </c>
      <c r="G94" s="60" t="s">
        <v>527</v>
      </c>
      <c r="H94" s="60" t="s">
        <v>8</v>
      </c>
      <c r="I94" s="60" t="s">
        <v>880</v>
      </c>
      <c r="J94" s="60" t="s">
        <v>9</v>
      </c>
      <c r="K94" s="60" t="s">
        <v>881</v>
      </c>
    </row>
    <row r="95" spans="1:11" x14ac:dyDescent="0.25">
      <c r="A95" s="60">
        <v>86</v>
      </c>
      <c r="B95" s="60" t="s">
        <v>797</v>
      </c>
      <c r="C95" s="60" t="s">
        <v>798</v>
      </c>
      <c r="D95" s="60" t="s">
        <v>799</v>
      </c>
      <c r="E95" s="60" t="s">
        <v>1</v>
      </c>
      <c r="F95" s="60" t="s">
        <v>800</v>
      </c>
      <c r="G95" s="60" t="s">
        <v>527</v>
      </c>
      <c r="H95" s="60" t="s">
        <v>8</v>
      </c>
      <c r="I95" s="60" t="s">
        <v>801</v>
      </c>
      <c r="J95" s="60" t="s">
        <v>9</v>
      </c>
      <c r="K95" s="60" t="s">
        <v>802</v>
      </c>
    </row>
    <row r="96" spans="1:11" x14ac:dyDescent="0.25">
      <c r="A96" s="60">
        <v>87</v>
      </c>
      <c r="B96" s="60" t="s">
        <v>101</v>
      </c>
      <c r="C96" s="60" t="s">
        <v>102</v>
      </c>
      <c r="D96" s="60" t="s">
        <v>103</v>
      </c>
      <c r="E96" s="60" t="s">
        <v>43</v>
      </c>
      <c r="F96" s="60" t="s">
        <v>169</v>
      </c>
      <c r="G96" s="60" t="s">
        <v>527</v>
      </c>
      <c r="H96" s="60" t="s">
        <v>8</v>
      </c>
      <c r="I96" s="60" t="s">
        <v>170</v>
      </c>
      <c r="J96" s="60" t="s">
        <v>9</v>
      </c>
      <c r="K96" s="60" t="s">
        <v>735</v>
      </c>
    </row>
    <row r="97" spans="1:11" x14ac:dyDescent="0.25">
      <c r="A97" s="60">
        <v>88</v>
      </c>
      <c r="B97" s="60" t="s">
        <v>882</v>
      </c>
      <c r="C97" s="60" t="s">
        <v>97</v>
      </c>
      <c r="D97" s="60" t="s">
        <v>173</v>
      </c>
      <c r="E97" s="60" t="s">
        <v>43</v>
      </c>
      <c r="F97" s="60" t="s">
        <v>883</v>
      </c>
      <c r="G97" s="60" t="s">
        <v>527</v>
      </c>
      <c r="H97" s="60" t="s">
        <v>8</v>
      </c>
      <c r="I97" s="60" t="s">
        <v>884</v>
      </c>
      <c r="J97" s="60" t="s">
        <v>9</v>
      </c>
      <c r="K97" s="60" t="s">
        <v>885</v>
      </c>
    </row>
    <row r="98" spans="1:11" x14ac:dyDescent="0.25">
      <c r="A98" s="60">
        <v>90</v>
      </c>
      <c r="B98" s="60" t="s">
        <v>174</v>
      </c>
      <c r="C98" s="60" t="s">
        <v>175</v>
      </c>
      <c r="D98" s="60" t="s">
        <v>0</v>
      </c>
      <c r="E98" s="60" t="s">
        <v>1</v>
      </c>
      <c r="F98" s="60" t="s">
        <v>176</v>
      </c>
      <c r="G98" s="60" t="s">
        <v>527</v>
      </c>
      <c r="H98" s="60" t="s">
        <v>8</v>
      </c>
      <c r="I98" s="60" t="s">
        <v>177</v>
      </c>
      <c r="J98" s="60" t="s">
        <v>9</v>
      </c>
      <c r="K98" s="60" t="s">
        <v>736</v>
      </c>
    </row>
    <row r="99" spans="1:11" x14ac:dyDescent="0.25">
      <c r="A99" s="60">
        <v>92</v>
      </c>
      <c r="B99" s="60" t="s">
        <v>179</v>
      </c>
      <c r="C99" s="60" t="s">
        <v>180</v>
      </c>
      <c r="D99" s="60" t="s">
        <v>181</v>
      </c>
      <c r="E99" s="60" t="s">
        <v>43</v>
      </c>
      <c r="F99" s="60" t="s">
        <v>182</v>
      </c>
      <c r="G99" s="60" t="s">
        <v>527</v>
      </c>
      <c r="H99" s="60" t="s">
        <v>8</v>
      </c>
      <c r="I99" s="60" t="s">
        <v>183</v>
      </c>
      <c r="J99" s="60" t="s">
        <v>9</v>
      </c>
      <c r="K99" s="60" t="s">
        <v>738</v>
      </c>
    </row>
    <row r="100" spans="1:11" x14ac:dyDescent="0.25">
      <c r="A100" s="60">
        <v>3</v>
      </c>
      <c r="B100" s="60" t="s">
        <v>612</v>
      </c>
      <c r="C100" s="60" t="s">
        <v>613</v>
      </c>
      <c r="D100" s="60" t="s">
        <v>0</v>
      </c>
      <c r="E100" s="60" t="s">
        <v>1</v>
      </c>
      <c r="F100" s="60" t="s">
        <v>759</v>
      </c>
      <c r="G100" s="60" t="s">
        <v>760</v>
      </c>
      <c r="H100" s="60" t="s">
        <v>5</v>
      </c>
      <c r="I100" s="60" t="s">
        <v>761</v>
      </c>
      <c r="J100" s="60" t="s">
        <v>6</v>
      </c>
      <c r="K100" s="60" t="s">
        <v>952</v>
      </c>
    </row>
    <row r="101" spans="1:11" x14ac:dyDescent="0.25">
      <c r="A101" s="60">
        <v>7</v>
      </c>
      <c r="B101" s="60" t="s">
        <v>49</v>
      </c>
      <c r="C101" s="60" t="s">
        <v>97</v>
      </c>
      <c r="D101" s="60" t="s">
        <v>66</v>
      </c>
      <c r="E101" s="60" t="s">
        <v>1</v>
      </c>
      <c r="F101" s="60" t="s">
        <v>98</v>
      </c>
      <c r="G101" s="60" t="s">
        <v>760</v>
      </c>
      <c r="H101" s="60" t="s">
        <v>5</v>
      </c>
      <c r="I101" s="60" t="s">
        <v>99</v>
      </c>
      <c r="J101" s="60" t="s">
        <v>6</v>
      </c>
      <c r="K101" s="60" t="s">
        <v>920</v>
      </c>
    </row>
    <row r="102" spans="1:11" x14ac:dyDescent="0.25">
      <c r="A102" s="60">
        <v>9</v>
      </c>
      <c r="B102" s="60" t="s">
        <v>902</v>
      </c>
      <c r="C102" s="60" t="s">
        <v>903</v>
      </c>
      <c r="D102" s="60" t="s">
        <v>17</v>
      </c>
      <c r="E102" s="60" t="s">
        <v>7</v>
      </c>
      <c r="F102" s="60" t="s">
        <v>904</v>
      </c>
      <c r="G102" s="60" t="s">
        <v>760</v>
      </c>
      <c r="H102" s="60" t="s">
        <v>8</v>
      </c>
      <c r="I102" s="60" t="s">
        <v>905</v>
      </c>
      <c r="J102" s="60" t="s">
        <v>9</v>
      </c>
      <c r="K102" s="60" t="s">
        <v>906</v>
      </c>
    </row>
    <row r="103" spans="1:11" x14ac:dyDescent="0.25">
      <c r="A103" s="60">
        <v>18</v>
      </c>
      <c r="B103" s="60" t="s">
        <v>766</v>
      </c>
      <c r="C103" s="60" t="s">
        <v>767</v>
      </c>
      <c r="D103" s="60" t="s">
        <v>577</v>
      </c>
      <c r="E103" s="60" t="s">
        <v>7</v>
      </c>
      <c r="F103" s="60" t="s">
        <v>768</v>
      </c>
      <c r="G103" s="60" t="s">
        <v>760</v>
      </c>
      <c r="H103" s="60" t="s">
        <v>8</v>
      </c>
      <c r="I103" s="60" t="s">
        <v>769</v>
      </c>
      <c r="J103" s="60" t="s">
        <v>9</v>
      </c>
      <c r="K103" s="60" t="s">
        <v>770</v>
      </c>
    </row>
    <row r="104" spans="1:11" x14ac:dyDescent="0.25">
      <c r="A104" s="60">
        <v>19</v>
      </c>
      <c r="B104" s="60" t="s">
        <v>544</v>
      </c>
      <c r="C104" s="60" t="s">
        <v>545</v>
      </c>
      <c r="D104" s="60" t="s">
        <v>546</v>
      </c>
      <c r="E104" s="60" t="s">
        <v>1</v>
      </c>
      <c r="F104" s="60" t="s">
        <v>547</v>
      </c>
      <c r="G104" s="60" t="s">
        <v>760</v>
      </c>
      <c r="H104" s="60" t="s">
        <v>8</v>
      </c>
      <c r="I104" s="60" t="s">
        <v>548</v>
      </c>
      <c r="J104" s="60" t="s">
        <v>9</v>
      </c>
      <c r="K104" s="60" t="s">
        <v>783</v>
      </c>
    </row>
    <row r="105" spans="1:11" x14ac:dyDescent="0.25">
      <c r="A105" s="60">
        <v>80</v>
      </c>
      <c r="B105" s="60" t="s">
        <v>925</v>
      </c>
      <c r="C105" s="60" t="s">
        <v>926</v>
      </c>
      <c r="D105" s="60" t="s">
        <v>821</v>
      </c>
      <c r="E105" s="60" t="s">
        <v>822</v>
      </c>
      <c r="F105" s="60" t="s">
        <v>927</v>
      </c>
      <c r="G105" s="60" t="s">
        <v>760</v>
      </c>
      <c r="H105" s="60" t="s">
        <v>8</v>
      </c>
      <c r="I105" s="60" t="s">
        <v>928</v>
      </c>
      <c r="J105" s="60" t="s">
        <v>9</v>
      </c>
      <c r="K105" s="60" t="s">
        <v>929</v>
      </c>
    </row>
    <row r="106" spans="1:11" x14ac:dyDescent="0.25">
      <c r="A106" s="60">
        <v>89</v>
      </c>
      <c r="B106" s="60" t="s">
        <v>930</v>
      </c>
      <c r="C106" s="60" t="s">
        <v>931</v>
      </c>
      <c r="D106" s="60" t="s">
        <v>932</v>
      </c>
      <c r="E106" s="60" t="s">
        <v>933</v>
      </c>
      <c r="F106" s="60" t="s">
        <v>934</v>
      </c>
      <c r="G106" s="60" t="s">
        <v>760</v>
      </c>
      <c r="H106" s="60" t="s">
        <v>8</v>
      </c>
      <c r="I106" s="60" t="s">
        <v>935</v>
      </c>
      <c r="J106" s="60" t="s">
        <v>9</v>
      </c>
      <c r="K106" s="60" t="s">
        <v>936</v>
      </c>
    </row>
    <row r="107" spans="1:11" x14ac:dyDescent="0.25">
      <c r="A107" s="60">
        <v>17</v>
      </c>
      <c r="B107" s="60" t="s">
        <v>803</v>
      </c>
      <c r="C107" s="60" t="s">
        <v>804</v>
      </c>
      <c r="D107" s="60" t="s">
        <v>17</v>
      </c>
      <c r="E107" s="60" t="s">
        <v>7</v>
      </c>
      <c r="F107" s="60" t="s">
        <v>805</v>
      </c>
      <c r="G107" s="60" t="s">
        <v>960</v>
      </c>
      <c r="H107" s="60" t="s">
        <v>5</v>
      </c>
      <c r="I107" s="60" t="s">
        <v>806</v>
      </c>
      <c r="J107" s="60" t="s">
        <v>6</v>
      </c>
      <c r="K107" s="60" t="s">
        <v>807</v>
      </c>
    </row>
  </sheetData>
  <sortState ref="A2:K107">
    <sortCondition ref="G2:G107"/>
  </sortState>
  <pageMargins bottom="0.75" footer="0.3" header="0.3" left="0.7" right="0.7" top="0.75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2"/>
  <dimension ref="A1:L106"/>
  <sheetViews>
    <sheetView workbookViewId="0">
      <selection sqref="A1:K1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6">
        <v>5</v>
      </c>
      <c r="B2" s="56" t="s">
        <v>15</v>
      </c>
      <c r="C2" s="56" t="s">
        <v>16</v>
      </c>
      <c r="D2" s="56" t="s">
        <v>17</v>
      </c>
      <c r="E2" s="56" t="s">
        <v>7</v>
      </c>
      <c r="F2" s="56" t="s">
        <v>948</v>
      </c>
      <c r="G2" s="56" t="s">
        <v>516</v>
      </c>
      <c r="H2" s="56" t="s">
        <v>30</v>
      </c>
      <c r="I2" s="56" t="s">
        <v>949</v>
      </c>
      <c r="J2" s="56" t="s">
        <v>32</v>
      </c>
      <c r="K2" s="56" t="s">
        <v>950</v>
      </c>
    </row>
    <row r="3" spans="1:11" x14ac:dyDescent="0.25">
      <c r="A3" s="56">
        <v>12</v>
      </c>
      <c r="B3" s="56" t="s">
        <v>262</v>
      </c>
      <c r="C3" s="56" t="s">
        <v>421</v>
      </c>
      <c r="D3" s="56" t="s">
        <v>0</v>
      </c>
      <c r="E3" s="56" t="s">
        <v>1</v>
      </c>
      <c r="F3" s="56" t="s">
        <v>855</v>
      </c>
      <c r="G3" s="56" t="s">
        <v>516</v>
      </c>
      <c r="H3" s="56" t="s">
        <v>828</v>
      </c>
      <c r="I3" s="56" t="s">
        <v>856</v>
      </c>
      <c r="J3" s="56" t="s">
        <v>827</v>
      </c>
      <c r="K3" s="56" t="s">
        <v>895</v>
      </c>
    </row>
    <row r="4" spans="1:11" x14ac:dyDescent="0.25">
      <c r="A4" s="59">
        <v>7</v>
      </c>
      <c r="B4" s="59" t="s">
        <v>567</v>
      </c>
      <c r="C4" s="59" t="s">
        <v>561</v>
      </c>
      <c r="D4" s="59" t="s">
        <v>0</v>
      </c>
      <c r="E4" s="59" t="s">
        <v>1</v>
      </c>
      <c r="F4" s="59" t="s">
        <v>61</v>
      </c>
      <c r="G4" s="59" t="s">
        <v>666</v>
      </c>
      <c r="H4" s="59" t="s">
        <v>3</v>
      </c>
      <c r="I4" s="59" t="s">
        <v>62</v>
      </c>
      <c r="J4" s="59" t="s">
        <v>53</v>
      </c>
      <c r="K4" s="59" t="s">
        <v>919</v>
      </c>
    </row>
    <row r="5" spans="1:11" x14ac:dyDescent="0.25">
      <c r="A5" s="59">
        <v>14</v>
      </c>
      <c r="B5" s="59" t="s">
        <v>863</v>
      </c>
      <c r="C5" s="59" t="s">
        <v>864</v>
      </c>
      <c r="D5" s="59" t="s">
        <v>865</v>
      </c>
      <c r="E5" s="59" t="s">
        <v>70</v>
      </c>
      <c r="F5" s="59" t="s">
        <v>866</v>
      </c>
      <c r="G5" s="59" t="s">
        <v>666</v>
      </c>
      <c r="H5" s="59" t="s">
        <v>287</v>
      </c>
      <c r="I5" s="59" t="s">
        <v>867</v>
      </c>
      <c r="J5" s="59" t="s">
        <v>289</v>
      </c>
      <c r="K5" s="59" t="s">
        <v>868</v>
      </c>
    </row>
    <row r="6" spans="1:11" x14ac:dyDescent="0.25">
      <c r="A6" s="59">
        <v>15</v>
      </c>
      <c r="B6" s="59" t="s">
        <v>830</v>
      </c>
      <c r="C6" s="59" t="s">
        <v>624</v>
      </c>
      <c r="D6" s="59" t="s">
        <v>625</v>
      </c>
      <c r="E6" s="59" t="s">
        <v>48</v>
      </c>
      <c r="F6" s="59" t="s">
        <v>626</v>
      </c>
      <c r="G6" s="59" t="s">
        <v>666</v>
      </c>
      <c r="H6" s="59" t="s">
        <v>294</v>
      </c>
      <c r="I6" s="59" t="s">
        <v>627</v>
      </c>
      <c r="J6" s="59" t="s">
        <v>289</v>
      </c>
      <c r="K6" s="59" t="s">
        <v>831</v>
      </c>
    </row>
    <row r="7" spans="1:11" x14ac:dyDescent="0.25">
      <c r="A7" s="59">
        <v>16</v>
      </c>
      <c r="B7" s="59" t="s">
        <v>832</v>
      </c>
      <c r="C7" s="59" t="s">
        <v>833</v>
      </c>
      <c r="D7" s="59" t="s">
        <v>173</v>
      </c>
      <c r="E7" s="59" t="s">
        <v>43</v>
      </c>
      <c r="F7" s="59" t="s">
        <v>834</v>
      </c>
      <c r="G7" s="59" t="s">
        <v>666</v>
      </c>
      <c r="H7" s="59" t="s">
        <v>294</v>
      </c>
      <c r="I7" s="59" t="s">
        <v>835</v>
      </c>
      <c r="J7" s="59" t="s">
        <v>289</v>
      </c>
      <c r="K7" s="59" t="s">
        <v>836</v>
      </c>
    </row>
    <row r="8" spans="1:11" x14ac:dyDescent="0.25">
      <c r="A8" s="59">
        <v>21</v>
      </c>
      <c r="B8" s="59" t="s">
        <v>453</v>
      </c>
      <c r="C8" s="59" t="s">
        <v>454</v>
      </c>
      <c r="D8" s="59" t="s">
        <v>455</v>
      </c>
      <c r="E8" s="59" t="s">
        <v>456</v>
      </c>
      <c r="F8" s="59" t="s">
        <v>457</v>
      </c>
      <c r="G8" s="59" t="s">
        <v>666</v>
      </c>
      <c r="H8" s="59" t="s">
        <v>30</v>
      </c>
      <c r="I8" s="59" t="s">
        <v>458</v>
      </c>
      <c r="J8" s="59" t="s">
        <v>32</v>
      </c>
      <c r="K8" s="59" t="s">
        <v>763</v>
      </c>
    </row>
    <row r="9" spans="1:11" x14ac:dyDescent="0.25">
      <c r="A9" s="59">
        <v>23</v>
      </c>
      <c r="B9" s="59" t="s">
        <v>116</v>
      </c>
      <c r="C9" s="59" t="s">
        <v>117</v>
      </c>
      <c r="D9" s="59" t="s">
        <v>648</v>
      </c>
      <c r="E9" s="59" t="s">
        <v>1</v>
      </c>
      <c r="F9" s="59" t="s">
        <v>118</v>
      </c>
      <c r="G9" s="59" t="s">
        <v>666</v>
      </c>
      <c r="H9" s="59" t="s">
        <v>3</v>
      </c>
      <c r="I9" s="59" t="s">
        <v>119</v>
      </c>
      <c r="J9" s="59" t="s">
        <v>53</v>
      </c>
      <c r="K9" s="59" t="s">
        <v>649</v>
      </c>
    </row>
    <row r="10" spans="1:11" x14ac:dyDescent="0.25">
      <c r="A10" s="59">
        <v>25</v>
      </c>
      <c r="B10" s="59" t="s">
        <v>382</v>
      </c>
      <c r="C10" s="59" t="s">
        <v>383</v>
      </c>
      <c r="D10" s="59" t="s">
        <v>351</v>
      </c>
      <c r="E10" s="59" t="s">
        <v>48</v>
      </c>
      <c r="F10" s="59" t="s">
        <v>384</v>
      </c>
      <c r="G10" s="59" t="s">
        <v>666</v>
      </c>
      <c r="H10" s="59" t="s">
        <v>287</v>
      </c>
      <c r="I10" s="59" t="s">
        <v>385</v>
      </c>
      <c r="J10" s="59" t="s">
        <v>289</v>
      </c>
      <c r="K10" s="59" t="s">
        <v>657</v>
      </c>
    </row>
    <row r="11" spans="1:11" x14ac:dyDescent="0.25">
      <c r="A11" s="59">
        <v>26</v>
      </c>
      <c r="B11" s="59" t="s">
        <v>407</v>
      </c>
      <c r="C11" s="59" t="s">
        <v>408</v>
      </c>
      <c r="D11" s="59" t="s">
        <v>618</v>
      </c>
      <c r="E11" s="59" t="s">
        <v>619</v>
      </c>
      <c r="F11" s="59" t="s">
        <v>620</v>
      </c>
      <c r="G11" s="59" t="s">
        <v>666</v>
      </c>
      <c r="H11" s="59" t="s">
        <v>294</v>
      </c>
      <c r="I11" s="59" t="s">
        <v>621</v>
      </c>
      <c r="J11" s="59" t="s">
        <v>289</v>
      </c>
      <c r="K11" s="59" t="s">
        <v>658</v>
      </c>
    </row>
    <row r="12" spans="1:11" x14ac:dyDescent="0.25">
      <c r="A12" s="59">
        <v>30</v>
      </c>
      <c r="B12" s="59"/>
      <c r="C12" s="59"/>
      <c r="D12" s="59"/>
      <c r="E12" s="59"/>
      <c r="F12" s="59" t="s">
        <v>572</v>
      </c>
      <c r="G12" s="59" t="s">
        <v>666</v>
      </c>
      <c r="H12" s="59" t="s">
        <v>287</v>
      </c>
      <c r="I12" s="59" t="s">
        <v>573</v>
      </c>
      <c r="J12" s="59" t="s">
        <v>289</v>
      </c>
      <c r="K12" s="59" t="s">
        <v>665</v>
      </c>
    </row>
    <row r="13" spans="1:11" x14ac:dyDescent="0.25">
      <c r="A13" s="59">
        <v>31</v>
      </c>
      <c r="B13" s="59" t="s">
        <v>575</v>
      </c>
      <c r="C13" s="59" t="s">
        <v>576</v>
      </c>
      <c r="D13" s="59" t="s">
        <v>577</v>
      </c>
      <c r="E13" s="59" t="s">
        <v>7</v>
      </c>
      <c r="F13" s="59" t="s">
        <v>578</v>
      </c>
      <c r="G13" s="59" t="s">
        <v>666</v>
      </c>
      <c r="H13" s="59" t="s">
        <v>287</v>
      </c>
      <c r="I13" s="59" t="s">
        <v>579</v>
      </c>
      <c r="J13" s="59" t="s">
        <v>289</v>
      </c>
      <c r="K13" s="59" t="s">
        <v>667</v>
      </c>
    </row>
    <row r="14" spans="1:11" x14ac:dyDescent="0.25">
      <c r="A14" s="59">
        <v>32</v>
      </c>
      <c r="B14" s="59" t="s">
        <v>590</v>
      </c>
      <c r="C14" s="59" t="s">
        <v>591</v>
      </c>
      <c r="D14" s="59" t="s">
        <v>592</v>
      </c>
      <c r="E14" s="59" t="s">
        <v>43</v>
      </c>
      <c r="F14" s="59" t="s">
        <v>593</v>
      </c>
      <c r="G14" s="59" t="s">
        <v>666</v>
      </c>
      <c r="H14" s="59" t="s">
        <v>30</v>
      </c>
      <c r="I14" s="59" t="s">
        <v>594</v>
      </c>
      <c r="J14" s="59" t="s">
        <v>32</v>
      </c>
      <c r="K14" s="59" t="s">
        <v>669</v>
      </c>
    </row>
    <row r="15" spans="1:11" x14ac:dyDescent="0.25">
      <c r="A15" s="59">
        <v>34</v>
      </c>
      <c r="B15" s="59" t="s">
        <v>407</v>
      </c>
      <c r="C15" s="59" t="s">
        <v>408</v>
      </c>
      <c r="D15" s="59" t="s">
        <v>618</v>
      </c>
      <c r="E15" s="59" t="s">
        <v>619</v>
      </c>
      <c r="F15" s="59" t="s">
        <v>563</v>
      </c>
      <c r="G15" s="59" t="s">
        <v>666</v>
      </c>
      <c r="H15" s="59" t="s">
        <v>294</v>
      </c>
      <c r="I15" s="59" t="s">
        <v>564</v>
      </c>
      <c r="J15" s="59" t="s">
        <v>289</v>
      </c>
      <c r="K15" s="59" t="s">
        <v>672</v>
      </c>
    </row>
    <row r="16" spans="1:11" x14ac:dyDescent="0.25">
      <c r="A16" s="59">
        <v>38</v>
      </c>
      <c r="B16" s="59" t="s">
        <v>283</v>
      </c>
      <c r="C16" s="59" t="s">
        <v>284</v>
      </c>
      <c r="D16" s="59" t="s">
        <v>285</v>
      </c>
      <c r="E16" s="59" t="s">
        <v>7</v>
      </c>
      <c r="F16" s="59" t="s">
        <v>286</v>
      </c>
      <c r="G16" s="59" t="s">
        <v>666</v>
      </c>
      <c r="H16" s="59" t="s">
        <v>287</v>
      </c>
      <c r="I16" s="59" t="s">
        <v>288</v>
      </c>
      <c r="J16" s="59" t="s">
        <v>289</v>
      </c>
      <c r="K16" s="59" t="s">
        <v>678</v>
      </c>
    </row>
    <row r="17" spans="1:11" x14ac:dyDescent="0.25">
      <c r="A17" s="59">
        <v>41</v>
      </c>
      <c r="B17" s="59" t="s">
        <v>311</v>
      </c>
      <c r="C17" s="59" t="s">
        <v>312</v>
      </c>
      <c r="D17" s="59" t="s">
        <v>313</v>
      </c>
      <c r="E17" s="59" t="s">
        <v>43</v>
      </c>
      <c r="F17" s="59" t="s">
        <v>314</v>
      </c>
      <c r="G17" s="59" t="s">
        <v>666</v>
      </c>
      <c r="H17" s="59" t="s">
        <v>294</v>
      </c>
      <c r="I17" s="59" t="s">
        <v>315</v>
      </c>
      <c r="J17" s="59" t="s">
        <v>289</v>
      </c>
      <c r="K17" s="59" t="s">
        <v>683</v>
      </c>
    </row>
    <row r="18" spans="1:11" x14ac:dyDescent="0.25">
      <c r="A18" s="59">
        <v>43</v>
      </c>
      <c r="B18" s="59" t="s">
        <v>327</v>
      </c>
      <c r="C18" s="59" t="s">
        <v>328</v>
      </c>
      <c r="D18" s="59" t="s">
        <v>112</v>
      </c>
      <c r="E18" s="59" t="s">
        <v>43</v>
      </c>
      <c r="F18" s="59" t="s">
        <v>329</v>
      </c>
      <c r="G18" s="59" t="s">
        <v>666</v>
      </c>
      <c r="H18" s="59" t="s">
        <v>287</v>
      </c>
      <c r="I18" s="59" t="s">
        <v>330</v>
      </c>
      <c r="J18" s="59" t="s">
        <v>289</v>
      </c>
      <c r="K18" s="59" t="s">
        <v>684</v>
      </c>
    </row>
    <row r="19" spans="1:11" x14ac:dyDescent="0.25">
      <c r="A19" s="59">
        <v>45</v>
      </c>
      <c r="B19" s="59" t="s">
        <v>333</v>
      </c>
      <c r="C19" s="59" t="s">
        <v>334</v>
      </c>
      <c r="D19" s="59" t="s">
        <v>335</v>
      </c>
      <c r="E19" s="59" t="s">
        <v>48</v>
      </c>
      <c r="F19" s="59" t="s">
        <v>336</v>
      </c>
      <c r="G19" s="59" t="s">
        <v>666</v>
      </c>
      <c r="H19" s="59" t="s">
        <v>287</v>
      </c>
      <c r="I19" s="59" t="s">
        <v>337</v>
      </c>
      <c r="J19" s="59" t="s">
        <v>289</v>
      </c>
      <c r="K19" s="59" t="s">
        <v>686</v>
      </c>
    </row>
    <row r="20" spans="1:11" x14ac:dyDescent="0.25">
      <c r="A20" s="59">
        <v>46</v>
      </c>
      <c r="B20" s="59" t="s">
        <v>345</v>
      </c>
      <c r="C20" s="59" t="s">
        <v>346</v>
      </c>
      <c r="D20" s="59" t="s">
        <v>17</v>
      </c>
      <c r="E20" s="59" t="s">
        <v>7</v>
      </c>
      <c r="F20" s="59" t="s">
        <v>347</v>
      </c>
      <c r="G20" s="59" t="s">
        <v>666</v>
      </c>
      <c r="H20" s="59" t="s">
        <v>287</v>
      </c>
      <c r="I20" s="59" t="s">
        <v>348</v>
      </c>
      <c r="J20" s="59" t="s">
        <v>289</v>
      </c>
      <c r="K20" s="59" t="s">
        <v>688</v>
      </c>
    </row>
    <row r="21" spans="1:11" x14ac:dyDescent="0.25">
      <c r="A21" s="59">
        <v>47</v>
      </c>
      <c r="B21" s="59" t="s">
        <v>350</v>
      </c>
      <c r="C21" s="59" t="s">
        <v>340</v>
      </c>
      <c r="D21" s="59" t="s">
        <v>351</v>
      </c>
      <c r="E21" s="59" t="s">
        <v>48</v>
      </c>
      <c r="F21" s="59" t="s">
        <v>352</v>
      </c>
      <c r="G21" s="59" t="s">
        <v>666</v>
      </c>
      <c r="H21" s="59" t="s">
        <v>287</v>
      </c>
      <c r="I21" s="59" t="s">
        <v>353</v>
      </c>
      <c r="J21" s="59" t="s">
        <v>289</v>
      </c>
      <c r="K21" s="59" t="s">
        <v>689</v>
      </c>
    </row>
    <row r="22" spans="1:11" x14ac:dyDescent="0.25">
      <c r="A22" s="59">
        <v>51</v>
      </c>
      <c r="B22" s="59" t="s">
        <v>377</v>
      </c>
      <c r="C22" s="59" t="s">
        <v>378</v>
      </c>
      <c r="D22" s="59" t="s">
        <v>256</v>
      </c>
      <c r="E22" s="59" t="s">
        <v>1</v>
      </c>
      <c r="F22" s="59" t="s">
        <v>379</v>
      </c>
      <c r="G22" s="59" t="s">
        <v>666</v>
      </c>
      <c r="H22" s="59" t="s">
        <v>294</v>
      </c>
      <c r="I22" s="59" t="s">
        <v>380</v>
      </c>
      <c r="J22" s="59" t="s">
        <v>289</v>
      </c>
      <c r="K22" s="59" t="s">
        <v>695</v>
      </c>
    </row>
    <row r="23" spans="1:11" x14ac:dyDescent="0.25">
      <c r="A23" s="59">
        <v>52</v>
      </c>
      <c r="B23" s="59" t="s">
        <v>387</v>
      </c>
      <c r="C23" s="59" t="s">
        <v>279</v>
      </c>
      <c r="D23" s="59" t="s">
        <v>351</v>
      </c>
      <c r="E23" s="59" t="s">
        <v>48</v>
      </c>
      <c r="F23" s="59" t="s">
        <v>388</v>
      </c>
      <c r="G23" s="59" t="s">
        <v>666</v>
      </c>
      <c r="H23" s="59" t="s">
        <v>287</v>
      </c>
      <c r="I23" s="59" t="s">
        <v>389</v>
      </c>
      <c r="J23" s="59" t="s">
        <v>289</v>
      </c>
      <c r="K23" s="59" t="s">
        <v>696</v>
      </c>
    </row>
    <row r="24" spans="1:11" x14ac:dyDescent="0.25">
      <c r="A24" s="59">
        <v>56</v>
      </c>
      <c r="B24" s="59" t="s">
        <v>407</v>
      </c>
      <c r="C24" s="59" t="s">
        <v>408</v>
      </c>
      <c r="D24" s="59" t="s">
        <v>618</v>
      </c>
      <c r="E24" s="59" t="s">
        <v>619</v>
      </c>
      <c r="F24" s="59" t="s">
        <v>412</v>
      </c>
      <c r="G24" s="59" t="s">
        <v>666</v>
      </c>
      <c r="H24" s="59" t="s">
        <v>294</v>
      </c>
      <c r="I24" s="59" t="s">
        <v>413</v>
      </c>
      <c r="J24" s="59" t="s">
        <v>289</v>
      </c>
      <c r="K24" s="59" t="s">
        <v>702</v>
      </c>
    </row>
    <row r="25" spans="1:11" x14ac:dyDescent="0.25">
      <c r="A25" s="59">
        <v>58</v>
      </c>
      <c r="B25" s="59" t="s">
        <v>15</v>
      </c>
      <c r="C25" s="59" t="s">
        <v>16</v>
      </c>
      <c r="D25" s="59" t="s">
        <v>17</v>
      </c>
      <c r="E25" s="59" t="s">
        <v>7</v>
      </c>
      <c r="F25" s="59" t="s">
        <v>77</v>
      </c>
      <c r="G25" s="59" t="s">
        <v>666</v>
      </c>
      <c r="H25" s="59" t="s">
        <v>30</v>
      </c>
      <c r="I25" s="59" t="s">
        <v>78</v>
      </c>
      <c r="J25" s="59" t="s">
        <v>32</v>
      </c>
      <c r="K25" s="59" t="s">
        <v>705</v>
      </c>
    </row>
    <row r="26" spans="1:11" x14ac:dyDescent="0.25">
      <c r="A26" s="59">
        <v>59</v>
      </c>
      <c r="B26" s="59" t="s">
        <v>407</v>
      </c>
      <c r="C26" s="59" t="s">
        <v>408</v>
      </c>
      <c r="D26" s="59" t="s">
        <v>618</v>
      </c>
      <c r="E26" s="59" t="s">
        <v>619</v>
      </c>
      <c r="F26" s="59" t="s">
        <v>437</v>
      </c>
      <c r="G26" s="59" t="s">
        <v>666</v>
      </c>
      <c r="H26" s="59" t="s">
        <v>30</v>
      </c>
      <c r="I26" s="59" t="s">
        <v>438</v>
      </c>
      <c r="J26" s="59" t="s">
        <v>32</v>
      </c>
      <c r="K26" s="59" t="s">
        <v>706</v>
      </c>
    </row>
    <row r="27" spans="1:11" x14ac:dyDescent="0.25">
      <c r="A27" s="59">
        <v>60</v>
      </c>
      <c r="B27" s="59" t="s">
        <v>407</v>
      </c>
      <c r="C27" s="59" t="s">
        <v>408</v>
      </c>
      <c r="D27" s="59" t="s">
        <v>618</v>
      </c>
      <c r="E27" s="59" t="s">
        <v>619</v>
      </c>
      <c r="F27" s="59" t="s">
        <v>440</v>
      </c>
      <c r="G27" s="59" t="s">
        <v>666</v>
      </c>
      <c r="H27" s="59" t="s">
        <v>30</v>
      </c>
      <c r="I27" s="59" t="s">
        <v>441</v>
      </c>
      <c r="J27" s="59" t="s">
        <v>32</v>
      </c>
      <c r="K27" s="59" t="s">
        <v>707</v>
      </c>
    </row>
    <row r="28" spans="1:11" x14ac:dyDescent="0.25">
      <c r="A28" s="59">
        <v>74</v>
      </c>
      <c r="B28" s="59" t="s">
        <v>110</v>
      </c>
      <c r="C28" s="59" t="s">
        <v>111</v>
      </c>
      <c r="D28" s="59" t="s">
        <v>112</v>
      </c>
      <c r="E28" s="59" t="s">
        <v>43</v>
      </c>
      <c r="F28" s="59" t="s">
        <v>113</v>
      </c>
      <c r="G28" s="59" t="s">
        <v>666</v>
      </c>
      <c r="H28" s="59" t="s">
        <v>3</v>
      </c>
      <c r="I28" s="59" t="s">
        <v>114</v>
      </c>
      <c r="J28" s="59" t="s">
        <v>53</v>
      </c>
      <c r="K28" s="59" t="s">
        <v>727</v>
      </c>
    </row>
    <row r="29" spans="1:11" x14ac:dyDescent="0.25">
      <c r="A29" s="59">
        <v>75</v>
      </c>
      <c r="B29" s="59" t="s">
        <v>120</v>
      </c>
      <c r="C29" s="59" t="s">
        <v>121</v>
      </c>
      <c r="D29" s="59" t="s">
        <v>122</v>
      </c>
      <c r="E29" s="59" t="s">
        <v>43</v>
      </c>
      <c r="F29" s="59" t="s">
        <v>123</v>
      </c>
      <c r="G29" s="59" t="s">
        <v>666</v>
      </c>
      <c r="H29" s="59" t="s">
        <v>3</v>
      </c>
      <c r="I29" s="59" t="s">
        <v>124</v>
      </c>
      <c r="J29" s="59" t="s">
        <v>125</v>
      </c>
      <c r="K29" s="59" t="s">
        <v>728</v>
      </c>
    </row>
    <row r="30" spans="1:11" x14ac:dyDescent="0.25">
      <c r="A30" s="59">
        <v>78</v>
      </c>
      <c r="B30" s="59" t="s">
        <v>131</v>
      </c>
      <c r="C30" s="59" t="s">
        <v>132</v>
      </c>
      <c r="D30" s="59" t="s">
        <v>133</v>
      </c>
      <c r="E30" s="59" t="s">
        <v>28</v>
      </c>
      <c r="F30" s="59" t="s">
        <v>134</v>
      </c>
      <c r="G30" s="59" t="s">
        <v>666</v>
      </c>
      <c r="H30" s="59" t="s">
        <v>30</v>
      </c>
      <c r="I30" s="59" t="s">
        <v>135</v>
      </c>
      <c r="J30" s="59" t="s">
        <v>32</v>
      </c>
      <c r="K30" s="59" t="s">
        <v>731</v>
      </c>
    </row>
    <row r="31" spans="1:11" x14ac:dyDescent="0.25">
      <c r="A31" s="59">
        <v>82</v>
      </c>
      <c r="B31" s="59" t="s">
        <v>54</v>
      </c>
      <c r="C31" s="59" t="s">
        <v>55</v>
      </c>
      <c r="D31" s="59" t="s">
        <v>0</v>
      </c>
      <c r="E31" s="59" t="s">
        <v>1</v>
      </c>
      <c r="F31" s="59" t="s">
        <v>156</v>
      </c>
      <c r="G31" s="59" t="s">
        <v>666</v>
      </c>
      <c r="H31" s="59" t="s">
        <v>157</v>
      </c>
      <c r="I31" s="59" t="s">
        <v>158</v>
      </c>
      <c r="J31" s="59" t="s">
        <v>159</v>
      </c>
      <c r="K31" s="59" t="s">
        <v>734</v>
      </c>
    </row>
    <row r="32" spans="1:11" x14ac:dyDescent="0.25">
      <c r="A32" s="59">
        <v>92</v>
      </c>
      <c r="B32" s="59" t="s">
        <v>467</v>
      </c>
      <c r="C32" s="59" t="s">
        <v>468</v>
      </c>
      <c r="D32" s="59" t="s">
        <v>0</v>
      </c>
      <c r="E32" s="59" t="s">
        <v>1</v>
      </c>
      <c r="F32" s="59" t="s">
        <v>477</v>
      </c>
      <c r="G32" s="59" t="s">
        <v>666</v>
      </c>
      <c r="H32" s="59" t="s">
        <v>30</v>
      </c>
      <c r="I32" s="59" t="s">
        <v>478</v>
      </c>
      <c r="J32" s="59" t="s">
        <v>32</v>
      </c>
      <c r="K32" s="59" t="s">
        <v>740</v>
      </c>
    </row>
    <row r="33" spans="1:11" x14ac:dyDescent="0.25">
      <c r="A33" s="59">
        <v>93</v>
      </c>
      <c r="B33" s="59" t="s">
        <v>101</v>
      </c>
      <c r="C33" s="59" t="s">
        <v>102</v>
      </c>
      <c r="D33" s="59" t="s">
        <v>103</v>
      </c>
      <c r="E33" s="59" t="s">
        <v>43</v>
      </c>
      <c r="F33" s="59" t="s">
        <v>202</v>
      </c>
      <c r="G33" s="59" t="s">
        <v>666</v>
      </c>
      <c r="H33" s="59" t="s">
        <v>30</v>
      </c>
      <c r="I33" s="59" t="s">
        <v>203</v>
      </c>
      <c r="J33" s="59" t="s">
        <v>32</v>
      </c>
      <c r="K33" s="59" t="s">
        <v>743</v>
      </c>
    </row>
    <row r="34" spans="1:11" x14ac:dyDescent="0.25">
      <c r="A34" s="59">
        <v>95</v>
      </c>
      <c r="B34" s="59" t="s">
        <v>206</v>
      </c>
      <c r="C34" s="59" t="s">
        <v>207</v>
      </c>
      <c r="D34" s="59" t="s">
        <v>173</v>
      </c>
      <c r="E34" s="59" t="s">
        <v>43</v>
      </c>
      <c r="F34" s="59" t="s">
        <v>208</v>
      </c>
      <c r="G34" s="59" t="s">
        <v>666</v>
      </c>
      <c r="H34" s="59" t="s">
        <v>3</v>
      </c>
      <c r="I34" s="59" t="s">
        <v>209</v>
      </c>
      <c r="J34" s="59" t="s">
        <v>53</v>
      </c>
      <c r="K34" s="59" t="s">
        <v>745</v>
      </c>
    </row>
    <row r="35" spans="1:11" x14ac:dyDescent="0.25">
      <c r="A35" s="59">
        <v>96</v>
      </c>
      <c r="B35" s="59" t="s">
        <v>50</v>
      </c>
      <c r="C35" s="59" t="s">
        <v>51</v>
      </c>
      <c r="D35" s="59" t="s">
        <v>52</v>
      </c>
      <c r="E35" s="59" t="s">
        <v>43</v>
      </c>
      <c r="F35" s="59" t="s">
        <v>221</v>
      </c>
      <c r="G35" s="59" t="s">
        <v>666</v>
      </c>
      <c r="H35" s="59" t="s">
        <v>3</v>
      </c>
      <c r="I35" s="59" t="s">
        <v>222</v>
      </c>
      <c r="J35" s="59" t="s">
        <v>53</v>
      </c>
      <c r="K35" s="59" t="s">
        <v>747</v>
      </c>
    </row>
    <row r="36" spans="1:11" x14ac:dyDescent="0.25">
      <c r="A36" s="59">
        <v>99</v>
      </c>
      <c r="B36" s="59" t="s">
        <v>232</v>
      </c>
      <c r="C36" s="59" t="s">
        <v>233</v>
      </c>
      <c r="D36" s="59" t="s">
        <v>234</v>
      </c>
      <c r="E36" s="59" t="s">
        <v>1</v>
      </c>
      <c r="F36" s="59" t="s">
        <v>235</v>
      </c>
      <c r="G36" s="59" t="s">
        <v>666</v>
      </c>
      <c r="H36" s="59" t="s">
        <v>3</v>
      </c>
      <c r="I36" s="59" t="s">
        <v>236</v>
      </c>
      <c r="J36" s="59" t="s">
        <v>53</v>
      </c>
      <c r="K36" s="59" t="s">
        <v>750</v>
      </c>
    </row>
    <row r="37" spans="1:11" x14ac:dyDescent="0.25">
      <c r="A37" s="59">
        <v>100</v>
      </c>
      <c r="B37" s="59" t="s">
        <v>50</v>
      </c>
      <c r="C37" s="59" t="s">
        <v>51</v>
      </c>
      <c r="D37" s="59" t="s">
        <v>52</v>
      </c>
      <c r="E37" s="59" t="s">
        <v>43</v>
      </c>
      <c r="F37" s="59" t="s">
        <v>246</v>
      </c>
      <c r="G37" s="59" t="s">
        <v>666</v>
      </c>
      <c r="H37" s="59" t="s">
        <v>3</v>
      </c>
      <c r="I37" s="59" t="s">
        <v>247</v>
      </c>
      <c r="J37" s="59" t="s">
        <v>125</v>
      </c>
      <c r="K37" s="59" t="s">
        <v>751</v>
      </c>
    </row>
    <row r="38" spans="1:11" x14ac:dyDescent="0.25">
      <c r="A38" s="59">
        <v>101</v>
      </c>
      <c r="B38" s="59" t="s">
        <v>249</v>
      </c>
      <c r="C38" s="59" t="s">
        <v>250</v>
      </c>
      <c r="D38" s="59" t="s">
        <v>251</v>
      </c>
      <c r="E38" s="59" t="s">
        <v>43</v>
      </c>
      <c r="F38" s="59" t="s">
        <v>252</v>
      </c>
      <c r="G38" s="59" t="s">
        <v>666</v>
      </c>
      <c r="H38" s="59" t="s">
        <v>3</v>
      </c>
      <c r="I38" s="59" t="s">
        <v>253</v>
      </c>
      <c r="J38" s="59" t="s">
        <v>125</v>
      </c>
      <c r="K38" s="59" t="s">
        <v>752</v>
      </c>
    </row>
    <row r="39" spans="1:11" x14ac:dyDescent="0.25">
      <c r="A39" s="59">
        <v>104</v>
      </c>
      <c r="B39" s="59" t="s">
        <v>273</v>
      </c>
      <c r="C39" s="59" t="s">
        <v>274</v>
      </c>
      <c r="D39" s="59" t="s">
        <v>0</v>
      </c>
      <c r="E39" s="59" t="s">
        <v>1</v>
      </c>
      <c r="F39" s="59" t="s">
        <v>275</v>
      </c>
      <c r="G39" s="59" t="s">
        <v>666</v>
      </c>
      <c r="H39" s="59" t="s">
        <v>3</v>
      </c>
      <c r="I39" s="59" t="s">
        <v>276</v>
      </c>
      <c r="J39" s="59" t="s">
        <v>53</v>
      </c>
      <c r="K39" s="59" t="s">
        <v>755</v>
      </c>
    </row>
    <row r="40" spans="1:11" x14ac:dyDescent="0.25">
      <c r="A40" s="59">
        <v>1</v>
      </c>
      <c r="B40" s="59" t="s">
        <v>242</v>
      </c>
      <c r="C40" s="59" t="s">
        <v>243</v>
      </c>
      <c r="D40" s="59" t="s">
        <v>957</v>
      </c>
      <c r="E40" s="59" t="s">
        <v>43</v>
      </c>
      <c r="F40" s="59" t="s">
        <v>244</v>
      </c>
      <c r="G40" s="59" t="s">
        <v>938</v>
      </c>
      <c r="H40" s="59" t="s">
        <v>3</v>
      </c>
      <c r="I40" s="59" t="s">
        <v>245</v>
      </c>
      <c r="J40" s="59" t="s">
        <v>125</v>
      </c>
      <c r="K40" s="59" t="s">
        <v>958</v>
      </c>
    </row>
    <row r="41" spans="1:11" x14ac:dyDescent="0.25">
      <c r="A41" s="59">
        <v>3</v>
      </c>
      <c r="B41" s="59" t="s">
        <v>953</v>
      </c>
      <c r="C41" s="59" t="s">
        <v>954</v>
      </c>
      <c r="D41" s="59" t="s">
        <v>205</v>
      </c>
      <c r="E41" s="59" t="s">
        <v>1</v>
      </c>
      <c r="F41" s="59" t="s">
        <v>937</v>
      </c>
      <c r="G41" s="59" t="s">
        <v>938</v>
      </c>
      <c r="H41" s="59" t="s">
        <v>3</v>
      </c>
      <c r="I41" s="59" t="s">
        <v>939</v>
      </c>
      <c r="J41" s="59" t="s">
        <v>940</v>
      </c>
      <c r="K41" s="59" t="s">
        <v>955</v>
      </c>
    </row>
    <row r="42" spans="1:11" x14ac:dyDescent="0.25">
      <c r="A42" s="59">
        <v>4</v>
      </c>
      <c r="B42" s="59" t="s">
        <v>322</v>
      </c>
      <c r="C42" s="59" t="s">
        <v>323</v>
      </c>
      <c r="D42" s="59" t="s">
        <v>66</v>
      </c>
      <c r="E42" s="59" t="s">
        <v>1</v>
      </c>
      <c r="F42" s="59" t="s">
        <v>324</v>
      </c>
      <c r="G42" s="59" t="s">
        <v>938</v>
      </c>
      <c r="H42" s="59" t="s">
        <v>287</v>
      </c>
      <c r="I42" s="59" t="s">
        <v>325</v>
      </c>
      <c r="J42" s="59" t="s">
        <v>289</v>
      </c>
      <c r="K42" s="59" t="s">
        <v>956</v>
      </c>
    </row>
    <row r="43" spans="1:11" x14ac:dyDescent="0.25">
      <c r="A43" s="59">
        <v>6</v>
      </c>
      <c r="B43" s="59" t="s">
        <v>190</v>
      </c>
      <c r="C43" s="59" t="s">
        <v>191</v>
      </c>
      <c r="D43" s="59" t="s">
        <v>192</v>
      </c>
      <c r="E43" s="59" t="s">
        <v>28</v>
      </c>
      <c r="F43" s="59" t="s">
        <v>193</v>
      </c>
      <c r="G43" s="59" t="s">
        <v>938</v>
      </c>
      <c r="H43" s="59" t="s">
        <v>30</v>
      </c>
      <c r="I43" s="59" t="s">
        <v>194</v>
      </c>
      <c r="J43" s="59" t="s">
        <v>32</v>
      </c>
      <c r="K43" s="59" t="s">
        <v>951</v>
      </c>
    </row>
    <row r="44" spans="1:11" x14ac:dyDescent="0.25">
      <c r="A44" s="59">
        <v>9</v>
      </c>
      <c r="B44" s="59" t="s">
        <v>49</v>
      </c>
      <c r="C44" s="59" t="s">
        <v>97</v>
      </c>
      <c r="D44" s="59" t="s">
        <v>66</v>
      </c>
      <c r="E44" s="59" t="s">
        <v>1</v>
      </c>
      <c r="F44" s="59" t="s">
        <v>391</v>
      </c>
      <c r="G44" s="59" t="s">
        <v>938</v>
      </c>
      <c r="H44" s="59" t="s">
        <v>294</v>
      </c>
      <c r="I44" s="59" t="s">
        <v>392</v>
      </c>
      <c r="J44" s="59" t="s">
        <v>289</v>
      </c>
      <c r="K44" s="59" t="s">
        <v>921</v>
      </c>
    </row>
    <row r="45" spans="1:11" x14ac:dyDescent="0.25">
      <c r="A45" s="59">
        <v>11</v>
      </c>
      <c r="B45" s="59" t="s">
        <v>301</v>
      </c>
      <c r="C45" s="59" t="s">
        <v>302</v>
      </c>
      <c r="D45" s="59" t="s">
        <v>0</v>
      </c>
      <c r="E45" s="59" t="s">
        <v>1</v>
      </c>
      <c r="F45" s="59" t="s">
        <v>303</v>
      </c>
      <c r="G45" s="59" t="s">
        <v>938</v>
      </c>
      <c r="H45" s="59" t="s">
        <v>294</v>
      </c>
      <c r="I45" s="59" t="s">
        <v>304</v>
      </c>
      <c r="J45" s="59" t="s">
        <v>289</v>
      </c>
      <c r="K45" s="59" t="s">
        <v>907</v>
      </c>
    </row>
    <row r="46" spans="1:11" x14ac:dyDescent="0.25">
      <c r="A46" s="59">
        <v>13</v>
      </c>
      <c r="B46" s="59" t="s">
        <v>361</v>
      </c>
      <c r="C46" s="59" t="s">
        <v>362</v>
      </c>
      <c r="D46" s="59" t="s">
        <v>0</v>
      </c>
      <c r="E46" s="59" t="s">
        <v>1</v>
      </c>
      <c r="F46" s="59" t="s">
        <v>886</v>
      </c>
      <c r="G46" s="59" t="s">
        <v>938</v>
      </c>
      <c r="H46" s="59" t="s">
        <v>3</v>
      </c>
      <c r="I46" s="59" t="s">
        <v>861</v>
      </c>
      <c r="J46" s="59" t="s">
        <v>516</v>
      </c>
      <c r="K46" s="59" t="s">
        <v>896</v>
      </c>
    </row>
    <row r="47" spans="1:11" x14ac:dyDescent="0.25">
      <c r="A47" s="59">
        <v>17</v>
      </c>
      <c r="B47" s="59" t="s">
        <v>845</v>
      </c>
      <c r="C47" s="59" t="s">
        <v>846</v>
      </c>
      <c r="D47" s="59" t="s">
        <v>27</v>
      </c>
      <c r="E47" s="59" t="s">
        <v>28</v>
      </c>
      <c r="F47" s="59" t="s">
        <v>847</v>
      </c>
      <c r="G47" s="59" t="s">
        <v>938</v>
      </c>
      <c r="H47" s="59" t="s">
        <v>294</v>
      </c>
      <c r="I47" s="59" t="s">
        <v>848</v>
      </c>
      <c r="J47" s="59" t="s">
        <v>289</v>
      </c>
      <c r="K47" s="59" t="s">
        <v>849</v>
      </c>
    </row>
    <row r="48" spans="1:11" x14ac:dyDescent="0.25">
      <c r="A48" s="59">
        <v>22</v>
      </c>
      <c r="B48" s="59" t="s">
        <v>530</v>
      </c>
      <c r="C48" s="59" t="s">
        <v>531</v>
      </c>
      <c r="D48" s="59" t="s">
        <v>36</v>
      </c>
      <c r="E48" s="59" t="s">
        <v>1</v>
      </c>
      <c r="F48" s="59" t="s">
        <v>532</v>
      </c>
      <c r="G48" s="59" t="s">
        <v>938</v>
      </c>
      <c r="H48" s="59" t="s">
        <v>294</v>
      </c>
      <c r="I48" s="59" t="s">
        <v>533</v>
      </c>
      <c r="J48" s="59" t="s">
        <v>516</v>
      </c>
      <c r="K48" s="59" t="s">
        <v>764</v>
      </c>
    </row>
    <row r="49" spans="1:11" x14ac:dyDescent="0.25">
      <c r="A49" s="59">
        <v>24</v>
      </c>
      <c r="B49" s="59" t="s">
        <v>651</v>
      </c>
      <c r="C49" s="59" t="s">
        <v>652</v>
      </c>
      <c r="D49" s="59" t="s">
        <v>653</v>
      </c>
      <c r="E49" s="59" t="s">
        <v>1</v>
      </c>
      <c r="F49" s="59" t="s">
        <v>654</v>
      </c>
      <c r="G49" s="59" t="s">
        <v>938</v>
      </c>
      <c r="H49" s="59" t="s">
        <v>294</v>
      </c>
      <c r="I49" s="59" t="s">
        <v>655</v>
      </c>
      <c r="J49" s="59" t="s">
        <v>289</v>
      </c>
      <c r="K49" s="59" t="s">
        <v>656</v>
      </c>
    </row>
    <row r="50" spans="1:11" x14ac:dyDescent="0.25">
      <c r="A50" s="59">
        <v>27</v>
      </c>
      <c r="B50" s="59" t="s">
        <v>425</v>
      </c>
      <c r="C50" s="59" t="s">
        <v>426</v>
      </c>
      <c r="D50" s="59" t="s">
        <v>427</v>
      </c>
      <c r="E50" s="59" t="s">
        <v>28</v>
      </c>
      <c r="F50" s="59" t="s">
        <v>428</v>
      </c>
      <c r="G50" s="59" t="s">
        <v>938</v>
      </c>
      <c r="H50" s="59" t="s">
        <v>287</v>
      </c>
      <c r="I50" s="59" t="s">
        <v>429</v>
      </c>
      <c r="J50" s="59" t="s">
        <v>289</v>
      </c>
      <c r="K50" s="59" t="s">
        <v>659</v>
      </c>
    </row>
    <row r="51" spans="1:11" x14ac:dyDescent="0.25">
      <c r="A51" s="59">
        <v>28</v>
      </c>
      <c r="B51" s="59" t="s">
        <v>102</v>
      </c>
      <c r="C51" s="59" t="s">
        <v>141</v>
      </c>
      <c r="D51" s="59" t="s">
        <v>42</v>
      </c>
      <c r="E51" s="59" t="s">
        <v>43</v>
      </c>
      <c r="F51" s="59" t="s">
        <v>142</v>
      </c>
      <c r="G51" s="59" t="s">
        <v>938</v>
      </c>
      <c r="H51" s="59" t="s">
        <v>3</v>
      </c>
      <c r="I51" s="59" t="s">
        <v>143</v>
      </c>
      <c r="J51" s="59" t="s">
        <v>53</v>
      </c>
      <c r="K51" s="59" t="s">
        <v>662</v>
      </c>
    </row>
    <row r="52" spans="1:11" x14ac:dyDescent="0.25">
      <c r="A52" s="59">
        <v>29</v>
      </c>
      <c r="B52" s="59" t="s">
        <v>608</v>
      </c>
      <c r="C52" s="59" t="s">
        <v>378</v>
      </c>
      <c r="D52" s="59" t="s">
        <v>27</v>
      </c>
      <c r="E52" s="59" t="s">
        <v>28</v>
      </c>
      <c r="F52" s="59" t="s">
        <v>609</v>
      </c>
      <c r="G52" s="59" t="s">
        <v>938</v>
      </c>
      <c r="H52" s="59" t="s">
        <v>294</v>
      </c>
      <c r="I52" s="59" t="s">
        <v>610</v>
      </c>
      <c r="J52" s="59" t="s">
        <v>289</v>
      </c>
      <c r="K52" s="59" t="s">
        <v>663</v>
      </c>
    </row>
    <row r="53" spans="1:11" x14ac:dyDescent="0.25">
      <c r="A53" s="59">
        <v>33</v>
      </c>
      <c r="B53" s="59" t="s">
        <v>257</v>
      </c>
      <c r="C53" s="59" t="s">
        <v>258</v>
      </c>
      <c r="D53" s="59" t="s">
        <v>36</v>
      </c>
      <c r="E53" s="59" t="s">
        <v>1</v>
      </c>
      <c r="F53" s="59" t="s">
        <v>259</v>
      </c>
      <c r="G53" s="59" t="s">
        <v>938</v>
      </c>
      <c r="H53" s="59" t="s">
        <v>3</v>
      </c>
      <c r="I53" s="59" t="s">
        <v>260</v>
      </c>
      <c r="J53" s="59" t="s">
        <v>53</v>
      </c>
      <c r="K53" s="59" t="s">
        <v>670</v>
      </c>
    </row>
    <row r="54" spans="1:11" x14ac:dyDescent="0.25">
      <c r="A54" s="59">
        <v>35</v>
      </c>
      <c r="B54" s="59" t="s">
        <v>566</v>
      </c>
      <c r="C54" s="59" t="s">
        <v>556</v>
      </c>
      <c r="D54" s="59" t="s">
        <v>0</v>
      </c>
      <c r="E54" s="59" t="s">
        <v>1</v>
      </c>
      <c r="F54" s="59" t="s">
        <v>557</v>
      </c>
      <c r="G54" s="59" t="s">
        <v>938</v>
      </c>
      <c r="H54" s="59" t="s">
        <v>287</v>
      </c>
      <c r="I54" s="59" t="s">
        <v>558</v>
      </c>
      <c r="J54" s="59" t="s">
        <v>289</v>
      </c>
      <c r="K54" s="59" t="s">
        <v>673</v>
      </c>
    </row>
    <row r="55" spans="1:11" x14ac:dyDescent="0.25">
      <c r="A55" s="59">
        <v>36</v>
      </c>
      <c r="B55" s="59" t="s">
        <v>161</v>
      </c>
      <c r="C55" s="59" t="s">
        <v>162</v>
      </c>
      <c r="D55" s="59" t="s">
        <v>394</v>
      </c>
      <c r="E55" s="59" t="s">
        <v>1</v>
      </c>
      <c r="F55" s="59" t="s">
        <v>163</v>
      </c>
      <c r="G55" s="59" t="s">
        <v>938</v>
      </c>
      <c r="H55" s="59" t="s">
        <v>30</v>
      </c>
      <c r="I55" s="59" t="s">
        <v>164</v>
      </c>
      <c r="J55" s="59" t="s">
        <v>32</v>
      </c>
      <c r="K55" s="59" t="s">
        <v>675</v>
      </c>
    </row>
    <row r="56" spans="1:11" x14ac:dyDescent="0.25">
      <c r="A56" s="59">
        <v>37</v>
      </c>
      <c r="B56" s="59"/>
      <c r="C56" s="59"/>
      <c r="D56" s="59"/>
      <c r="E56" s="59"/>
      <c r="F56" s="59" t="s">
        <v>540</v>
      </c>
      <c r="G56" s="59" t="s">
        <v>938</v>
      </c>
      <c r="H56" s="59" t="s">
        <v>294</v>
      </c>
      <c r="I56" s="59" t="s">
        <v>541</v>
      </c>
      <c r="J56" s="59" t="s">
        <v>289</v>
      </c>
      <c r="K56" s="59" t="s">
        <v>677</v>
      </c>
    </row>
    <row r="57" spans="1:11" x14ac:dyDescent="0.25">
      <c r="A57" s="59">
        <v>39</v>
      </c>
      <c r="B57" s="59" t="s">
        <v>291</v>
      </c>
      <c r="C57" s="59" t="s">
        <v>292</v>
      </c>
      <c r="D57" s="59" t="s">
        <v>0</v>
      </c>
      <c r="E57" s="59" t="s">
        <v>1</v>
      </c>
      <c r="F57" s="59" t="s">
        <v>293</v>
      </c>
      <c r="G57" s="59" t="s">
        <v>938</v>
      </c>
      <c r="H57" s="59" t="s">
        <v>294</v>
      </c>
      <c r="I57" s="59" t="s">
        <v>295</v>
      </c>
      <c r="J57" s="59" t="s">
        <v>289</v>
      </c>
      <c r="K57" s="59" t="s">
        <v>679</v>
      </c>
    </row>
    <row r="58" spans="1:11" x14ac:dyDescent="0.25">
      <c r="A58" s="59">
        <v>40</v>
      </c>
      <c r="B58" s="59" t="s">
        <v>297</v>
      </c>
      <c r="C58" s="59" t="s">
        <v>255</v>
      </c>
      <c r="D58" s="59" t="s">
        <v>0</v>
      </c>
      <c r="E58" s="59" t="s">
        <v>1</v>
      </c>
      <c r="F58" s="59" t="s">
        <v>298</v>
      </c>
      <c r="G58" s="59" t="s">
        <v>938</v>
      </c>
      <c r="H58" s="59" t="s">
        <v>294</v>
      </c>
      <c r="I58" s="59" t="s">
        <v>299</v>
      </c>
      <c r="J58" s="59" t="s">
        <v>289</v>
      </c>
      <c r="K58" s="59" t="s">
        <v>680</v>
      </c>
    </row>
    <row r="59" spans="1:11" x14ac:dyDescent="0.25">
      <c r="A59" s="59">
        <v>42</v>
      </c>
      <c r="B59" s="59" t="s">
        <v>317</v>
      </c>
      <c r="C59" s="59" t="s">
        <v>279</v>
      </c>
      <c r="D59" s="59" t="s">
        <v>318</v>
      </c>
      <c r="E59" s="59" t="s">
        <v>28</v>
      </c>
      <c r="F59" s="59" t="s">
        <v>319</v>
      </c>
      <c r="G59" s="59" t="s">
        <v>938</v>
      </c>
      <c r="H59" s="59" t="s">
        <v>287</v>
      </c>
      <c r="I59" s="59" t="s">
        <v>320</v>
      </c>
      <c r="J59" s="59" t="s">
        <v>289</v>
      </c>
      <c r="K59" s="59" t="s">
        <v>758</v>
      </c>
    </row>
    <row r="60" spans="1:11" x14ac:dyDescent="0.25">
      <c r="A60" s="59">
        <v>48</v>
      </c>
      <c r="B60" s="59" t="s">
        <v>355</v>
      </c>
      <c r="C60" s="59" t="s">
        <v>356</v>
      </c>
      <c r="D60" s="59" t="s">
        <v>0</v>
      </c>
      <c r="E60" s="59" t="s">
        <v>1</v>
      </c>
      <c r="F60" s="59" t="s">
        <v>357</v>
      </c>
      <c r="G60" s="59" t="s">
        <v>938</v>
      </c>
      <c r="H60" s="59" t="s">
        <v>294</v>
      </c>
      <c r="I60" s="59" t="s">
        <v>358</v>
      </c>
      <c r="J60" s="59" t="s">
        <v>289</v>
      </c>
      <c r="K60" s="59" t="s">
        <v>690</v>
      </c>
    </row>
    <row r="61" spans="1:11" x14ac:dyDescent="0.25">
      <c r="A61" s="59">
        <v>49</v>
      </c>
      <c r="B61" s="59" t="s">
        <v>366</v>
      </c>
      <c r="C61" s="59" t="s">
        <v>367</v>
      </c>
      <c r="D61" s="59" t="s">
        <v>368</v>
      </c>
      <c r="E61" s="59" t="s">
        <v>43</v>
      </c>
      <c r="F61" s="59" t="s">
        <v>369</v>
      </c>
      <c r="G61" s="59" t="s">
        <v>938</v>
      </c>
      <c r="H61" s="59" t="s">
        <v>294</v>
      </c>
      <c r="I61" s="59" t="s">
        <v>370</v>
      </c>
      <c r="J61" s="59" t="s">
        <v>289</v>
      </c>
      <c r="K61" s="59" t="s">
        <v>693</v>
      </c>
    </row>
    <row r="62" spans="1:11" x14ac:dyDescent="0.25">
      <c r="A62" s="59">
        <v>50</v>
      </c>
      <c r="B62" s="59" t="s">
        <v>372</v>
      </c>
      <c r="C62" s="59" t="s">
        <v>373</v>
      </c>
      <c r="D62" s="59" t="s">
        <v>42</v>
      </c>
      <c r="E62" s="59" t="s">
        <v>43</v>
      </c>
      <c r="F62" s="59" t="s">
        <v>374</v>
      </c>
      <c r="G62" s="59" t="s">
        <v>938</v>
      </c>
      <c r="H62" s="59" t="s">
        <v>294</v>
      </c>
      <c r="I62" s="59" t="s">
        <v>375</v>
      </c>
      <c r="J62" s="59" t="s">
        <v>289</v>
      </c>
      <c r="K62" s="59" t="s">
        <v>694</v>
      </c>
    </row>
    <row r="63" spans="1:11" x14ac:dyDescent="0.25">
      <c r="A63" s="59">
        <v>53</v>
      </c>
      <c r="B63" s="59" t="s">
        <v>137</v>
      </c>
      <c r="C63" s="59" t="s">
        <v>138</v>
      </c>
      <c r="D63" s="59" t="s">
        <v>0</v>
      </c>
      <c r="E63" s="59" t="s">
        <v>1</v>
      </c>
      <c r="F63" s="59" t="s">
        <v>139</v>
      </c>
      <c r="G63" s="59" t="s">
        <v>938</v>
      </c>
      <c r="H63" s="59" t="s">
        <v>3</v>
      </c>
      <c r="I63" s="59" t="s">
        <v>140</v>
      </c>
      <c r="J63" s="59" t="s">
        <v>53</v>
      </c>
      <c r="K63" s="59" t="s">
        <v>699</v>
      </c>
    </row>
    <row r="64" spans="1:11" x14ac:dyDescent="0.25">
      <c r="A64" s="59">
        <v>54</v>
      </c>
      <c r="B64" s="59" t="s">
        <v>262</v>
      </c>
      <c r="C64" s="59" t="s">
        <v>399</v>
      </c>
      <c r="D64" s="59" t="s">
        <v>0</v>
      </c>
      <c r="E64" s="59" t="s">
        <v>1</v>
      </c>
      <c r="F64" s="59" t="s">
        <v>400</v>
      </c>
      <c r="G64" s="59" t="s">
        <v>938</v>
      </c>
      <c r="H64" s="59" t="s">
        <v>294</v>
      </c>
      <c r="I64" s="59" t="s">
        <v>401</v>
      </c>
      <c r="J64" s="59" t="s">
        <v>289</v>
      </c>
      <c r="K64" s="59" t="s">
        <v>700</v>
      </c>
    </row>
    <row r="65" spans="1:11" x14ac:dyDescent="0.25">
      <c r="A65" s="59">
        <v>55</v>
      </c>
      <c r="B65" s="59" t="s">
        <v>403</v>
      </c>
      <c r="C65" s="59" t="s">
        <v>60</v>
      </c>
      <c r="D65" s="59" t="s">
        <v>27</v>
      </c>
      <c r="E65" s="59" t="s">
        <v>28</v>
      </c>
      <c r="F65" s="59" t="s">
        <v>404</v>
      </c>
      <c r="G65" s="59" t="s">
        <v>938</v>
      </c>
      <c r="H65" s="59" t="s">
        <v>287</v>
      </c>
      <c r="I65" s="59" t="s">
        <v>405</v>
      </c>
      <c r="J65" s="59" t="s">
        <v>289</v>
      </c>
      <c r="K65" s="59" t="s">
        <v>701</v>
      </c>
    </row>
    <row r="66" spans="1:11" x14ac:dyDescent="0.25">
      <c r="A66" s="59">
        <v>57</v>
      </c>
      <c r="B66" s="59" t="s">
        <v>431</v>
      </c>
      <c r="C66" s="59" t="s">
        <v>172</v>
      </c>
      <c r="D66" s="59" t="s">
        <v>432</v>
      </c>
      <c r="E66" s="59" t="s">
        <v>28</v>
      </c>
      <c r="F66" s="59" t="s">
        <v>433</v>
      </c>
      <c r="G66" s="59" t="s">
        <v>938</v>
      </c>
      <c r="H66" s="59" t="s">
        <v>294</v>
      </c>
      <c r="I66" s="59" t="s">
        <v>434</v>
      </c>
      <c r="J66" s="59" t="s">
        <v>289</v>
      </c>
      <c r="K66" s="59" t="s">
        <v>704</v>
      </c>
    </row>
    <row r="67" spans="1:11" x14ac:dyDescent="0.25">
      <c r="A67" s="59">
        <v>64</v>
      </c>
      <c r="B67" s="59" t="s">
        <v>460</v>
      </c>
      <c r="C67" s="59" t="s">
        <v>461</v>
      </c>
      <c r="D67" s="59" t="s">
        <v>462</v>
      </c>
      <c r="E67" s="59" t="s">
        <v>1</v>
      </c>
      <c r="F67" s="59" t="s">
        <v>463</v>
      </c>
      <c r="G67" s="59" t="s">
        <v>938</v>
      </c>
      <c r="H67" s="59" t="s">
        <v>30</v>
      </c>
      <c r="I67" s="59" t="s">
        <v>464</v>
      </c>
      <c r="J67" s="59" t="s">
        <v>32</v>
      </c>
      <c r="K67" s="59" t="s">
        <v>711</v>
      </c>
    </row>
    <row r="68" spans="1:11" x14ac:dyDescent="0.25">
      <c r="A68" s="59">
        <v>65</v>
      </c>
      <c r="B68" s="59" t="s">
        <v>165</v>
      </c>
      <c r="C68" s="59" t="s">
        <v>166</v>
      </c>
      <c r="D68" s="59" t="s">
        <v>27</v>
      </c>
      <c r="E68" s="59" t="s">
        <v>28</v>
      </c>
      <c r="F68" s="59" t="s">
        <v>167</v>
      </c>
      <c r="G68" s="59" t="s">
        <v>938</v>
      </c>
      <c r="H68" s="59" t="s">
        <v>30</v>
      </c>
      <c r="I68" s="59" t="s">
        <v>168</v>
      </c>
      <c r="J68" s="59" t="s">
        <v>32</v>
      </c>
      <c r="K68" s="59" t="s">
        <v>712</v>
      </c>
    </row>
    <row r="69" spans="1:11" x14ac:dyDescent="0.25">
      <c r="A69" s="59">
        <v>67</v>
      </c>
      <c r="B69" s="59" t="s">
        <v>25</v>
      </c>
      <c r="C69" s="59" t="s">
        <v>26</v>
      </c>
      <c r="D69" s="59" t="s">
        <v>27</v>
      </c>
      <c r="E69" s="59" t="s">
        <v>28</v>
      </c>
      <c r="F69" s="59" t="s">
        <v>29</v>
      </c>
      <c r="G69" s="59" t="s">
        <v>938</v>
      </c>
      <c r="H69" s="59" t="s">
        <v>30</v>
      </c>
      <c r="I69" s="59" t="s">
        <v>31</v>
      </c>
      <c r="J69" s="59" t="s">
        <v>32</v>
      </c>
      <c r="K69" s="59" t="s">
        <v>714</v>
      </c>
    </row>
    <row r="70" spans="1:11" x14ac:dyDescent="0.25">
      <c r="A70" s="59">
        <v>97</v>
      </c>
      <c r="B70" s="59" t="s">
        <v>224</v>
      </c>
      <c r="C70" s="59" t="s">
        <v>225</v>
      </c>
      <c r="D70" s="59" t="s">
        <v>0</v>
      </c>
      <c r="E70" s="59" t="s">
        <v>1</v>
      </c>
      <c r="F70" s="59" t="s">
        <v>226</v>
      </c>
      <c r="G70" s="59" t="s">
        <v>938</v>
      </c>
      <c r="H70" s="59" t="s">
        <v>3</v>
      </c>
      <c r="I70" s="59" t="s">
        <v>227</v>
      </c>
      <c r="J70" s="59" t="s">
        <v>53</v>
      </c>
      <c r="K70" s="59" t="s">
        <v>748</v>
      </c>
    </row>
    <row r="71" spans="1:11" x14ac:dyDescent="0.25">
      <c r="A71" s="59">
        <v>98</v>
      </c>
      <c r="B71" s="59" t="s">
        <v>54</v>
      </c>
      <c r="C71" s="59" t="s">
        <v>55</v>
      </c>
      <c r="D71" s="59" t="s">
        <v>0</v>
      </c>
      <c r="E71" s="59" t="s">
        <v>1</v>
      </c>
      <c r="F71" s="59" t="s">
        <v>229</v>
      </c>
      <c r="G71" s="59" t="s">
        <v>938</v>
      </c>
      <c r="H71" s="59" t="s">
        <v>3</v>
      </c>
      <c r="I71" s="59" t="s">
        <v>230</v>
      </c>
      <c r="J71" s="59" t="s">
        <v>53</v>
      </c>
      <c r="K71" s="59" t="s">
        <v>749</v>
      </c>
    </row>
    <row r="72" spans="1:11" x14ac:dyDescent="0.25">
      <c r="A72" s="59">
        <v>102</v>
      </c>
      <c r="B72" s="59" t="s">
        <v>262</v>
      </c>
      <c r="C72" s="59" t="s">
        <v>263</v>
      </c>
      <c r="D72" s="59" t="s">
        <v>264</v>
      </c>
      <c r="E72" s="59" t="s">
        <v>1</v>
      </c>
      <c r="F72" s="59" t="s">
        <v>265</v>
      </c>
      <c r="G72" s="59" t="s">
        <v>938</v>
      </c>
      <c r="H72" s="59" t="s">
        <v>3</v>
      </c>
      <c r="I72" s="59" t="s">
        <v>266</v>
      </c>
      <c r="J72" s="59" t="s">
        <v>53</v>
      </c>
      <c r="K72" s="59" t="s">
        <v>753</v>
      </c>
    </row>
    <row r="73" spans="1:11" x14ac:dyDescent="0.25">
      <c r="A73" s="59">
        <v>103</v>
      </c>
      <c r="B73" s="59" t="s">
        <v>268</v>
      </c>
      <c r="C73" s="59" t="s">
        <v>269</v>
      </c>
      <c r="D73" s="59" t="s">
        <v>66</v>
      </c>
      <c r="E73" s="59" t="s">
        <v>1</v>
      </c>
      <c r="F73" s="59" t="s">
        <v>270</v>
      </c>
      <c r="G73" s="59" t="s">
        <v>938</v>
      </c>
      <c r="H73" s="59" t="s">
        <v>3</v>
      </c>
      <c r="I73" s="59" t="s">
        <v>271</v>
      </c>
      <c r="J73" s="59" t="s">
        <v>53</v>
      </c>
      <c r="K73" s="59" t="s">
        <v>754</v>
      </c>
    </row>
    <row r="74" spans="1:11" x14ac:dyDescent="0.25">
      <c r="A74" s="59">
        <v>105</v>
      </c>
      <c r="B74" s="59" t="s">
        <v>278</v>
      </c>
      <c r="C74" s="59" t="s">
        <v>279</v>
      </c>
      <c r="D74" s="59" t="s">
        <v>66</v>
      </c>
      <c r="E74" s="59" t="s">
        <v>1</v>
      </c>
      <c r="F74" s="59" t="s">
        <v>280</v>
      </c>
      <c r="G74" s="59" t="s">
        <v>938</v>
      </c>
      <c r="H74" s="59" t="s">
        <v>3</v>
      </c>
      <c r="I74" s="59" t="s">
        <v>281</v>
      </c>
      <c r="J74" s="59" t="s">
        <v>53</v>
      </c>
      <c r="K74" s="59" t="s">
        <v>756</v>
      </c>
    </row>
    <row r="75" spans="1:11" x14ac:dyDescent="0.25">
      <c r="A75" s="59">
        <v>90</v>
      </c>
      <c r="B75" s="59" t="s">
        <v>174</v>
      </c>
      <c r="C75" s="59" t="s">
        <v>175</v>
      </c>
      <c r="D75" s="59" t="s">
        <v>0</v>
      </c>
      <c r="E75" s="59" t="s">
        <v>1</v>
      </c>
      <c r="F75" s="59" t="s">
        <v>472</v>
      </c>
      <c r="G75" s="59" t="s">
        <v>543</v>
      </c>
      <c r="H75" s="59" t="s">
        <v>473</v>
      </c>
      <c r="I75" s="59" t="s">
        <v>474</v>
      </c>
      <c r="J75" s="59" t="s">
        <v>475</v>
      </c>
      <c r="K75" s="59" t="s">
        <v>737</v>
      </c>
    </row>
    <row r="76" spans="1:11" x14ac:dyDescent="0.25">
      <c r="A76" s="59">
        <v>94</v>
      </c>
      <c r="B76" s="59" t="s">
        <v>54</v>
      </c>
      <c r="C76" s="59" t="s">
        <v>55</v>
      </c>
      <c r="D76" s="59" t="s">
        <v>0</v>
      </c>
      <c r="E76" s="59" t="s">
        <v>1</v>
      </c>
      <c r="F76" s="59" t="s">
        <v>480</v>
      </c>
      <c r="G76" s="59" t="s">
        <v>543</v>
      </c>
      <c r="H76" s="59" t="s">
        <v>473</v>
      </c>
      <c r="I76" s="59" t="s">
        <v>481</v>
      </c>
      <c r="J76" s="59" t="s">
        <v>475</v>
      </c>
      <c r="K76" s="59" t="s">
        <v>744</v>
      </c>
    </row>
    <row r="77" spans="1:11" x14ac:dyDescent="0.25">
      <c r="A77" s="56">
        <v>62</v>
      </c>
      <c r="B77" s="56" t="s">
        <v>786</v>
      </c>
      <c r="C77" s="56" t="s">
        <v>175</v>
      </c>
      <c r="D77" s="56" t="s">
        <v>256</v>
      </c>
      <c r="E77" s="56" t="s">
        <v>1</v>
      </c>
      <c r="F77" s="56" t="s">
        <v>787</v>
      </c>
      <c r="G77" s="56" t="s">
        <v>788</v>
      </c>
      <c r="H77" s="56" t="s">
        <v>5</v>
      </c>
      <c r="I77" s="56" t="s">
        <v>789</v>
      </c>
      <c r="J77" s="56" t="s">
        <v>6</v>
      </c>
      <c r="K77" s="56" t="s">
        <v>790</v>
      </c>
    </row>
    <row r="78" spans="1:11" x14ac:dyDescent="0.25">
      <c r="A78" s="59">
        <v>44</v>
      </c>
      <c r="B78" s="59" t="s">
        <v>15</v>
      </c>
      <c r="C78" s="59" t="s">
        <v>16</v>
      </c>
      <c r="D78" s="59" t="s">
        <v>17</v>
      </c>
      <c r="E78" s="59" t="s">
        <v>7</v>
      </c>
      <c r="F78" s="59" t="s">
        <v>18</v>
      </c>
      <c r="G78" s="59" t="s">
        <v>527</v>
      </c>
      <c r="H78" s="59" t="s">
        <v>5</v>
      </c>
      <c r="I78" s="59" t="s">
        <v>19</v>
      </c>
      <c r="J78" s="59" t="s">
        <v>6</v>
      </c>
      <c r="K78" s="59" t="s">
        <v>685</v>
      </c>
    </row>
    <row r="79" spans="1:11" x14ac:dyDescent="0.25">
      <c r="A79" s="59">
        <v>61</v>
      </c>
      <c r="B79" s="59" t="s">
        <v>443</v>
      </c>
      <c r="C79" s="59" t="s">
        <v>444</v>
      </c>
      <c r="D79" s="59" t="s">
        <v>0</v>
      </c>
      <c r="E79" s="59" t="s">
        <v>1</v>
      </c>
      <c r="F79" s="59" t="s">
        <v>445</v>
      </c>
      <c r="G79" s="59" t="s">
        <v>527</v>
      </c>
      <c r="H79" s="59" t="s">
        <v>5</v>
      </c>
      <c r="I79" s="59" t="s">
        <v>446</v>
      </c>
      <c r="J79" s="59" t="s">
        <v>6</v>
      </c>
      <c r="K79" s="59" t="s">
        <v>708</v>
      </c>
    </row>
    <row r="80" spans="1:11" x14ac:dyDescent="0.25">
      <c r="A80" s="59">
        <v>63</v>
      </c>
      <c r="B80" s="59" t="s">
        <v>448</v>
      </c>
      <c r="C80" s="59" t="s">
        <v>449</v>
      </c>
      <c r="D80" s="59" t="s">
        <v>205</v>
      </c>
      <c r="E80" s="59" t="s">
        <v>1</v>
      </c>
      <c r="F80" s="59" t="s">
        <v>450</v>
      </c>
      <c r="G80" s="59" t="s">
        <v>527</v>
      </c>
      <c r="H80" s="59" t="s">
        <v>5</v>
      </c>
      <c r="I80" s="59" t="s">
        <v>451</v>
      </c>
      <c r="J80" s="59" t="s">
        <v>6</v>
      </c>
      <c r="K80" s="59" t="s">
        <v>709</v>
      </c>
    </row>
    <row r="81" spans="1:11" x14ac:dyDescent="0.25">
      <c r="A81" s="59">
        <v>66</v>
      </c>
      <c r="B81" s="59" t="s">
        <v>20</v>
      </c>
      <c r="C81" s="59" t="s">
        <v>21</v>
      </c>
      <c r="D81" s="59" t="s">
        <v>0</v>
      </c>
      <c r="E81" s="59" t="s">
        <v>1</v>
      </c>
      <c r="F81" s="59" t="s">
        <v>22</v>
      </c>
      <c r="G81" s="59" t="s">
        <v>527</v>
      </c>
      <c r="H81" s="59" t="s">
        <v>5</v>
      </c>
      <c r="I81" s="59" t="s">
        <v>23</v>
      </c>
      <c r="J81" s="59" t="s">
        <v>6</v>
      </c>
      <c r="K81" s="59" t="s">
        <v>713</v>
      </c>
    </row>
    <row r="82" spans="1:11" x14ac:dyDescent="0.25">
      <c r="A82" s="59">
        <v>68</v>
      </c>
      <c r="B82" s="59" t="s">
        <v>40</v>
      </c>
      <c r="C82" s="59" t="s">
        <v>41</v>
      </c>
      <c r="D82" s="59" t="s">
        <v>42</v>
      </c>
      <c r="E82" s="59" t="s">
        <v>43</v>
      </c>
      <c r="F82" s="59" t="s">
        <v>44</v>
      </c>
      <c r="G82" s="59" t="s">
        <v>527</v>
      </c>
      <c r="H82" s="59" t="s">
        <v>5</v>
      </c>
      <c r="I82" s="59" t="s">
        <v>45</v>
      </c>
      <c r="J82" s="59" t="s">
        <v>6</v>
      </c>
      <c r="K82" s="59" t="s">
        <v>716</v>
      </c>
    </row>
    <row r="83" spans="1:11" x14ac:dyDescent="0.25">
      <c r="A83" s="59">
        <v>69</v>
      </c>
      <c r="B83" s="59" t="s">
        <v>54</v>
      </c>
      <c r="C83" s="59" t="s">
        <v>55</v>
      </c>
      <c r="D83" s="59" t="s">
        <v>0</v>
      </c>
      <c r="E83" s="59" t="s">
        <v>1</v>
      </c>
      <c r="F83" s="59" t="s">
        <v>56</v>
      </c>
      <c r="G83" s="59" t="s">
        <v>527</v>
      </c>
      <c r="H83" s="59" t="s">
        <v>5</v>
      </c>
      <c r="I83" s="59" t="s">
        <v>57</v>
      </c>
      <c r="J83" s="59" t="s">
        <v>6</v>
      </c>
      <c r="K83" s="59" t="s">
        <v>717</v>
      </c>
    </row>
    <row r="84" spans="1:11" x14ac:dyDescent="0.25">
      <c r="A84" s="59">
        <v>70</v>
      </c>
      <c r="B84" s="59" t="s">
        <v>467</v>
      </c>
      <c r="C84" s="59" t="s">
        <v>468</v>
      </c>
      <c r="D84" s="59" t="s">
        <v>0</v>
      </c>
      <c r="E84" s="59" t="s">
        <v>1</v>
      </c>
      <c r="F84" s="59" t="s">
        <v>469</v>
      </c>
      <c r="G84" s="59" t="s">
        <v>527</v>
      </c>
      <c r="H84" s="59" t="s">
        <v>5</v>
      </c>
      <c r="I84" s="59" t="s">
        <v>470</v>
      </c>
      <c r="J84" s="59" t="s">
        <v>6</v>
      </c>
      <c r="K84" s="59" t="s">
        <v>720</v>
      </c>
    </row>
    <row r="85" spans="1:11" x14ac:dyDescent="0.25">
      <c r="A85" s="59">
        <v>71</v>
      </c>
      <c r="B85" s="59" t="s">
        <v>64</v>
      </c>
      <c r="C85" s="59" t="s">
        <v>65</v>
      </c>
      <c r="D85" s="59" t="s">
        <v>66</v>
      </c>
      <c r="E85" s="59" t="s">
        <v>1</v>
      </c>
      <c r="F85" s="59" t="s">
        <v>85</v>
      </c>
      <c r="G85" s="59" t="s">
        <v>527</v>
      </c>
      <c r="H85" s="59" t="s">
        <v>5</v>
      </c>
      <c r="I85" s="59" t="s">
        <v>86</v>
      </c>
      <c r="J85" s="59" t="s">
        <v>6</v>
      </c>
      <c r="K85" s="59" t="s">
        <v>722</v>
      </c>
    </row>
    <row r="86" spans="1:11" x14ac:dyDescent="0.25">
      <c r="A86" s="59">
        <v>72</v>
      </c>
      <c r="B86" s="59" t="s">
        <v>88</v>
      </c>
      <c r="C86" s="59" t="s">
        <v>89</v>
      </c>
      <c r="D86" s="59" t="s">
        <v>90</v>
      </c>
      <c r="E86" s="59" t="s">
        <v>70</v>
      </c>
      <c r="F86" s="59" t="s">
        <v>91</v>
      </c>
      <c r="G86" s="59" t="s">
        <v>527</v>
      </c>
      <c r="H86" s="59" t="s">
        <v>5</v>
      </c>
      <c r="I86" s="59" t="s">
        <v>92</v>
      </c>
      <c r="J86" s="59" t="s">
        <v>6</v>
      </c>
      <c r="K86" s="59" t="s">
        <v>723</v>
      </c>
    </row>
    <row r="87" spans="1:11" x14ac:dyDescent="0.25">
      <c r="A87" s="59">
        <v>73</v>
      </c>
      <c r="B87" s="59" t="s">
        <v>50</v>
      </c>
      <c r="C87" s="59" t="s">
        <v>51</v>
      </c>
      <c r="D87" s="59" t="s">
        <v>52</v>
      </c>
      <c r="E87" s="59" t="s">
        <v>43</v>
      </c>
      <c r="F87" s="59" t="s">
        <v>94</v>
      </c>
      <c r="G87" s="59" t="s">
        <v>527</v>
      </c>
      <c r="H87" s="59" t="s">
        <v>5</v>
      </c>
      <c r="I87" s="59" t="s">
        <v>95</v>
      </c>
      <c r="J87" s="59" t="s">
        <v>6</v>
      </c>
      <c r="K87" s="59" t="s">
        <v>724</v>
      </c>
    </row>
    <row r="88" spans="1:11" x14ac:dyDescent="0.25">
      <c r="A88" s="59">
        <v>76</v>
      </c>
      <c r="B88" s="59" t="s">
        <v>127</v>
      </c>
      <c r="C88" s="59" t="s">
        <v>47</v>
      </c>
      <c r="D88" s="59" t="s">
        <v>0</v>
      </c>
      <c r="E88" s="59" t="s">
        <v>1</v>
      </c>
      <c r="F88" s="59" t="s">
        <v>128</v>
      </c>
      <c r="G88" s="59" t="s">
        <v>527</v>
      </c>
      <c r="H88" s="59" t="s">
        <v>8</v>
      </c>
      <c r="I88" s="59" t="s">
        <v>129</v>
      </c>
      <c r="J88" s="59" t="s">
        <v>9</v>
      </c>
      <c r="K88" s="59" t="s">
        <v>729</v>
      </c>
    </row>
    <row r="89" spans="1:11" x14ac:dyDescent="0.25">
      <c r="A89" s="59">
        <v>77</v>
      </c>
      <c r="B89" s="59" t="s">
        <v>641</v>
      </c>
      <c r="C89" s="59" t="s">
        <v>642</v>
      </c>
      <c r="D89" s="59" t="s">
        <v>106</v>
      </c>
      <c r="E89" s="59" t="s">
        <v>7</v>
      </c>
      <c r="F89" s="59" t="s">
        <v>643</v>
      </c>
      <c r="G89" s="59" t="s">
        <v>527</v>
      </c>
      <c r="H89" s="59" t="s">
        <v>8</v>
      </c>
      <c r="I89" s="59" t="s">
        <v>644</v>
      </c>
      <c r="J89" s="59" t="s">
        <v>9</v>
      </c>
      <c r="K89" s="59" t="s">
        <v>730</v>
      </c>
    </row>
    <row r="90" spans="1:11" x14ac:dyDescent="0.25">
      <c r="A90" s="59">
        <v>80</v>
      </c>
      <c r="B90" s="59" t="s">
        <v>811</v>
      </c>
      <c r="C90" s="59" t="s">
        <v>812</v>
      </c>
      <c r="D90" s="59" t="s">
        <v>813</v>
      </c>
      <c r="E90" s="59" t="s">
        <v>814</v>
      </c>
      <c r="F90" s="59" t="s">
        <v>815</v>
      </c>
      <c r="G90" s="59" t="s">
        <v>527</v>
      </c>
      <c r="H90" s="59" t="s">
        <v>8</v>
      </c>
      <c r="I90" s="59" t="s">
        <v>817</v>
      </c>
      <c r="J90" s="59" t="s">
        <v>9</v>
      </c>
      <c r="K90" s="59" t="s">
        <v>818</v>
      </c>
    </row>
    <row r="91" spans="1:11" x14ac:dyDescent="0.25">
      <c r="A91" s="59">
        <v>81</v>
      </c>
      <c r="B91" s="59" t="s">
        <v>869</v>
      </c>
      <c r="C91" s="59" t="s">
        <v>870</v>
      </c>
      <c r="D91" s="59" t="s">
        <v>871</v>
      </c>
      <c r="E91" s="59" t="s">
        <v>198</v>
      </c>
      <c r="F91" s="59" t="s">
        <v>872</v>
      </c>
      <c r="G91" s="59" t="s">
        <v>527</v>
      </c>
      <c r="H91" s="59" t="s">
        <v>8</v>
      </c>
      <c r="I91" s="59" t="s">
        <v>873</v>
      </c>
      <c r="J91" s="59" t="s">
        <v>9</v>
      </c>
      <c r="K91" s="59" t="s">
        <v>874</v>
      </c>
    </row>
    <row r="92" spans="1:11" x14ac:dyDescent="0.25">
      <c r="A92" s="59">
        <v>83</v>
      </c>
      <c r="B92" s="59" t="s">
        <v>819</v>
      </c>
      <c r="C92" s="59" t="s">
        <v>820</v>
      </c>
      <c r="D92" s="59" t="s">
        <v>821</v>
      </c>
      <c r="E92" s="59" t="s">
        <v>822</v>
      </c>
      <c r="F92" s="59" t="s">
        <v>823</v>
      </c>
      <c r="G92" s="59" t="s">
        <v>527</v>
      </c>
      <c r="H92" s="59" t="s">
        <v>8</v>
      </c>
      <c r="I92" s="59" t="s">
        <v>824</v>
      </c>
      <c r="J92" s="59" t="s">
        <v>9</v>
      </c>
      <c r="K92" s="59" t="s">
        <v>825</v>
      </c>
    </row>
    <row r="93" spans="1:11" x14ac:dyDescent="0.25">
      <c r="A93" s="59">
        <v>84</v>
      </c>
      <c r="B93" s="59" t="s">
        <v>875</v>
      </c>
      <c r="C93" s="59" t="s">
        <v>876</v>
      </c>
      <c r="D93" s="59" t="s">
        <v>877</v>
      </c>
      <c r="E93" s="59" t="s">
        <v>878</v>
      </c>
      <c r="F93" s="59" t="s">
        <v>879</v>
      </c>
      <c r="G93" s="59" t="s">
        <v>527</v>
      </c>
      <c r="H93" s="59" t="s">
        <v>8</v>
      </c>
      <c r="I93" s="59" t="s">
        <v>880</v>
      </c>
      <c r="J93" s="59" t="s">
        <v>9</v>
      </c>
      <c r="K93" s="59" t="s">
        <v>881</v>
      </c>
    </row>
    <row r="94" spans="1:11" x14ac:dyDescent="0.25">
      <c r="A94" s="59">
        <v>85</v>
      </c>
      <c r="B94" s="59" t="s">
        <v>797</v>
      </c>
      <c r="C94" s="59" t="s">
        <v>798</v>
      </c>
      <c r="D94" s="59" t="s">
        <v>799</v>
      </c>
      <c r="E94" s="59" t="s">
        <v>1</v>
      </c>
      <c r="F94" s="59" t="s">
        <v>800</v>
      </c>
      <c r="G94" s="59" t="s">
        <v>527</v>
      </c>
      <c r="H94" s="59" t="s">
        <v>8</v>
      </c>
      <c r="I94" s="59" t="s">
        <v>801</v>
      </c>
      <c r="J94" s="59" t="s">
        <v>9</v>
      </c>
      <c r="K94" s="59" t="s">
        <v>802</v>
      </c>
    </row>
    <row r="95" spans="1:11" x14ac:dyDescent="0.25">
      <c r="A95" s="59">
        <v>86</v>
      </c>
      <c r="B95" s="59" t="s">
        <v>101</v>
      </c>
      <c r="C95" s="59" t="s">
        <v>102</v>
      </c>
      <c r="D95" s="59" t="s">
        <v>103</v>
      </c>
      <c r="E95" s="59" t="s">
        <v>43</v>
      </c>
      <c r="F95" s="59" t="s">
        <v>169</v>
      </c>
      <c r="G95" s="59" t="s">
        <v>527</v>
      </c>
      <c r="H95" s="59" t="s">
        <v>8</v>
      </c>
      <c r="I95" s="59" t="s">
        <v>170</v>
      </c>
      <c r="J95" s="59" t="s">
        <v>9</v>
      </c>
      <c r="K95" s="59" t="s">
        <v>735</v>
      </c>
    </row>
    <row r="96" spans="1:11" x14ac:dyDescent="0.25">
      <c r="A96" s="59">
        <v>87</v>
      </c>
      <c r="B96" s="59" t="s">
        <v>882</v>
      </c>
      <c r="C96" s="59" t="s">
        <v>97</v>
      </c>
      <c r="D96" s="59" t="s">
        <v>173</v>
      </c>
      <c r="E96" s="59" t="s">
        <v>43</v>
      </c>
      <c r="F96" s="59" t="s">
        <v>883</v>
      </c>
      <c r="G96" s="59" t="s">
        <v>527</v>
      </c>
      <c r="H96" s="59" t="s">
        <v>8</v>
      </c>
      <c r="I96" s="59" t="s">
        <v>884</v>
      </c>
      <c r="J96" s="59" t="s">
        <v>9</v>
      </c>
      <c r="K96" s="59" t="s">
        <v>885</v>
      </c>
    </row>
    <row r="97" spans="1:11" x14ac:dyDescent="0.25">
      <c r="A97" s="59">
        <v>89</v>
      </c>
      <c r="B97" s="59" t="s">
        <v>174</v>
      </c>
      <c r="C97" s="59" t="s">
        <v>175</v>
      </c>
      <c r="D97" s="59" t="s">
        <v>0</v>
      </c>
      <c r="E97" s="59" t="s">
        <v>1</v>
      </c>
      <c r="F97" s="59" t="s">
        <v>176</v>
      </c>
      <c r="G97" s="59" t="s">
        <v>527</v>
      </c>
      <c r="H97" s="59" t="s">
        <v>8</v>
      </c>
      <c r="I97" s="59" t="s">
        <v>177</v>
      </c>
      <c r="J97" s="59" t="s">
        <v>9</v>
      </c>
      <c r="K97" s="59" t="s">
        <v>736</v>
      </c>
    </row>
    <row r="98" spans="1:11" x14ac:dyDescent="0.25">
      <c r="A98" s="59">
        <v>91</v>
      </c>
      <c r="B98" s="59" t="s">
        <v>179</v>
      </c>
      <c r="C98" s="59" t="s">
        <v>180</v>
      </c>
      <c r="D98" s="59" t="s">
        <v>181</v>
      </c>
      <c r="E98" s="59" t="s">
        <v>43</v>
      </c>
      <c r="F98" s="59" t="s">
        <v>182</v>
      </c>
      <c r="G98" s="59" t="s">
        <v>527</v>
      </c>
      <c r="H98" s="59" t="s">
        <v>8</v>
      </c>
      <c r="I98" s="59" t="s">
        <v>183</v>
      </c>
      <c r="J98" s="59" t="s">
        <v>9</v>
      </c>
      <c r="K98" s="59" t="s">
        <v>738</v>
      </c>
    </row>
    <row r="99" spans="1:11" x14ac:dyDescent="0.25">
      <c r="A99" s="59">
        <v>2</v>
      </c>
      <c r="B99" s="59" t="s">
        <v>612</v>
      </c>
      <c r="C99" s="59" t="s">
        <v>613</v>
      </c>
      <c r="D99" s="59" t="s">
        <v>0</v>
      </c>
      <c r="E99" s="59" t="s">
        <v>1</v>
      </c>
      <c r="F99" s="59" t="s">
        <v>759</v>
      </c>
      <c r="G99" s="59" t="s">
        <v>760</v>
      </c>
      <c r="H99" s="59" t="s">
        <v>5</v>
      </c>
      <c r="I99" s="59" t="s">
        <v>761</v>
      </c>
      <c r="J99" s="59" t="s">
        <v>6</v>
      </c>
      <c r="K99" s="59" t="s">
        <v>952</v>
      </c>
    </row>
    <row r="100" spans="1:11" x14ac:dyDescent="0.25">
      <c r="A100" s="59">
        <v>8</v>
      </c>
      <c r="B100" s="59" t="s">
        <v>49</v>
      </c>
      <c r="C100" s="59" t="s">
        <v>97</v>
      </c>
      <c r="D100" s="59" t="s">
        <v>66</v>
      </c>
      <c r="E100" s="59" t="s">
        <v>1</v>
      </c>
      <c r="F100" s="59" t="s">
        <v>98</v>
      </c>
      <c r="G100" s="59" t="s">
        <v>760</v>
      </c>
      <c r="H100" s="59" t="s">
        <v>5</v>
      </c>
      <c r="I100" s="59" t="s">
        <v>99</v>
      </c>
      <c r="J100" s="59" t="s">
        <v>6</v>
      </c>
      <c r="K100" s="59" t="s">
        <v>920</v>
      </c>
    </row>
    <row r="101" spans="1:11" x14ac:dyDescent="0.25">
      <c r="A101" s="59">
        <v>10</v>
      </c>
      <c r="B101" s="59" t="s">
        <v>902</v>
      </c>
      <c r="C101" s="59" t="s">
        <v>903</v>
      </c>
      <c r="D101" s="59" t="s">
        <v>17</v>
      </c>
      <c r="E101" s="59" t="s">
        <v>7</v>
      </c>
      <c r="F101" s="59" t="s">
        <v>904</v>
      </c>
      <c r="G101" s="59" t="s">
        <v>760</v>
      </c>
      <c r="H101" s="59" t="s">
        <v>8</v>
      </c>
      <c r="I101" s="59" t="s">
        <v>905</v>
      </c>
      <c r="J101" s="59" t="s">
        <v>9</v>
      </c>
      <c r="K101" s="59" t="s">
        <v>906</v>
      </c>
    </row>
    <row r="102" spans="1:11" x14ac:dyDescent="0.25">
      <c r="A102" s="59">
        <v>18</v>
      </c>
      <c r="B102" s="59" t="s">
        <v>803</v>
      </c>
      <c r="C102" s="59" t="s">
        <v>804</v>
      </c>
      <c r="D102" s="59" t="s">
        <v>17</v>
      </c>
      <c r="E102" s="59" t="s">
        <v>7</v>
      </c>
      <c r="F102" s="59" t="s">
        <v>805</v>
      </c>
      <c r="G102" s="59" t="s">
        <v>760</v>
      </c>
      <c r="H102" s="59" t="s">
        <v>5</v>
      </c>
      <c r="I102" s="59" t="s">
        <v>806</v>
      </c>
      <c r="J102" s="59" t="s">
        <v>6</v>
      </c>
      <c r="K102" s="59" t="s">
        <v>807</v>
      </c>
    </row>
    <row r="103" spans="1:11" x14ac:dyDescent="0.25">
      <c r="A103" s="59">
        <v>19</v>
      </c>
      <c r="B103" s="59" t="s">
        <v>766</v>
      </c>
      <c r="C103" s="59" t="s">
        <v>767</v>
      </c>
      <c r="D103" s="59" t="s">
        <v>577</v>
      </c>
      <c r="E103" s="59" t="s">
        <v>7</v>
      </c>
      <c r="F103" s="59" t="s">
        <v>768</v>
      </c>
      <c r="G103" s="59" t="s">
        <v>760</v>
      </c>
      <c r="H103" s="59" t="s">
        <v>8</v>
      </c>
      <c r="I103" s="59" t="s">
        <v>769</v>
      </c>
      <c r="J103" s="59" t="s">
        <v>9</v>
      </c>
      <c r="K103" s="59" t="s">
        <v>770</v>
      </c>
    </row>
    <row r="104" spans="1:11" x14ac:dyDescent="0.25">
      <c r="A104" s="59">
        <v>20</v>
      </c>
      <c r="B104" s="59" t="s">
        <v>544</v>
      </c>
      <c r="C104" s="59" t="s">
        <v>545</v>
      </c>
      <c r="D104" s="59" t="s">
        <v>546</v>
      </c>
      <c r="E104" s="59" t="s">
        <v>1</v>
      </c>
      <c r="F104" s="59" t="s">
        <v>547</v>
      </c>
      <c r="G104" s="59" t="s">
        <v>760</v>
      </c>
      <c r="H104" s="59" t="s">
        <v>8</v>
      </c>
      <c r="I104" s="59" t="s">
        <v>548</v>
      </c>
      <c r="J104" s="59" t="s">
        <v>9</v>
      </c>
      <c r="K104" s="59" t="s">
        <v>783</v>
      </c>
    </row>
    <row r="105" spans="1:11" x14ac:dyDescent="0.25">
      <c r="A105" s="59">
        <v>79</v>
      </c>
      <c r="B105" s="59" t="s">
        <v>925</v>
      </c>
      <c r="C105" s="59" t="s">
        <v>926</v>
      </c>
      <c r="D105" s="59" t="s">
        <v>821</v>
      </c>
      <c r="E105" s="59" t="s">
        <v>822</v>
      </c>
      <c r="F105" s="59" t="s">
        <v>927</v>
      </c>
      <c r="G105" s="59" t="s">
        <v>760</v>
      </c>
      <c r="H105" s="59" t="s">
        <v>8</v>
      </c>
      <c r="I105" s="59" t="s">
        <v>928</v>
      </c>
      <c r="J105" s="59" t="s">
        <v>9</v>
      </c>
      <c r="K105" s="59" t="s">
        <v>929</v>
      </c>
    </row>
    <row r="106" spans="1:11" x14ac:dyDescent="0.25">
      <c r="A106" s="59">
        <v>88</v>
      </c>
      <c r="B106" s="59" t="s">
        <v>930</v>
      </c>
      <c r="C106" s="59" t="s">
        <v>931</v>
      </c>
      <c r="D106" s="59" t="s">
        <v>932</v>
      </c>
      <c r="E106" s="59" t="s">
        <v>933</v>
      </c>
      <c r="F106" s="59" t="s">
        <v>934</v>
      </c>
      <c r="G106" s="59" t="s">
        <v>760</v>
      </c>
      <c r="H106" s="59" t="s">
        <v>8</v>
      </c>
      <c r="I106" s="59" t="s">
        <v>935</v>
      </c>
      <c r="J106" s="59" t="s">
        <v>9</v>
      </c>
      <c r="K106" s="59" t="s">
        <v>936</v>
      </c>
    </row>
  </sheetData>
  <sortState ref="A2:K106">
    <sortCondition ref="G2:G106"/>
  </sortState>
  <pageMargins bottom="0.75" footer="0.3" header="0.3" left="0.7" right="0.7" top="0.75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3"/>
  <dimension ref="A1:L108"/>
  <sheetViews>
    <sheetView workbookViewId="0">
      <selection activeCell="A2" sqref="A2"/>
    </sheetView>
  </sheetViews>
  <sheetFormatPr defaultColWidth="3.7109375"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</v>
      </c>
      <c r="B2" s="58" t="s">
        <v>15</v>
      </c>
      <c r="C2" s="58" t="s">
        <v>16</v>
      </c>
      <c r="D2" s="58" t="s">
        <v>17</v>
      </c>
      <c r="E2" s="58" t="s">
        <v>7</v>
      </c>
      <c r="F2" s="58" t="s">
        <v>948</v>
      </c>
      <c r="G2" s="58" t="s">
        <v>516</v>
      </c>
      <c r="H2" s="58" t="s">
        <v>30</v>
      </c>
      <c r="I2" s="58" t="s">
        <v>949</v>
      </c>
      <c r="J2" s="58" t="s">
        <v>32</v>
      </c>
      <c r="K2" s="58" t="s">
        <v>950</v>
      </c>
    </row>
    <row r="3" spans="1:11" x14ac:dyDescent="0.25">
      <c r="A3">
        <v>11</v>
      </c>
      <c r="B3" s="58" t="s">
        <v>262</v>
      </c>
      <c r="C3" s="58" t="s">
        <v>421</v>
      </c>
      <c r="D3" s="58" t="s">
        <v>0</v>
      </c>
      <c r="E3" s="58" t="s">
        <v>1</v>
      </c>
      <c r="F3" s="58" t="s">
        <v>855</v>
      </c>
      <c r="G3" s="58" t="s">
        <v>516</v>
      </c>
      <c r="H3" s="58" t="s">
        <v>828</v>
      </c>
      <c r="I3" s="58" t="s">
        <v>856</v>
      </c>
      <c r="J3" s="58" t="s">
        <v>827</v>
      </c>
      <c r="K3" s="58" t="s">
        <v>895</v>
      </c>
    </row>
    <row r="4" spans="1:11" x14ac:dyDescent="0.25">
      <c r="A4">
        <v>6</v>
      </c>
      <c r="B4" s="58" t="s">
        <v>567</v>
      </c>
      <c r="C4" s="58" t="s">
        <v>561</v>
      </c>
      <c r="D4" s="58" t="s">
        <v>0</v>
      </c>
      <c r="E4" s="58" t="s">
        <v>1</v>
      </c>
      <c r="F4" s="58" t="s">
        <v>61</v>
      </c>
      <c r="G4" s="58" t="s">
        <v>666</v>
      </c>
      <c r="H4" s="58" t="s">
        <v>3</v>
      </c>
      <c r="I4" s="58" t="s">
        <v>62</v>
      </c>
      <c r="J4" s="58" t="s">
        <v>53</v>
      </c>
      <c r="K4" s="58" t="s">
        <v>919</v>
      </c>
    </row>
    <row r="5" spans="1:11" x14ac:dyDescent="0.25">
      <c r="A5" s="58">
        <v>13</v>
      </c>
      <c r="B5" s="58" t="s">
        <v>863</v>
      </c>
      <c r="C5" s="58" t="s">
        <v>864</v>
      </c>
      <c r="D5" s="58" t="s">
        <v>865</v>
      </c>
      <c r="E5" s="58" t="s">
        <v>70</v>
      </c>
      <c r="F5" s="58" t="s">
        <v>866</v>
      </c>
      <c r="G5" s="58" t="s">
        <v>666</v>
      </c>
      <c r="H5" s="58" t="s">
        <v>287</v>
      </c>
      <c r="I5" s="58" t="s">
        <v>867</v>
      </c>
      <c r="J5" s="58" t="s">
        <v>289</v>
      </c>
      <c r="K5" s="58" t="s">
        <v>868</v>
      </c>
    </row>
    <row r="6" spans="1:11" x14ac:dyDescent="0.25">
      <c r="A6" s="58">
        <v>14</v>
      </c>
      <c r="B6" s="58" t="s">
        <v>830</v>
      </c>
      <c r="C6" s="58" t="s">
        <v>624</v>
      </c>
      <c r="D6" s="58" t="s">
        <v>625</v>
      </c>
      <c r="E6" s="58" t="s">
        <v>48</v>
      </c>
      <c r="F6" s="58" t="s">
        <v>626</v>
      </c>
      <c r="G6" s="58" t="s">
        <v>666</v>
      </c>
      <c r="H6" s="58" t="s">
        <v>294</v>
      </c>
      <c r="I6" s="58" t="s">
        <v>627</v>
      </c>
      <c r="J6" s="58" t="s">
        <v>289</v>
      </c>
      <c r="K6" s="58" t="s">
        <v>831</v>
      </c>
    </row>
    <row r="7" spans="1:11" x14ac:dyDescent="0.25">
      <c r="A7" s="58">
        <v>15</v>
      </c>
      <c r="B7" s="58" t="s">
        <v>832</v>
      </c>
      <c r="C7" s="58" t="s">
        <v>833</v>
      </c>
      <c r="D7" s="58" t="s">
        <v>173</v>
      </c>
      <c r="E7" s="58" t="s">
        <v>43</v>
      </c>
      <c r="F7" s="58" t="s">
        <v>834</v>
      </c>
      <c r="G7" s="58" t="s">
        <v>666</v>
      </c>
      <c r="H7" s="58" t="s">
        <v>294</v>
      </c>
      <c r="I7" s="58" t="s">
        <v>835</v>
      </c>
      <c r="J7" s="58" t="s">
        <v>289</v>
      </c>
      <c r="K7" s="58" t="s">
        <v>836</v>
      </c>
    </row>
    <row r="8" spans="1:11" x14ac:dyDescent="0.25">
      <c r="A8" s="58">
        <v>20</v>
      </c>
      <c r="B8" s="58" t="s">
        <v>453</v>
      </c>
      <c r="C8" s="58" t="s">
        <v>454</v>
      </c>
      <c r="D8" s="58" t="s">
        <v>455</v>
      </c>
      <c r="E8" s="58" t="s">
        <v>456</v>
      </c>
      <c r="F8" s="58" t="s">
        <v>457</v>
      </c>
      <c r="G8" s="58" t="s">
        <v>666</v>
      </c>
      <c r="H8" s="58" t="s">
        <v>30</v>
      </c>
      <c r="I8" s="58" t="s">
        <v>458</v>
      </c>
      <c r="J8" s="58" t="s">
        <v>32</v>
      </c>
      <c r="K8" s="58" t="s">
        <v>763</v>
      </c>
    </row>
    <row r="9" spans="1:11" x14ac:dyDescent="0.25">
      <c r="A9" s="58">
        <v>22</v>
      </c>
      <c r="B9" s="58" t="s">
        <v>116</v>
      </c>
      <c r="C9" s="58" t="s">
        <v>117</v>
      </c>
      <c r="D9" s="58" t="s">
        <v>648</v>
      </c>
      <c r="E9" s="58" t="s">
        <v>1</v>
      </c>
      <c r="F9" s="58" t="s">
        <v>118</v>
      </c>
      <c r="G9" s="58" t="s">
        <v>666</v>
      </c>
      <c r="H9" s="58" t="s">
        <v>3</v>
      </c>
      <c r="I9" s="58" t="s">
        <v>119</v>
      </c>
      <c r="J9" s="58" t="s">
        <v>53</v>
      </c>
      <c r="K9" s="58" t="s">
        <v>649</v>
      </c>
    </row>
    <row r="10" spans="1:11" x14ac:dyDescent="0.25">
      <c r="A10" s="58">
        <v>24</v>
      </c>
      <c r="B10" s="58" t="s">
        <v>382</v>
      </c>
      <c r="C10" s="58" t="s">
        <v>383</v>
      </c>
      <c r="D10" s="58" t="s">
        <v>351</v>
      </c>
      <c r="E10" s="58" t="s">
        <v>48</v>
      </c>
      <c r="F10" s="58" t="s">
        <v>384</v>
      </c>
      <c r="G10" s="58" t="s">
        <v>666</v>
      </c>
      <c r="H10" s="58" t="s">
        <v>287</v>
      </c>
      <c r="I10" s="58" t="s">
        <v>385</v>
      </c>
      <c r="J10" s="58" t="s">
        <v>289</v>
      </c>
      <c r="K10" s="58" t="s">
        <v>657</v>
      </c>
    </row>
    <row r="11" spans="1:11" x14ac:dyDescent="0.25">
      <c r="A11" s="58">
        <v>25</v>
      </c>
      <c r="B11" s="58" t="s">
        <v>407</v>
      </c>
      <c r="C11" s="58" t="s">
        <v>408</v>
      </c>
      <c r="D11" s="58" t="s">
        <v>618</v>
      </c>
      <c r="E11" s="58" t="s">
        <v>619</v>
      </c>
      <c r="F11" s="58" t="s">
        <v>620</v>
      </c>
      <c r="G11" s="58" t="s">
        <v>666</v>
      </c>
      <c r="H11" s="58" t="s">
        <v>294</v>
      </c>
      <c r="I11" s="58" t="s">
        <v>621</v>
      </c>
      <c r="J11" s="58" t="s">
        <v>289</v>
      </c>
      <c r="K11" s="58" t="s">
        <v>658</v>
      </c>
    </row>
    <row r="12" spans="1:11" x14ac:dyDescent="0.25">
      <c r="A12" s="58">
        <v>29</v>
      </c>
      <c r="B12" s="58"/>
      <c r="C12" s="58"/>
      <c r="D12" s="58"/>
      <c r="E12" s="58"/>
      <c r="F12" s="58" t="s">
        <v>572</v>
      </c>
      <c r="G12" s="58" t="s">
        <v>666</v>
      </c>
      <c r="H12" s="58" t="s">
        <v>287</v>
      </c>
      <c r="I12" s="58" t="s">
        <v>573</v>
      </c>
      <c r="J12" s="58" t="s">
        <v>289</v>
      </c>
      <c r="K12" s="58" t="s">
        <v>665</v>
      </c>
    </row>
    <row r="13" spans="1:11" x14ac:dyDescent="0.25">
      <c r="A13" s="58">
        <v>30</v>
      </c>
      <c r="B13" s="58" t="s">
        <v>575</v>
      </c>
      <c r="C13" s="58" t="s">
        <v>576</v>
      </c>
      <c r="D13" s="58" t="s">
        <v>577</v>
      </c>
      <c r="E13" s="58" t="s">
        <v>7</v>
      </c>
      <c r="F13" s="58" t="s">
        <v>578</v>
      </c>
      <c r="G13" s="58" t="s">
        <v>666</v>
      </c>
      <c r="H13" s="58" t="s">
        <v>287</v>
      </c>
      <c r="I13" s="58" t="s">
        <v>579</v>
      </c>
      <c r="J13" s="58" t="s">
        <v>289</v>
      </c>
      <c r="K13" s="58" t="s">
        <v>667</v>
      </c>
    </row>
    <row r="14" spans="1:11" x14ac:dyDescent="0.25">
      <c r="A14" s="58">
        <v>31</v>
      </c>
      <c r="B14" s="58" t="s">
        <v>590</v>
      </c>
      <c r="C14" s="58" t="s">
        <v>591</v>
      </c>
      <c r="D14" s="58" t="s">
        <v>592</v>
      </c>
      <c r="E14" s="58" t="s">
        <v>43</v>
      </c>
      <c r="F14" s="58" t="s">
        <v>593</v>
      </c>
      <c r="G14" s="58" t="s">
        <v>666</v>
      </c>
      <c r="H14" s="58" t="s">
        <v>30</v>
      </c>
      <c r="I14" s="58" t="s">
        <v>594</v>
      </c>
      <c r="J14" s="58" t="s">
        <v>32</v>
      </c>
      <c r="K14" s="58" t="s">
        <v>669</v>
      </c>
    </row>
    <row r="15" spans="1:11" x14ac:dyDescent="0.25">
      <c r="A15" s="58">
        <v>32</v>
      </c>
      <c r="B15" s="58" t="s">
        <v>257</v>
      </c>
      <c r="C15" s="58" t="s">
        <v>258</v>
      </c>
      <c r="D15" s="58" t="s">
        <v>36</v>
      </c>
      <c r="E15" s="58" t="s">
        <v>1</v>
      </c>
      <c r="F15" s="58" t="s">
        <v>259</v>
      </c>
      <c r="G15" s="58" t="s">
        <v>666</v>
      </c>
      <c r="H15" s="58" t="s">
        <v>3</v>
      </c>
      <c r="I15" s="58" t="s">
        <v>260</v>
      </c>
      <c r="J15" s="58" t="s">
        <v>53</v>
      </c>
      <c r="K15" s="58" t="s">
        <v>670</v>
      </c>
    </row>
    <row r="16" spans="1:11" x14ac:dyDescent="0.25">
      <c r="A16" s="58">
        <v>33</v>
      </c>
      <c r="B16" s="58" t="s">
        <v>407</v>
      </c>
      <c r="C16" s="58" t="s">
        <v>408</v>
      </c>
      <c r="D16" s="58" t="s">
        <v>618</v>
      </c>
      <c r="E16" s="58" t="s">
        <v>619</v>
      </c>
      <c r="F16" s="58" t="s">
        <v>409</v>
      </c>
      <c r="G16" s="58" t="s">
        <v>666</v>
      </c>
      <c r="H16" s="58" t="s">
        <v>294</v>
      </c>
      <c r="I16" s="58" t="s">
        <v>410</v>
      </c>
      <c r="J16" s="58" t="s">
        <v>289</v>
      </c>
      <c r="K16" s="58" t="s">
        <v>671</v>
      </c>
    </row>
    <row r="17" spans="1:11" x14ac:dyDescent="0.25">
      <c r="A17" s="58">
        <v>34</v>
      </c>
      <c r="B17" s="58" t="s">
        <v>407</v>
      </c>
      <c r="C17" s="58" t="s">
        <v>408</v>
      </c>
      <c r="D17" s="58" t="s">
        <v>618</v>
      </c>
      <c r="E17" s="58" t="s">
        <v>619</v>
      </c>
      <c r="F17" s="58" t="s">
        <v>563</v>
      </c>
      <c r="G17" s="58" t="s">
        <v>666</v>
      </c>
      <c r="H17" s="58" t="s">
        <v>294</v>
      </c>
      <c r="I17" s="58" t="s">
        <v>564</v>
      </c>
      <c r="J17" s="58" t="s">
        <v>289</v>
      </c>
      <c r="K17" s="58" t="s">
        <v>672</v>
      </c>
    </row>
    <row r="18" spans="1:11" x14ac:dyDescent="0.25">
      <c r="A18" s="58">
        <v>38</v>
      </c>
      <c r="B18" s="58" t="s">
        <v>283</v>
      </c>
      <c r="C18" s="58" t="s">
        <v>284</v>
      </c>
      <c r="D18" s="58" t="s">
        <v>285</v>
      </c>
      <c r="E18" s="58" t="s">
        <v>7</v>
      </c>
      <c r="F18" s="58" t="s">
        <v>286</v>
      </c>
      <c r="G18" s="58" t="s">
        <v>666</v>
      </c>
      <c r="H18" s="58" t="s">
        <v>287</v>
      </c>
      <c r="I18" s="58" t="s">
        <v>288</v>
      </c>
      <c r="J18" s="58" t="s">
        <v>289</v>
      </c>
      <c r="K18" s="58" t="s">
        <v>678</v>
      </c>
    </row>
    <row r="19" spans="1:11" x14ac:dyDescent="0.25">
      <c r="A19" s="58">
        <v>39</v>
      </c>
      <c r="B19" s="58" t="s">
        <v>291</v>
      </c>
      <c r="C19" s="58" t="s">
        <v>292</v>
      </c>
      <c r="D19" s="58" t="s">
        <v>0</v>
      </c>
      <c r="E19" s="58" t="s">
        <v>1</v>
      </c>
      <c r="F19" s="58" t="s">
        <v>293</v>
      </c>
      <c r="G19" s="58" t="s">
        <v>666</v>
      </c>
      <c r="H19" s="58" t="s">
        <v>294</v>
      </c>
      <c r="I19" s="58" t="s">
        <v>295</v>
      </c>
      <c r="J19" s="58" t="s">
        <v>289</v>
      </c>
      <c r="K19" s="58" t="s">
        <v>679</v>
      </c>
    </row>
    <row r="20" spans="1:11" x14ac:dyDescent="0.25">
      <c r="A20" s="58">
        <v>41</v>
      </c>
      <c r="B20" s="58" t="s">
        <v>311</v>
      </c>
      <c r="C20" s="58" t="s">
        <v>312</v>
      </c>
      <c r="D20" s="58" t="s">
        <v>313</v>
      </c>
      <c r="E20" s="58" t="s">
        <v>43</v>
      </c>
      <c r="F20" s="58" t="s">
        <v>314</v>
      </c>
      <c r="G20" s="58" t="s">
        <v>666</v>
      </c>
      <c r="H20" s="58" t="s">
        <v>294</v>
      </c>
      <c r="I20" s="58" t="s">
        <v>315</v>
      </c>
      <c r="J20" s="58" t="s">
        <v>289</v>
      </c>
      <c r="K20" s="58" t="s">
        <v>683</v>
      </c>
    </row>
    <row r="21" spans="1:11" x14ac:dyDescent="0.25">
      <c r="A21" s="58">
        <v>43</v>
      </c>
      <c r="B21" s="58" t="s">
        <v>327</v>
      </c>
      <c r="C21" s="58" t="s">
        <v>328</v>
      </c>
      <c r="D21" s="58" t="s">
        <v>112</v>
      </c>
      <c r="E21" s="58" t="s">
        <v>43</v>
      </c>
      <c r="F21" s="58" t="s">
        <v>329</v>
      </c>
      <c r="G21" s="58" t="s">
        <v>666</v>
      </c>
      <c r="H21" s="58" t="s">
        <v>287</v>
      </c>
      <c r="I21" s="58" t="s">
        <v>330</v>
      </c>
      <c r="J21" s="58" t="s">
        <v>289</v>
      </c>
      <c r="K21" s="58" t="s">
        <v>684</v>
      </c>
    </row>
    <row r="22" spans="1:11" x14ac:dyDescent="0.25">
      <c r="A22" s="58">
        <v>45</v>
      </c>
      <c r="B22" s="58" t="s">
        <v>333</v>
      </c>
      <c r="C22" s="58" t="s">
        <v>334</v>
      </c>
      <c r="D22" s="58" t="s">
        <v>335</v>
      </c>
      <c r="E22" s="58" t="s">
        <v>48</v>
      </c>
      <c r="F22" s="58" t="s">
        <v>336</v>
      </c>
      <c r="G22" s="58" t="s">
        <v>666</v>
      </c>
      <c r="H22" s="58" t="s">
        <v>287</v>
      </c>
      <c r="I22" s="58" t="s">
        <v>337</v>
      </c>
      <c r="J22" s="58" t="s">
        <v>289</v>
      </c>
      <c r="K22" s="58" t="s">
        <v>686</v>
      </c>
    </row>
    <row r="23" spans="1:11" x14ac:dyDescent="0.25">
      <c r="A23" s="58">
        <v>46</v>
      </c>
      <c r="B23" s="58" t="s">
        <v>345</v>
      </c>
      <c r="C23" s="58" t="s">
        <v>346</v>
      </c>
      <c r="D23" s="58" t="s">
        <v>17</v>
      </c>
      <c r="E23" s="58" t="s">
        <v>7</v>
      </c>
      <c r="F23" s="58" t="s">
        <v>347</v>
      </c>
      <c r="G23" s="58" t="s">
        <v>666</v>
      </c>
      <c r="H23" s="58" t="s">
        <v>287</v>
      </c>
      <c r="I23" s="58" t="s">
        <v>348</v>
      </c>
      <c r="J23" s="58" t="s">
        <v>289</v>
      </c>
      <c r="K23" s="58" t="s">
        <v>688</v>
      </c>
    </row>
    <row r="24" spans="1:11" x14ac:dyDescent="0.25">
      <c r="A24" s="58">
        <v>47</v>
      </c>
      <c r="B24" s="58" t="s">
        <v>350</v>
      </c>
      <c r="C24" s="58" t="s">
        <v>340</v>
      </c>
      <c r="D24" s="58" t="s">
        <v>351</v>
      </c>
      <c r="E24" s="58" t="s">
        <v>48</v>
      </c>
      <c r="F24" s="58" t="s">
        <v>352</v>
      </c>
      <c r="G24" s="58" t="s">
        <v>666</v>
      </c>
      <c r="H24" s="58" t="s">
        <v>287</v>
      </c>
      <c r="I24" s="58" t="s">
        <v>353</v>
      </c>
      <c r="J24" s="58" t="s">
        <v>289</v>
      </c>
      <c r="K24" s="58" t="s">
        <v>689</v>
      </c>
    </row>
    <row r="25" spans="1:11" x14ac:dyDescent="0.25">
      <c r="A25" s="58">
        <v>49</v>
      </c>
      <c r="B25" s="58" t="s">
        <v>366</v>
      </c>
      <c r="C25" s="58" t="s">
        <v>367</v>
      </c>
      <c r="D25" s="58" t="s">
        <v>368</v>
      </c>
      <c r="E25" s="58" t="s">
        <v>43</v>
      </c>
      <c r="F25" s="58" t="s">
        <v>369</v>
      </c>
      <c r="G25" s="58" t="s">
        <v>666</v>
      </c>
      <c r="H25" s="58" t="s">
        <v>294</v>
      </c>
      <c r="I25" s="58" t="s">
        <v>370</v>
      </c>
      <c r="J25" s="58" t="s">
        <v>289</v>
      </c>
      <c r="K25" s="58" t="s">
        <v>693</v>
      </c>
    </row>
    <row r="26" spans="1:11" x14ac:dyDescent="0.25">
      <c r="A26" s="58">
        <v>51</v>
      </c>
      <c r="B26" s="58" t="s">
        <v>377</v>
      </c>
      <c r="C26" s="58" t="s">
        <v>378</v>
      </c>
      <c r="D26" s="58" t="s">
        <v>256</v>
      </c>
      <c r="E26" s="58" t="s">
        <v>1</v>
      </c>
      <c r="F26" s="58" t="s">
        <v>379</v>
      </c>
      <c r="G26" s="58" t="s">
        <v>666</v>
      </c>
      <c r="H26" s="58" t="s">
        <v>294</v>
      </c>
      <c r="I26" s="58" t="s">
        <v>380</v>
      </c>
      <c r="J26" s="58" t="s">
        <v>289</v>
      </c>
      <c r="K26" s="58" t="s">
        <v>695</v>
      </c>
    </row>
    <row r="27" spans="1:11" x14ac:dyDescent="0.25">
      <c r="A27" s="58">
        <v>52</v>
      </c>
      <c r="B27" s="58" t="s">
        <v>387</v>
      </c>
      <c r="C27" s="58" t="s">
        <v>279</v>
      </c>
      <c r="D27" s="58" t="s">
        <v>351</v>
      </c>
      <c r="E27" s="58" t="s">
        <v>48</v>
      </c>
      <c r="F27" s="58" t="s">
        <v>388</v>
      </c>
      <c r="G27" s="58" t="s">
        <v>666</v>
      </c>
      <c r="H27" s="58" t="s">
        <v>287</v>
      </c>
      <c r="I27" s="58" t="s">
        <v>389</v>
      </c>
      <c r="J27" s="58" t="s">
        <v>289</v>
      </c>
      <c r="K27" s="58" t="s">
        <v>696</v>
      </c>
    </row>
    <row r="28" spans="1:11" x14ac:dyDescent="0.25">
      <c r="A28" s="58">
        <v>56</v>
      </c>
      <c r="B28" s="58" t="s">
        <v>407</v>
      </c>
      <c r="C28" s="58" t="s">
        <v>408</v>
      </c>
      <c r="D28" s="58" t="s">
        <v>618</v>
      </c>
      <c r="E28" s="58" t="s">
        <v>619</v>
      </c>
      <c r="F28" s="58" t="s">
        <v>412</v>
      </c>
      <c r="G28" s="58" t="s">
        <v>666</v>
      </c>
      <c r="H28" s="58" t="s">
        <v>294</v>
      </c>
      <c r="I28" s="58" t="s">
        <v>413</v>
      </c>
      <c r="J28" s="58" t="s">
        <v>289</v>
      </c>
      <c r="K28" s="58" t="s">
        <v>702</v>
      </c>
    </row>
    <row r="29" spans="1:11" x14ac:dyDescent="0.25">
      <c r="A29" s="58">
        <v>59</v>
      </c>
      <c r="B29" s="58" t="s">
        <v>15</v>
      </c>
      <c r="C29" s="58" t="s">
        <v>16</v>
      </c>
      <c r="D29" s="58" t="s">
        <v>17</v>
      </c>
      <c r="E29" s="58" t="s">
        <v>7</v>
      </c>
      <c r="F29" s="58" t="s">
        <v>77</v>
      </c>
      <c r="G29" s="58" t="s">
        <v>666</v>
      </c>
      <c r="H29" s="58" t="s">
        <v>30</v>
      </c>
      <c r="I29" s="58" t="s">
        <v>78</v>
      </c>
      <c r="J29" s="58" t="s">
        <v>32</v>
      </c>
      <c r="K29" s="58" t="s">
        <v>705</v>
      </c>
    </row>
    <row r="30" spans="1:11" x14ac:dyDescent="0.25">
      <c r="A30" s="58">
        <v>60</v>
      </c>
      <c r="B30" s="58" t="s">
        <v>407</v>
      </c>
      <c r="C30" s="58" t="s">
        <v>408</v>
      </c>
      <c r="D30" s="58" t="s">
        <v>618</v>
      </c>
      <c r="E30" s="58" t="s">
        <v>619</v>
      </c>
      <c r="F30" s="58" t="s">
        <v>437</v>
      </c>
      <c r="G30" s="58" t="s">
        <v>666</v>
      </c>
      <c r="H30" s="58" t="s">
        <v>30</v>
      </c>
      <c r="I30" s="58" t="s">
        <v>438</v>
      </c>
      <c r="J30" s="58" t="s">
        <v>32</v>
      </c>
      <c r="K30" s="58" t="s">
        <v>706</v>
      </c>
    </row>
    <row r="31" spans="1:11" x14ac:dyDescent="0.25">
      <c r="A31" s="58">
        <v>61</v>
      </c>
      <c r="B31" s="58" t="s">
        <v>407</v>
      </c>
      <c r="C31" s="58" t="s">
        <v>408</v>
      </c>
      <c r="D31" s="58" t="s">
        <v>618</v>
      </c>
      <c r="E31" s="58" t="s">
        <v>619</v>
      </c>
      <c r="F31" s="58" t="s">
        <v>440</v>
      </c>
      <c r="G31" s="58" t="s">
        <v>666</v>
      </c>
      <c r="H31" s="58" t="s">
        <v>30</v>
      </c>
      <c r="I31" s="58" t="s">
        <v>441</v>
      </c>
      <c r="J31" s="58" t="s">
        <v>32</v>
      </c>
      <c r="K31" s="58" t="s">
        <v>707</v>
      </c>
    </row>
    <row r="32" spans="1:11" x14ac:dyDescent="0.25">
      <c r="A32" s="58">
        <v>75</v>
      </c>
      <c r="B32" s="58" t="s">
        <v>110</v>
      </c>
      <c r="C32" s="58" t="s">
        <v>111</v>
      </c>
      <c r="D32" s="58" t="s">
        <v>112</v>
      </c>
      <c r="E32" s="58" t="s">
        <v>43</v>
      </c>
      <c r="F32" s="58" t="s">
        <v>113</v>
      </c>
      <c r="G32" s="58" t="s">
        <v>666</v>
      </c>
      <c r="H32" s="58" t="s">
        <v>3</v>
      </c>
      <c r="I32" s="58" t="s">
        <v>114</v>
      </c>
      <c r="J32" s="58" t="s">
        <v>53</v>
      </c>
      <c r="K32" s="58" t="s">
        <v>727</v>
      </c>
    </row>
    <row r="33" spans="1:11" x14ac:dyDescent="0.25">
      <c r="A33" s="58">
        <v>76</v>
      </c>
      <c r="B33" s="58" t="s">
        <v>120</v>
      </c>
      <c r="C33" s="58" t="s">
        <v>121</v>
      </c>
      <c r="D33" s="58" t="s">
        <v>122</v>
      </c>
      <c r="E33" s="58" t="s">
        <v>43</v>
      </c>
      <c r="F33" s="58" t="s">
        <v>123</v>
      </c>
      <c r="G33" s="58" t="s">
        <v>666</v>
      </c>
      <c r="H33" s="58" t="s">
        <v>3</v>
      </c>
      <c r="I33" s="58" t="s">
        <v>124</v>
      </c>
      <c r="J33" s="58" t="s">
        <v>125</v>
      </c>
      <c r="K33" s="58" t="s">
        <v>728</v>
      </c>
    </row>
    <row r="34" spans="1:11" x14ac:dyDescent="0.25">
      <c r="A34" s="58">
        <v>79</v>
      </c>
      <c r="B34" s="58" t="s">
        <v>131</v>
      </c>
      <c r="C34" s="58" t="s">
        <v>132</v>
      </c>
      <c r="D34" s="58" t="s">
        <v>133</v>
      </c>
      <c r="E34" s="58" t="s">
        <v>28</v>
      </c>
      <c r="F34" s="58" t="s">
        <v>134</v>
      </c>
      <c r="G34" s="58" t="s">
        <v>666</v>
      </c>
      <c r="H34" s="58" t="s">
        <v>30</v>
      </c>
      <c r="I34" s="58" t="s">
        <v>135</v>
      </c>
      <c r="J34" s="58" t="s">
        <v>32</v>
      </c>
      <c r="K34" s="58" t="s">
        <v>731</v>
      </c>
    </row>
    <row r="35" spans="1:11" x14ac:dyDescent="0.25">
      <c r="A35" s="58">
        <v>83</v>
      </c>
      <c r="B35" s="58" t="s">
        <v>150</v>
      </c>
      <c r="C35" s="58" t="s">
        <v>151</v>
      </c>
      <c r="D35" s="58" t="s">
        <v>152</v>
      </c>
      <c r="E35" s="58" t="s">
        <v>28</v>
      </c>
      <c r="F35" s="58" t="s">
        <v>153</v>
      </c>
      <c r="G35" s="58" t="s">
        <v>666</v>
      </c>
      <c r="H35" s="58" t="s">
        <v>30</v>
      </c>
      <c r="I35" s="58" t="s">
        <v>154</v>
      </c>
      <c r="J35" s="58" t="s">
        <v>32</v>
      </c>
      <c r="K35" s="58" t="s">
        <v>733</v>
      </c>
    </row>
    <row r="36" spans="1:11" x14ac:dyDescent="0.25">
      <c r="A36" s="58">
        <v>84</v>
      </c>
      <c r="B36" s="58" t="s">
        <v>54</v>
      </c>
      <c r="C36" s="58" t="s">
        <v>55</v>
      </c>
      <c r="D36" s="58" t="s">
        <v>0</v>
      </c>
      <c r="E36" s="58" t="s">
        <v>1</v>
      </c>
      <c r="F36" s="58" t="s">
        <v>156</v>
      </c>
      <c r="G36" s="58" t="s">
        <v>666</v>
      </c>
      <c r="H36" s="58" t="s">
        <v>157</v>
      </c>
      <c r="I36" s="58" t="s">
        <v>158</v>
      </c>
      <c r="J36" s="58" t="s">
        <v>159</v>
      </c>
      <c r="K36" s="58" t="s">
        <v>734</v>
      </c>
    </row>
    <row r="37" spans="1:11" x14ac:dyDescent="0.25">
      <c r="A37" s="58">
        <v>94</v>
      </c>
      <c r="B37" s="58" t="s">
        <v>467</v>
      </c>
      <c r="C37" s="58" t="s">
        <v>468</v>
      </c>
      <c r="D37" s="58" t="s">
        <v>0</v>
      </c>
      <c r="E37" s="58" t="s">
        <v>1</v>
      </c>
      <c r="F37" s="58" t="s">
        <v>477</v>
      </c>
      <c r="G37" s="58" t="s">
        <v>666</v>
      </c>
      <c r="H37" s="58" t="s">
        <v>30</v>
      </c>
      <c r="I37" s="58" t="s">
        <v>478</v>
      </c>
      <c r="J37" s="58" t="s">
        <v>32</v>
      </c>
      <c r="K37" s="58" t="s">
        <v>740</v>
      </c>
    </row>
    <row r="38" spans="1:11" x14ac:dyDescent="0.25">
      <c r="A38" s="58">
        <v>95</v>
      </c>
      <c r="B38" s="58" t="s">
        <v>101</v>
      </c>
      <c r="C38" s="58" t="s">
        <v>102</v>
      </c>
      <c r="D38" s="58" t="s">
        <v>103</v>
      </c>
      <c r="E38" s="58" t="s">
        <v>43</v>
      </c>
      <c r="F38" s="58" t="s">
        <v>202</v>
      </c>
      <c r="G38" s="58" t="s">
        <v>666</v>
      </c>
      <c r="H38" s="58" t="s">
        <v>30</v>
      </c>
      <c r="I38" s="58" t="s">
        <v>203</v>
      </c>
      <c r="J38" s="58" t="s">
        <v>32</v>
      </c>
      <c r="K38" s="58" t="s">
        <v>743</v>
      </c>
    </row>
    <row r="39" spans="1:11" x14ac:dyDescent="0.25">
      <c r="A39" s="58">
        <v>97</v>
      </c>
      <c r="B39" s="58" t="s">
        <v>206</v>
      </c>
      <c r="C39" s="58" t="s">
        <v>207</v>
      </c>
      <c r="D39" s="58" t="s">
        <v>173</v>
      </c>
      <c r="E39" s="58" t="s">
        <v>43</v>
      </c>
      <c r="F39" s="58" t="s">
        <v>208</v>
      </c>
      <c r="G39" s="58" t="s">
        <v>666</v>
      </c>
      <c r="H39" s="58" t="s">
        <v>3</v>
      </c>
      <c r="I39" s="58" t="s">
        <v>209</v>
      </c>
      <c r="J39" s="58" t="s">
        <v>53</v>
      </c>
      <c r="K39" s="58" t="s">
        <v>745</v>
      </c>
    </row>
    <row r="40" spans="1:11" x14ac:dyDescent="0.25">
      <c r="A40" s="58">
        <v>98</v>
      </c>
      <c r="B40" s="58" t="s">
        <v>50</v>
      </c>
      <c r="C40" s="58" t="s">
        <v>51</v>
      </c>
      <c r="D40" s="58" t="s">
        <v>52</v>
      </c>
      <c r="E40" s="58" t="s">
        <v>43</v>
      </c>
      <c r="F40" s="58" t="s">
        <v>221</v>
      </c>
      <c r="G40" s="58" t="s">
        <v>666</v>
      </c>
      <c r="H40" s="58" t="s">
        <v>3</v>
      </c>
      <c r="I40" s="58" t="s">
        <v>222</v>
      </c>
      <c r="J40" s="58" t="s">
        <v>53</v>
      </c>
      <c r="K40" s="58" t="s">
        <v>747</v>
      </c>
    </row>
    <row r="41" spans="1:11" x14ac:dyDescent="0.25">
      <c r="A41" s="58">
        <v>100</v>
      </c>
      <c r="B41" s="58" t="s">
        <v>54</v>
      </c>
      <c r="C41" s="58" t="s">
        <v>55</v>
      </c>
      <c r="D41" s="58" t="s">
        <v>0</v>
      </c>
      <c r="E41" s="58" t="s">
        <v>1</v>
      </c>
      <c r="F41" s="58" t="s">
        <v>229</v>
      </c>
      <c r="G41" s="58" t="s">
        <v>666</v>
      </c>
      <c r="H41" s="58" t="s">
        <v>3</v>
      </c>
      <c r="I41" s="58" t="s">
        <v>230</v>
      </c>
      <c r="J41" s="58" t="s">
        <v>53</v>
      </c>
      <c r="K41" s="58" t="s">
        <v>749</v>
      </c>
    </row>
    <row r="42" spans="1:11" x14ac:dyDescent="0.25">
      <c r="A42" s="58">
        <v>101</v>
      </c>
      <c r="B42" s="58" t="s">
        <v>232</v>
      </c>
      <c r="C42" s="58" t="s">
        <v>233</v>
      </c>
      <c r="D42" s="58" t="s">
        <v>234</v>
      </c>
      <c r="E42" s="58" t="s">
        <v>1</v>
      </c>
      <c r="F42" s="58" t="s">
        <v>235</v>
      </c>
      <c r="G42" s="58" t="s">
        <v>666</v>
      </c>
      <c r="H42" s="58" t="s">
        <v>3</v>
      </c>
      <c r="I42" s="58" t="s">
        <v>236</v>
      </c>
      <c r="J42" s="58" t="s">
        <v>53</v>
      </c>
      <c r="K42" s="58" t="s">
        <v>750</v>
      </c>
    </row>
    <row r="43" spans="1:11" x14ac:dyDescent="0.25">
      <c r="A43" s="58">
        <v>102</v>
      </c>
      <c r="B43" s="58" t="s">
        <v>50</v>
      </c>
      <c r="C43" s="58" t="s">
        <v>51</v>
      </c>
      <c r="D43" s="58" t="s">
        <v>52</v>
      </c>
      <c r="E43" s="58" t="s">
        <v>43</v>
      </c>
      <c r="F43" s="58" t="s">
        <v>246</v>
      </c>
      <c r="G43" s="58" t="s">
        <v>666</v>
      </c>
      <c r="H43" s="58" t="s">
        <v>3</v>
      </c>
      <c r="I43" s="58" t="s">
        <v>247</v>
      </c>
      <c r="J43" s="58" t="s">
        <v>125</v>
      </c>
      <c r="K43" s="58" t="s">
        <v>751</v>
      </c>
    </row>
    <row r="44" spans="1:11" x14ac:dyDescent="0.25">
      <c r="A44" s="58">
        <v>103</v>
      </c>
      <c r="B44" s="58" t="s">
        <v>249</v>
      </c>
      <c r="C44" s="58" t="s">
        <v>250</v>
      </c>
      <c r="D44" s="58" t="s">
        <v>251</v>
      </c>
      <c r="E44" s="58" t="s">
        <v>43</v>
      </c>
      <c r="F44" s="58" t="s">
        <v>252</v>
      </c>
      <c r="G44" s="58" t="s">
        <v>666</v>
      </c>
      <c r="H44" s="58" t="s">
        <v>3</v>
      </c>
      <c r="I44" s="58" t="s">
        <v>253</v>
      </c>
      <c r="J44" s="58" t="s">
        <v>125</v>
      </c>
      <c r="K44" s="58" t="s">
        <v>752</v>
      </c>
    </row>
    <row r="45" spans="1:11" x14ac:dyDescent="0.25">
      <c r="A45" s="58">
        <v>106</v>
      </c>
      <c r="B45" s="58" t="s">
        <v>273</v>
      </c>
      <c r="C45" s="58" t="s">
        <v>274</v>
      </c>
      <c r="D45" s="58" t="s">
        <v>0</v>
      </c>
      <c r="E45" s="58" t="s">
        <v>1</v>
      </c>
      <c r="F45" s="58" t="s">
        <v>275</v>
      </c>
      <c r="G45" s="58" t="s">
        <v>666</v>
      </c>
      <c r="H45" s="58" t="s">
        <v>3</v>
      </c>
      <c r="I45" s="58" t="s">
        <v>276</v>
      </c>
      <c r="J45" s="58" t="s">
        <v>53</v>
      </c>
      <c r="K45" s="58" t="s">
        <v>755</v>
      </c>
    </row>
    <row r="46" spans="1:11" x14ac:dyDescent="0.25">
      <c r="A46" s="58">
        <v>2</v>
      </c>
      <c r="B46" s="58" t="s">
        <v>953</v>
      </c>
      <c r="C46" s="58" t="s">
        <v>954</v>
      </c>
      <c r="D46" s="58" t="s">
        <v>205</v>
      </c>
      <c r="E46" s="58" t="s">
        <v>1</v>
      </c>
      <c r="F46" s="58" t="s">
        <v>937</v>
      </c>
      <c r="G46" s="58" t="s">
        <v>938</v>
      </c>
      <c r="H46" s="58" t="s">
        <v>3</v>
      </c>
      <c r="I46" s="58" t="s">
        <v>939</v>
      </c>
      <c r="J46" s="58" t="s">
        <v>940</v>
      </c>
      <c r="K46" s="58" t="s">
        <v>955</v>
      </c>
    </row>
    <row r="47" spans="1:11" x14ac:dyDescent="0.25">
      <c r="A47" s="58">
        <v>3</v>
      </c>
      <c r="B47" s="58" t="s">
        <v>322</v>
      </c>
      <c r="C47" s="58" t="s">
        <v>323</v>
      </c>
      <c r="D47" s="58" t="s">
        <v>66</v>
      </c>
      <c r="E47" s="58" t="s">
        <v>1</v>
      </c>
      <c r="F47" s="58" t="s">
        <v>324</v>
      </c>
      <c r="G47" s="58" t="s">
        <v>938</v>
      </c>
      <c r="H47" s="58" t="s">
        <v>287</v>
      </c>
      <c r="I47" s="58" t="s">
        <v>325</v>
      </c>
      <c r="J47" s="58" t="s">
        <v>289</v>
      </c>
      <c r="K47" s="58" t="s">
        <v>956</v>
      </c>
    </row>
    <row r="48" spans="1:11" x14ac:dyDescent="0.25">
      <c r="A48" s="58">
        <v>5</v>
      </c>
      <c r="B48" s="58" t="s">
        <v>190</v>
      </c>
      <c r="C48" s="58" t="s">
        <v>191</v>
      </c>
      <c r="D48" s="58" t="s">
        <v>192</v>
      </c>
      <c r="E48" s="58" t="s">
        <v>28</v>
      </c>
      <c r="F48" s="58" t="s">
        <v>193</v>
      </c>
      <c r="G48" s="58" t="s">
        <v>938</v>
      </c>
      <c r="H48" s="58" t="s">
        <v>30</v>
      </c>
      <c r="I48" s="58" t="s">
        <v>194</v>
      </c>
      <c r="J48" s="58" t="s">
        <v>32</v>
      </c>
      <c r="K48" s="58" t="s">
        <v>951</v>
      </c>
    </row>
    <row r="49" spans="1:11" x14ac:dyDescent="0.25">
      <c r="A49" s="58">
        <v>8</v>
      </c>
      <c r="B49" s="58" t="s">
        <v>49</v>
      </c>
      <c r="C49" s="58" t="s">
        <v>97</v>
      </c>
      <c r="D49" s="58" t="s">
        <v>66</v>
      </c>
      <c r="E49" s="58" t="s">
        <v>1</v>
      </c>
      <c r="F49" s="58" t="s">
        <v>391</v>
      </c>
      <c r="G49" s="58" t="s">
        <v>938</v>
      </c>
      <c r="H49" s="58" t="s">
        <v>294</v>
      </c>
      <c r="I49" s="58" t="s">
        <v>392</v>
      </c>
      <c r="J49" s="58" t="s">
        <v>289</v>
      </c>
      <c r="K49" s="58" t="s">
        <v>921</v>
      </c>
    </row>
    <row r="50" spans="1:11" x14ac:dyDescent="0.25">
      <c r="A50" s="58">
        <v>10</v>
      </c>
      <c r="B50" s="58" t="s">
        <v>301</v>
      </c>
      <c r="C50" s="58" t="s">
        <v>302</v>
      </c>
      <c r="D50" s="58" t="s">
        <v>0</v>
      </c>
      <c r="E50" s="58" t="s">
        <v>1</v>
      </c>
      <c r="F50" s="58" t="s">
        <v>303</v>
      </c>
      <c r="G50" s="58" t="s">
        <v>938</v>
      </c>
      <c r="H50" s="58" t="s">
        <v>294</v>
      </c>
      <c r="I50" s="58" t="s">
        <v>304</v>
      </c>
      <c r="J50" s="58" t="s">
        <v>289</v>
      </c>
      <c r="K50" s="58" t="s">
        <v>907</v>
      </c>
    </row>
    <row r="51" spans="1:11" x14ac:dyDescent="0.25">
      <c r="A51" s="58">
        <v>12</v>
      </c>
      <c r="B51" s="58" t="s">
        <v>361</v>
      </c>
      <c r="C51" s="58" t="s">
        <v>362</v>
      </c>
      <c r="D51" s="58" t="s">
        <v>0</v>
      </c>
      <c r="E51" s="58" t="s">
        <v>1</v>
      </c>
      <c r="F51" s="58" t="s">
        <v>886</v>
      </c>
      <c r="G51" s="58" t="s">
        <v>938</v>
      </c>
      <c r="H51" s="58" t="s">
        <v>3</v>
      </c>
      <c r="I51" s="58" t="s">
        <v>861</v>
      </c>
      <c r="J51" s="58" t="s">
        <v>516</v>
      </c>
      <c r="K51" s="58" t="s">
        <v>896</v>
      </c>
    </row>
    <row r="52" spans="1:11" x14ac:dyDescent="0.25">
      <c r="A52" s="58">
        <v>16</v>
      </c>
      <c r="B52" s="58" t="s">
        <v>845</v>
      </c>
      <c r="C52" s="58" t="s">
        <v>846</v>
      </c>
      <c r="D52" s="58" t="s">
        <v>27</v>
      </c>
      <c r="E52" s="58" t="s">
        <v>28</v>
      </c>
      <c r="F52" s="58" t="s">
        <v>847</v>
      </c>
      <c r="G52" s="58" t="s">
        <v>938</v>
      </c>
      <c r="H52" s="58" t="s">
        <v>294</v>
      </c>
      <c r="I52" s="58" t="s">
        <v>848</v>
      </c>
      <c r="J52" s="58" t="s">
        <v>289</v>
      </c>
      <c r="K52" s="58" t="s">
        <v>849</v>
      </c>
    </row>
    <row r="53" spans="1:11" x14ac:dyDescent="0.25">
      <c r="A53" s="58">
        <v>21</v>
      </c>
      <c r="B53" s="58" t="s">
        <v>530</v>
      </c>
      <c r="C53" s="58" t="s">
        <v>531</v>
      </c>
      <c r="D53" s="58" t="s">
        <v>36</v>
      </c>
      <c r="E53" s="58" t="s">
        <v>1</v>
      </c>
      <c r="F53" s="58" t="s">
        <v>532</v>
      </c>
      <c r="G53" s="58" t="s">
        <v>938</v>
      </c>
      <c r="H53" s="58" t="s">
        <v>294</v>
      </c>
      <c r="I53" s="58" t="s">
        <v>533</v>
      </c>
      <c r="J53" s="58" t="s">
        <v>516</v>
      </c>
      <c r="K53" s="58" t="s">
        <v>764</v>
      </c>
    </row>
    <row r="54" spans="1:11" x14ac:dyDescent="0.25">
      <c r="A54" s="58">
        <v>23</v>
      </c>
      <c r="B54" s="58" t="s">
        <v>651</v>
      </c>
      <c r="C54" s="58" t="s">
        <v>652</v>
      </c>
      <c r="D54" s="58" t="s">
        <v>653</v>
      </c>
      <c r="E54" s="58" t="s">
        <v>1</v>
      </c>
      <c r="F54" s="58" t="s">
        <v>654</v>
      </c>
      <c r="G54" s="58" t="s">
        <v>938</v>
      </c>
      <c r="H54" s="58" t="s">
        <v>294</v>
      </c>
      <c r="I54" s="58" t="s">
        <v>655</v>
      </c>
      <c r="J54" s="58" t="s">
        <v>289</v>
      </c>
      <c r="K54" s="58" t="s">
        <v>656</v>
      </c>
    </row>
    <row r="55" spans="1:11" x14ac:dyDescent="0.25">
      <c r="A55" s="58">
        <v>26</v>
      </c>
      <c r="B55" s="58" t="s">
        <v>425</v>
      </c>
      <c r="C55" s="58" t="s">
        <v>426</v>
      </c>
      <c r="D55" s="58" t="s">
        <v>427</v>
      </c>
      <c r="E55" s="58" t="s">
        <v>28</v>
      </c>
      <c r="F55" s="58" t="s">
        <v>428</v>
      </c>
      <c r="G55" s="58" t="s">
        <v>938</v>
      </c>
      <c r="H55" s="58" t="s">
        <v>287</v>
      </c>
      <c r="I55" s="58" t="s">
        <v>429</v>
      </c>
      <c r="J55" s="58" t="s">
        <v>289</v>
      </c>
      <c r="K55" s="58" t="s">
        <v>659</v>
      </c>
    </row>
    <row r="56" spans="1:11" x14ac:dyDescent="0.25">
      <c r="A56" s="58">
        <v>27</v>
      </c>
      <c r="B56" s="58" t="s">
        <v>102</v>
      </c>
      <c r="C56" s="58" t="s">
        <v>141</v>
      </c>
      <c r="D56" s="58" t="s">
        <v>42</v>
      </c>
      <c r="E56" s="58" t="s">
        <v>43</v>
      </c>
      <c r="F56" s="58" t="s">
        <v>142</v>
      </c>
      <c r="G56" s="58" t="s">
        <v>938</v>
      </c>
      <c r="H56" s="58" t="s">
        <v>3</v>
      </c>
      <c r="I56" s="58" t="s">
        <v>143</v>
      </c>
      <c r="J56" s="58" t="s">
        <v>53</v>
      </c>
      <c r="K56" s="58" t="s">
        <v>662</v>
      </c>
    </row>
    <row r="57" spans="1:11" x14ac:dyDescent="0.25">
      <c r="A57" s="58">
        <v>28</v>
      </c>
      <c r="B57" s="58" t="s">
        <v>608</v>
      </c>
      <c r="C57" s="58" t="s">
        <v>378</v>
      </c>
      <c r="D57" s="58" t="s">
        <v>27</v>
      </c>
      <c r="E57" s="58" t="s">
        <v>28</v>
      </c>
      <c r="F57" s="58" t="s">
        <v>609</v>
      </c>
      <c r="G57" s="58" t="s">
        <v>938</v>
      </c>
      <c r="H57" s="58" t="s">
        <v>294</v>
      </c>
      <c r="I57" s="58" t="s">
        <v>610</v>
      </c>
      <c r="J57" s="58" t="s">
        <v>289</v>
      </c>
      <c r="K57" s="58" t="s">
        <v>663</v>
      </c>
    </row>
    <row r="58" spans="1:11" x14ac:dyDescent="0.25">
      <c r="A58" s="58">
        <v>35</v>
      </c>
      <c r="B58" s="58" t="s">
        <v>566</v>
      </c>
      <c r="C58" s="58" t="s">
        <v>556</v>
      </c>
      <c r="D58" s="58" t="s">
        <v>0</v>
      </c>
      <c r="E58" s="58" t="s">
        <v>1</v>
      </c>
      <c r="F58" s="58" t="s">
        <v>557</v>
      </c>
      <c r="G58" s="58" t="s">
        <v>938</v>
      </c>
      <c r="H58" s="58" t="s">
        <v>287</v>
      </c>
      <c r="I58" s="58" t="s">
        <v>558</v>
      </c>
      <c r="J58" s="58" t="s">
        <v>289</v>
      </c>
      <c r="K58" s="58" t="s">
        <v>673</v>
      </c>
    </row>
    <row r="59" spans="1:11" x14ac:dyDescent="0.25">
      <c r="A59" s="58">
        <v>36</v>
      </c>
      <c r="B59" s="58" t="s">
        <v>161</v>
      </c>
      <c r="C59" s="58" t="s">
        <v>162</v>
      </c>
      <c r="D59" s="58" t="s">
        <v>394</v>
      </c>
      <c r="E59" s="58" t="s">
        <v>1</v>
      </c>
      <c r="F59" s="58" t="s">
        <v>163</v>
      </c>
      <c r="G59" s="58" t="s">
        <v>938</v>
      </c>
      <c r="H59" s="58" t="s">
        <v>30</v>
      </c>
      <c r="I59" s="58" t="s">
        <v>164</v>
      </c>
      <c r="J59" s="58" t="s">
        <v>32</v>
      </c>
      <c r="K59" s="58" t="s">
        <v>675</v>
      </c>
    </row>
    <row r="60" spans="1:11" x14ac:dyDescent="0.25">
      <c r="A60" s="58">
        <v>37</v>
      </c>
      <c r="B60" s="58"/>
      <c r="C60" s="58"/>
      <c r="D60" s="58"/>
      <c r="E60" s="58"/>
      <c r="F60" s="58" t="s">
        <v>540</v>
      </c>
      <c r="G60" s="58" t="s">
        <v>938</v>
      </c>
      <c r="H60" s="58" t="s">
        <v>294</v>
      </c>
      <c r="I60" s="58" t="s">
        <v>541</v>
      </c>
      <c r="J60" s="58" t="s">
        <v>289</v>
      </c>
      <c r="K60" s="58" t="s">
        <v>677</v>
      </c>
    </row>
    <row r="61" spans="1:11" x14ac:dyDescent="0.25">
      <c r="A61" s="58">
        <v>40</v>
      </c>
      <c r="B61" s="58" t="s">
        <v>297</v>
      </c>
      <c r="C61" s="58" t="s">
        <v>255</v>
      </c>
      <c r="D61" s="58" t="s">
        <v>0</v>
      </c>
      <c r="E61" s="58" t="s">
        <v>1</v>
      </c>
      <c r="F61" s="58" t="s">
        <v>298</v>
      </c>
      <c r="G61" s="58" t="s">
        <v>938</v>
      </c>
      <c r="H61" s="58" t="s">
        <v>294</v>
      </c>
      <c r="I61" s="58" t="s">
        <v>299</v>
      </c>
      <c r="J61" s="58" t="s">
        <v>289</v>
      </c>
      <c r="K61" s="58" t="s">
        <v>680</v>
      </c>
    </row>
    <row r="62" spans="1:11" x14ac:dyDescent="0.25">
      <c r="A62" s="58">
        <v>42</v>
      </c>
      <c r="B62" s="58" t="s">
        <v>317</v>
      </c>
      <c r="C62" s="58" t="s">
        <v>279</v>
      </c>
      <c r="D62" s="58" t="s">
        <v>318</v>
      </c>
      <c r="E62" s="58" t="s">
        <v>28</v>
      </c>
      <c r="F62" s="58" t="s">
        <v>319</v>
      </c>
      <c r="G62" s="58" t="s">
        <v>938</v>
      </c>
      <c r="H62" s="58" t="s">
        <v>287</v>
      </c>
      <c r="I62" s="58" t="s">
        <v>320</v>
      </c>
      <c r="J62" s="58" t="s">
        <v>289</v>
      </c>
      <c r="K62" s="58" t="s">
        <v>758</v>
      </c>
    </row>
    <row r="63" spans="1:11" x14ac:dyDescent="0.25">
      <c r="A63" s="58">
        <v>48</v>
      </c>
      <c r="B63" s="58" t="s">
        <v>355</v>
      </c>
      <c r="C63" s="58" t="s">
        <v>356</v>
      </c>
      <c r="D63" s="58" t="s">
        <v>0</v>
      </c>
      <c r="E63" s="58" t="s">
        <v>1</v>
      </c>
      <c r="F63" s="58" t="s">
        <v>357</v>
      </c>
      <c r="G63" s="58" t="s">
        <v>938</v>
      </c>
      <c r="H63" s="58" t="s">
        <v>294</v>
      </c>
      <c r="I63" s="58" t="s">
        <v>358</v>
      </c>
      <c r="J63" s="58" t="s">
        <v>289</v>
      </c>
      <c r="K63" s="58" t="s">
        <v>690</v>
      </c>
    </row>
    <row r="64" spans="1:11" x14ac:dyDescent="0.25">
      <c r="A64" s="58">
        <v>50</v>
      </c>
      <c r="B64" s="58" t="s">
        <v>372</v>
      </c>
      <c r="C64" s="58" t="s">
        <v>373</v>
      </c>
      <c r="D64" s="58" t="s">
        <v>42</v>
      </c>
      <c r="E64" s="58" t="s">
        <v>43</v>
      </c>
      <c r="F64" s="58" t="s">
        <v>374</v>
      </c>
      <c r="G64" s="58" t="s">
        <v>938</v>
      </c>
      <c r="H64" s="58" t="s">
        <v>294</v>
      </c>
      <c r="I64" s="58" t="s">
        <v>375</v>
      </c>
      <c r="J64" s="58" t="s">
        <v>289</v>
      </c>
      <c r="K64" s="58" t="s">
        <v>694</v>
      </c>
    </row>
    <row r="65" spans="1:11" x14ac:dyDescent="0.25">
      <c r="A65" s="58">
        <v>53</v>
      </c>
      <c r="B65" s="58" t="s">
        <v>137</v>
      </c>
      <c r="C65" s="58" t="s">
        <v>138</v>
      </c>
      <c r="D65" s="58" t="s">
        <v>0</v>
      </c>
      <c r="E65" s="58" t="s">
        <v>1</v>
      </c>
      <c r="F65" s="58" t="s">
        <v>139</v>
      </c>
      <c r="G65" s="58" t="s">
        <v>938</v>
      </c>
      <c r="H65" s="58" t="s">
        <v>3</v>
      </c>
      <c r="I65" s="58" t="s">
        <v>140</v>
      </c>
      <c r="J65" s="58" t="s">
        <v>53</v>
      </c>
      <c r="K65" s="58" t="s">
        <v>699</v>
      </c>
    </row>
    <row r="66" spans="1:11" x14ac:dyDescent="0.25">
      <c r="A66" s="58">
        <v>54</v>
      </c>
      <c r="B66" s="58" t="s">
        <v>262</v>
      </c>
      <c r="C66" s="58" t="s">
        <v>399</v>
      </c>
      <c r="D66" s="58" t="s">
        <v>0</v>
      </c>
      <c r="E66" s="58" t="s">
        <v>1</v>
      </c>
      <c r="F66" s="58" t="s">
        <v>400</v>
      </c>
      <c r="G66" s="58" t="s">
        <v>938</v>
      </c>
      <c r="H66" s="58" t="s">
        <v>294</v>
      </c>
      <c r="I66" s="58" t="s">
        <v>401</v>
      </c>
      <c r="J66" s="58" t="s">
        <v>289</v>
      </c>
      <c r="K66" s="58" t="s">
        <v>700</v>
      </c>
    </row>
    <row r="67" spans="1:11" x14ac:dyDescent="0.25">
      <c r="A67" s="58">
        <v>55</v>
      </c>
      <c r="B67" s="58" t="s">
        <v>403</v>
      </c>
      <c r="C67" s="58" t="s">
        <v>60</v>
      </c>
      <c r="D67" s="58" t="s">
        <v>27</v>
      </c>
      <c r="E67" s="58" t="s">
        <v>28</v>
      </c>
      <c r="F67" s="58" t="s">
        <v>404</v>
      </c>
      <c r="G67" s="58" t="s">
        <v>938</v>
      </c>
      <c r="H67" s="58" t="s">
        <v>287</v>
      </c>
      <c r="I67" s="58" t="s">
        <v>405</v>
      </c>
      <c r="J67" s="58" t="s">
        <v>289</v>
      </c>
      <c r="K67" s="58" t="s">
        <v>701</v>
      </c>
    </row>
    <row r="68" spans="1:11" x14ac:dyDescent="0.25">
      <c r="A68" s="58">
        <v>57</v>
      </c>
      <c r="B68" s="58" t="s">
        <v>415</v>
      </c>
      <c r="C68" s="58" t="s">
        <v>416</v>
      </c>
      <c r="D68" s="58" t="s">
        <v>417</v>
      </c>
      <c r="E68" s="58" t="s">
        <v>28</v>
      </c>
      <c r="F68" s="58" t="s">
        <v>418</v>
      </c>
      <c r="G68" s="58" t="s">
        <v>938</v>
      </c>
      <c r="H68" s="58" t="s">
        <v>287</v>
      </c>
      <c r="I68" s="58" t="s">
        <v>419</v>
      </c>
      <c r="J68" s="58" t="s">
        <v>289</v>
      </c>
      <c r="K68" s="58" t="s">
        <v>703</v>
      </c>
    </row>
    <row r="69" spans="1:11" x14ac:dyDescent="0.25">
      <c r="A69" s="58">
        <v>58</v>
      </c>
      <c r="B69" s="58" t="s">
        <v>431</v>
      </c>
      <c r="C69" s="58" t="s">
        <v>172</v>
      </c>
      <c r="D69" s="58" t="s">
        <v>432</v>
      </c>
      <c r="E69" s="58" t="s">
        <v>28</v>
      </c>
      <c r="F69" s="58" t="s">
        <v>433</v>
      </c>
      <c r="G69" s="58" t="s">
        <v>938</v>
      </c>
      <c r="H69" s="58" t="s">
        <v>294</v>
      </c>
      <c r="I69" s="58" t="s">
        <v>434</v>
      </c>
      <c r="J69" s="58" t="s">
        <v>289</v>
      </c>
      <c r="K69" s="58" t="s">
        <v>704</v>
      </c>
    </row>
    <row r="70" spans="1:11" x14ac:dyDescent="0.25">
      <c r="A70" s="58">
        <v>64</v>
      </c>
      <c r="B70" s="58" t="s">
        <v>460</v>
      </c>
      <c r="C70" s="58" t="s">
        <v>461</v>
      </c>
      <c r="D70" s="58" t="s">
        <v>462</v>
      </c>
      <c r="E70" s="58" t="s">
        <v>1</v>
      </c>
      <c r="F70" s="58" t="s">
        <v>463</v>
      </c>
      <c r="G70" s="58" t="s">
        <v>938</v>
      </c>
      <c r="H70" s="58" t="s">
        <v>30</v>
      </c>
      <c r="I70" s="58" t="s">
        <v>464</v>
      </c>
      <c r="J70" s="58" t="s">
        <v>32</v>
      </c>
      <c r="K70" s="58" t="s">
        <v>711</v>
      </c>
    </row>
    <row r="71" spans="1:11" x14ac:dyDescent="0.25">
      <c r="A71" s="58">
        <v>65</v>
      </c>
      <c r="B71" s="58" t="s">
        <v>165</v>
      </c>
      <c r="C71" s="58" t="s">
        <v>166</v>
      </c>
      <c r="D71" s="58" t="s">
        <v>27</v>
      </c>
      <c r="E71" s="58" t="s">
        <v>28</v>
      </c>
      <c r="F71" s="58" t="s">
        <v>167</v>
      </c>
      <c r="G71" s="58" t="s">
        <v>938</v>
      </c>
      <c r="H71" s="58" t="s">
        <v>30</v>
      </c>
      <c r="I71" s="58" t="s">
        <v>168</v>
      </c>
      <c r="J71" s="58" t="s">
        <v>32</v>
      </c>
      <c r="K71" s="58" t="s">
        <v>712</v>
      </c>
    </row>
    <row r="72" spans="1:11" x14ac:dyDescent="0.25">
      <c r="A72" s="58">
        <v>67</v>
      </c>
      <c r="B72" s="58" t="s">
        <v>25</v>
      </c>
      <c r="C72" s="58" t="s">
        <v>26</v>
      </c>
      <c r="D72" s="58" t="s">
        <v>27</v>
      </c>
      <c r="E72" s="58" t="s">
        <v>28</v>
      </c>
      <c r="F72" s="58" t="s">
        <v>29</v>
      </c>
      <c r="G72" s="58" t="s">
        <v>938</v>
      </c>
      <c r="H72" s="58" t="s">
        <v>30</v>
      </c>
      <c r="I72" s="58" t="s">
        <v>31</v>
      </c>
      <c r="J72" s="58" t="s">
        <v>32</v>
      </c>
      <c r="K72" s="58" t="s">
        <v>714</v>
      </c>
    </row>
    <row r="73" spans="1:11" x14ac:dyDescent="0.25">
      <c r="A73" s="58">
        <v>99</v>
      </c>
      <c r="B73" s="58" t="s">
        <v>224</v>
      </c>
      <c r="C73" s="58" t="s">
        <v>225</v>
      </c>
      <c r="D73" s="58" t="s">
        <v>0</v>
      </c>
      <c r="E73" s="58" t="s">
        <v>1</v>
      </c>
      <c r="F73" s="58" t="s">
        <v>226</v>
      </c>
      <c r="G73" s="58" t="s">
        <v>938</v>
      </c>
      <c r="H73" s="58" t="s">
        <v>3</v>
      </c>
      <c r="I73" s="58" t="s">
        <v>227</v>
      </c>
      <c r="J73" s="58" t="s">
        <v>53</v>
      </c>
      <c r="K73" s="58" t="s">
        <v>748</v>
      </c>
    </row>
    <row r="74" spans="1:11" x14ac:dyDescent="0.25">
      <c r="A74" s="58">
        <v>104</v>
      </c>
      <c r="B74" s="58" t="s">
        <v>262</v>
      </c>
      <c r="C74" s="58" t="s">
        <v>263</v>
      </c>
      <c r="D74" s="58" t="s">
        <v>264</v>
      </c>
      <c r="E74" s="58" t="s">
        <v>1</v>
      </c>
      <c r="F74" s="58" t="s">
        <v>265</v>
      </c>
      <c r="G74" s="58" t="s">
        <v>938</v>
      </c>
      <c r="H74" s="58" t="s">
        <v>3</v>
      </c>
      <c r="I74" s="58" t="s">
        <v>266</v>
      </c>
      <c r="J74" s="58" t="s">
        <v>53</v>
      </c>
      <c r="K74" s="58" t="s">
        <v>753</v>
      </c>
    </row>
    <row r="75" spans="1:11" x14ac:dyDescent="0.25">
      <c r="A75" s="58">
        <v>105</v>
      </c>
      <c r="B75" s="58" t="s">
        <v>268</v>
      </c>
      <c r="C75" s="58" t="s">
        <v>269</v>
      </c>
      <c r="D75" s="58" t="s">
        <v>66</v>
      </c>
      <c r="E75" s="58" t="s">
        <v>1</v>
      </c>
      <c r="F75" s="58" t="s">
        <v>270</v>
      </c>
      <c r="G75" s="58" t="s">
        <v>938</v>
      </c>
      <c r="H75" s="58" t="s">
        <v>3</v>
      </c>
      <c r="I75" s="58" t="s">
        <v>271</v>
      </c>
      <c r="J75" s="58" t="s">
        <v>53</v>
      </c>
      <c r="K75" s="58" t="s">
        <v>754</v>
      </c>
    </row>
    <row r="76" spans="1:11" x14ac:dyDescent="0.25">
      <c r="A76" s="58">
        <v>107</v>
      </c>
      <c r="B76" s="58" t="s">
        <v>278</v>
      </c>
      <c r="C76" s="58" t="s">
        <v>279</v>
      </c>
      <c r="D76" s="58" t="s">
        <v>66</v>
      </c>
      <c r="E76" s="58" t="s">
        <v>1</v>
      </c>
      <c r="F76" s="58" t="s">
        <v>280</v>
      </c>
      <c r="G76" s="58" t="s">
        <v>938</v>
      </c>
      <c r="H76" s="58" t="s">
        <v>3</v>
      </c>
      <c r="I76" s="58" t="s">
        <v>281</v>
      </c>
      <c r="J76" s="58" t="s">
        <v>53</v>
      </c>
      <c r="K76" s="58" t="s">
        <v>756</v>
      </c>
    </row>
    <row r="77" spans="1:11" x14ac:dyDescent="0.25">
      <c r="A77" s="58">
        <v>92</v>
      </c>
      <c r="B77" s="58" t="s">
        <v>174</v>
      </c>
      <c r="C77" s="58" t="s">
        <v>175</v>
      </c>
      <c r="D77" s="58" t="s">
        <v>0</v>
      </c>
      <c r="E77" s="58" t="s">
        <v>1</v>
      </c>
      <c r="F77" s="58" t="s">
        <v>472</v>
      </c>
      <c r="G77" s="58" t="s">
        <v>543</v>
      </c>
      <c r="H77" s="58" t="s">
        <v>473</v>
      </c>
      <c r="I77" s="58" t="s">
        <v>474</v>
      </c>
      <c r="J77" s="58" t="s">
        <v>475</v>
      </c>
      <c r="K77" s="58" t="s">
        <v>737</v>
      </c>
    </row>
    <row r="78" spans="1:11" x14ac:dyDescent="0.25">
      <c r="A78" s="58">
        <v>96</v>
      </c>
      <c r="B78" s="58" t="s">
        <v>54</v>
      </c>
      <c r="C78" s="58" t="s">
        <v>55</v>
      </c>
      <c r="D78" s="58" t="s">
        <v>0</v>
      </c>
      <c r="E78" s="58" t="s">
        <v>1</v>
      </c>
      <c r="F78" s="58" t="s">
        <v>480</v>
      </c>
      <c r="G78" s="58" t="s">
        <v>543</v>
      </c>
      <c r="H78" s="58" t="s">
        <v>473</v>
      </c>
      <c r="I78" s="58" t="s">
        <v>481</v>
      </c>
      <c r="J78" s="58" t="s">
        <v>475</v>
      </c>
      <c r="K78" s="58" t="s">
        <v>744</v>
      </c>
    </row>
    <row r="79" spans="1:11" x14ac:dyDescent="0.25">
      <c r="A79" s="58">
        <v>44</v>
      </c>
      <c r="B79" s="58" t="s">
        <v>15</v>
      </c>
      <c r="C79" s="58" t="s">
        <v>16</v>
      </c>
      <c r="D79" s="58" t="s">
        <v>17</v>
      </c>
      <c r="E79" s="58" t="s">
        <v>7</v>
      </c>
      <c r="F79" s="58" t="s">
        <v>18</v>
      </c>
      <c r="G79" s="58" t="s">
        <v>527</v>
      </c>
      <c r="H79" s="58" t="s">
        <v>5</v>
      </c>
      <c r="I79" s="58" t="s">
        <v>19</v>
      </c>
      <c r="J79" s="58" t="s">
        <v>6</v>
      </c>
      <c r="K79" s="58" t="s">
        <v>685</v>
      </c>
    </row>
    <row r="80" spans="1:11" x14ac:dyDescent="0.25">
      <c r="A80" s="58">
        <v>62</v>
      </c>
      <c r="B80" s="58" t="s">
        <v>443</v>
      </c>
      <c r="C80" s="58" t="s">
        <v>444</v>
      </c>
      <c r="D80" s="58" t="s">
        <v>0</v>
      </c>
      <c r="E80" s="58" t="s">
        <v>1</v>
      </c>
      <c r="F80" s="58" t="s">
        <v>445</v>
      </c>
      <c r="G80" s="58" t="s">
        <v>527</v>
      </c>
      <c r="H80" s="58" t="s">
        <v>5</v>
      </c>
      <c r="I80" s="58" t="s">
        <v>446</v>
      </c>
      <c r="J80" s="58" t="s">
        <v>6</v>
      </c>
      <c r="K80" s="58" t="s">
        <v>708</v>
      </c>
    </row>
    <row r="81" spans="1:11" x14ac:dyDescent="0.25">
      <c r="A81" s="58">
        <v>63</v>
      </c>
      <c r="B81" s="58" t="s">
        <v>448</v>
      </c>
      <c r="C81" s="58" t="s">
        <v>449</v>
      </c>
      <c r="D81" s="58" t="s">
        <v>205</v>
      </c>
      <c r="E81" s="58" t="s">
        <v>1</v>
      </c>
      <c r="F81" s="58" t="s">
        <v>450</v>
      </c>
      <c r="G81" s="58" t="s">
        <v>527</v>
      </c>
      <c r="H81" s="58" t="s">
        <v>5</v>
      </c>
      <c r="I81" s="58" t="s">
        <v>451</v>
      </c>
      <c r="J81" s="58" t="s">
        <v>6</v>
      </c>
      <c r="K81" s="58" t="s">
        <v>709</v>
      </c>
    </row>
    <row r="82" spans="1:11" x14ac:dyDescent="0.25">
      <c r="A82" s="58">
        <v>66</v>
      </c>
      <c r="B82" s="58" t="s">
        <v>20</v>
      </c>
      <c r="C82" s="58" t="s">
        <v>21</v>
      </c>
      <c r="D82" s="58" t="s">
        <v>0</v>
      </c>
      <c r="E82" s="58" t="s">
        <v>1</v>
      </c>
      <c r="F82" s="58" t="s">
        <v>22</v>
      </c>
      <c r="G82" s="58" t="s">
        <v>527</v>
      </c>
      <c r="H82" s="58" t="s">
        <v>5</v>
      </c>
      <c r="I82" s="58" t="s">
        <v>23</v>
      </c>
      <c r="J82" s="58" t="s">
        <v>6</v>
      </c>
      <c r="K82" s="58" t="s">
        <v>713</v>
      </c>
    </row>
    <row r="83" spans="1:11" x14ac:dyDescent="0.25">
      <c r="A83" s="58">
        <v>68</v>
      </c>
      <c r="B83" s="58" t="s">
        <v>40</v>
      </c>
      <c r="C83" s="58" t="s">
        <v>41</v>
      </c>
      <c r="D83" s="58" t="s">
        <v>42</v>
      </c>
      <c r="E83" s="58" t="s">
        <v>43</v>
      </c>
      <c r="F83" s="58" t="s">
        <v>44</v>
      </c>
      <c r="G83" s="58" t="s">
        <v>527</v>
      </c>
      <c r="H83" s="58" t="s">
        <v>5</v>
      </c>
      <c r="I83" s="58" t="s">
        <v>45</v>
      </c>
      <c r="J83" s="58" t="s">
        <v>6</v>
      </c>
      <c r="K83" s="58" t="s">
        <v>716</v>
      </c>
    </row>
    <row r="84" spans="1:11" x14ac:dyDescent="0.25">
      <c r="A84" s="58">
        <v>69</v>
      </c>
      <c r="B84" s="58" t="s">
        <v>54</v>
      </c>
      <c r="C84" s="58" t="s">
        <v>55</v>
      </c>
      <c r="D84" s="58" t="s">
        <v>0</v>
      </c>
      <c r="E84" s="58" t="s">
        <v>1</v>
      </c>
      <c r="F84" s="58" t="s">
        <v>56</v>
      </c>
      <c r="G84" s="58" t="s">
        <v>527</v>
      </c>
      <c r="H84" s="58" t="s">
        <v>5</v>
      </c>
      <c r="I84" s="58" t="s">
        <v>57</v>
      </c>
      <c r="J84" s="58" t="s">
        <v>6</v>
      </c>
      <c r="K84" s="58" t="s">
        <v>717</v>
      </c>
    </row>
    <row r="85" spans="1:11" x14ac:dyDescent="0.25">
      <c r="A85" s="58">
        <v>70</v>
      </c>
      <c r="B85" s="58" t="s">
        <v>467</v>
      </c>
      <c r="C85" s="58" t="s">
        <v>468</v>
      </c>
      <c r="D85" s="58" t="s">
        <v>0</v>
      </c>
      <c r="E85" s="58" t="s">
        <v>1</v>
      </c>
      <c r="F85" s="58" t="s">
        <v>469</v>
      </c>
      <c r="G85" s="58" t="s">
        <v>527</v>
      </c>
      <c r="H85" s="58" t="s">
        <v>5</v>
      </c>
      <c r="I85" s="58" t="s">
        <v>470</v>
      </c>
      <c r="J85" s="58" t="s">
        <v>6</v>
      </c>
      <c r="K85" s="58" t="s">
        <v>720</v>
      </c>
    </row>
    <row r="86" spans="1:11" x14ac:dyDescent="0.25">
      <c r="A86" s="58">
        <v>71</v>
      </c>
      <c r="B86" s="58" t="s">
        <v>79</v>
      </c>
      <c r="C86" s="58" t="s">
        <v>11</v>
      </c>
      <c r="D86" s="58" t="s">
        <v>80</v>
      </c>
      <c r="E86" s="58" t="s">
        <v>81</v>
      </c>
      <c r="F86" s="58" t="s">
        <v>82</v>
      </c>
      <c r="G86" s="58" t="s">
        <v>527</v>
      </c>
      <c r="H86" s="58" t="s">
        <v>5</v>
      </c>
      <c r="I86" s="58" t="s">
        <v>83</v>
      </c>
      <c r="J86" s="58" t="s">
        <v>6</v>
      </c>
      <c r="K86" s="58" t="s">
        <v>721</v>
      </c>
    </row>
    <row r="87" spans="1:11" x14ac:dyDescent="0.25">
      <c r="A87" s="58">
        <v>72</v>
      </c>
      <c r="B87" s="58" t="s">
        <v>64</v>
      </c>
      <c r="C87" s="58" t="s">
        <v>65</v>
      </c>
      <c r="D87" s="58" t="s">
        <v>66</v>
      </c>
      <c r="E87" s="58" t="s">
        <v>1</v>
      </c>
      <c r="F87" s="58" t="s">
        <v>85</v>
      </c>
      <c r="G87" s="58" t="s">
        <v>527</v>
      </c>
      <c r="H87" s="58" t="s">
        <v>5</v>
      </c>
      <c r="I87" s="58" t="s">
        <v>86</v>
      </c>
      <c r="J87" s="58" t="s">
        <v>6</v>
      </c>
      <c r="K87" s="58" t="s">
        <v>722</v>
      </c>
    </row>
    <row r="88" spans="1:11" x14ac:dyDescent="0.25">
      <c r="A88" s="58">
        <v>73</v>
      </c>
      <c r="B88" s="58" t="s">
        <v>88</v>
      </c>
      <c r="C88" s="58" t="s">
        <v>89</v>
      </c>
      <c r="D88" s="58" t="s">
        <v>90</v>
      </c>
      <c r="E88" s="58" t="s">
        <v>70</v>
      </c>
      <c r="F88" s="58" t="s">
        <v>91</v>
      </c>
      <c r="G88" s="58" t="s">
        <v>527</v>
      </c>
      <c r="H88" s="58" t="s">
        <v>5</v>
      </c>
      <c r="I88" s="58" t="s">
        <v>92</v>
      </c>
      <c r="J88" s="58" t="s">
        <v>6</v>
      </c>
      <c r="K88" s="58" t="s">
        <v>723</v>
      </c>
    </row>
    <row r="89" spans="1:11" x14ac:dyDescent="0.25">
      <c r="A89" s="58">
        <v>74</v>
      </c>
      <c r="B89" s="58" t="s">
        <v>50</v>
      </c>
      <c r="C89" s="58" t="s">
        <v>51</v>
      </c>
      <c r="D89" s="58" t="s">
        <v>52</v>
      </c>
      <c r="E89" s="58" t="s">
        <v>43</v>
      </c>
      <c r="F89" s="58" t="s">
        <v>94</v>
      </c>
      <c r="G89" s="58" t="s">
        <v>527</v>
      </c>
      <c r="H89" s="58" t="s">
        <v>5</v>
      </c>
      <c r="I89" s="58" t="s">
        <v>95</v>
      </c>
      <c r="J89" s="58" t="s">
        <v>6</v>
      </c>
      <c r="K89" s="58" t="s">
        <v>724</v>
      </c>
    </row>
    <row r="90" spans="1:11" x14ac:dyDescent="0.25">
      <c r="A90" s="58">
        <v>77</v>
      </c>
      <c r="B90" s="58" t="s">
        <v>127</v>
      </c>
      <c r="C90" s="58" t="s">
        <v>47</v>
      </c>
      <c r="D90" s="58" t="s">
        <v>0</v>
      </c>
      <c r="E90" s="58" t="s">
        <v>1</v>
      </c>
      <c r="F90" s="58" t="s">
        <v>128</v>
      </c>
      <c r="G90" s="58" t="s">
        <v>527</v>
      </c>
      <c r="H90" s="58" t="s">
        <v>8</v>
      </c>
      <c r="I90" s="58" t="s">
        <v>129</v>
      </c>
      <c r="J90" s="58" t="s">
        <v>9</v>
      </c>
      <c r="K90" s="58" t="s">
        <v>729</v>
      </c>
    </row>
    <row r="91" spans="1:11" x14ac:dyDescent="0.25">
      <c r="A91" s="58">
        <v>78</v>
      </c>
      <c r="B91" s="58" t="s">
        <v>641</v>
      </c>
      <c r="C91" s="58" t="s">
        <v>642</v>
      </c>
      <c r="D91" s="58" t="s">
        <v>106</v>
      </c>
      <c r="E91" s="58" t="s">
        <v>7</v>
      </c>
      <c r="F91" s="58" t="s">
        <v>643</v>
      </c>
      <c r="G91" s="58" t="s">
        <v>527</v>
      </c>
      <c r="H91" s="58" t="s">
        <v>8</v>
      </c>
      <c r="I91" s="58" t="s">
        <v>644</v>
      </c>
      <c r="J91" s="58" t="s">
        <v>9</v>
      </c>
      <c r="K91" s="58" t="s">
        <v>730</v>
      </c>
    </row>
    <row r="92" spans="1:11" x14ac:dyDescent="0.25">
      <c r="A92" s="58">
        <v>81</v>
      </c>
      <c r="B92" s="58" t="s">
        <v>811</v>
      </c>
      <c r="C92" s="58" t="s">
        <v>812</v>
      </c>
      <c r="D92" s="58" t="s">
        <v>813</v>
      </c>
      <c r="E92" s="58" t="s">
        <v>814</v>
      </c>
      <c r="F92" s="58" t="s">
        <v>815</v>
      </c>
      <c r="G92" s="58" t="s">
        <v>527</v>
      </c>
      <c r="H92" s="58" t="s">
        <v>8</v>
      </c>
      <c r="I92" s="58" t="s">
        <v>817</v>
      </c>
      <c r="J92" s="58" t="s">
        <v>9</v>
      </c>
      <c r="K92" s="58" t="s">
        <v>818</v>
      </c>
    </row>
    <row r="93" spans="1:11" x14ac:dyDescent="0.25">
      <c r="A93" s="58">
        <v>82</v>
      </c>
      <c r="B93" s="58" t="s">
        <v>869</v>
      </c>
      <c r="C93" s="58" t="s">
        <v>870</v>
      </c>
      <c r="D93" s="58" t="s">
        <v>871</v>
      </c>
      <c r="E93" s="58" t="s">
        <v>198</v>
      </c>
      <c r="F93" s="58" t="s">
        <v>872</v>
      </c>
      <c r="G93" s="58" t="s">
        <v>527</v>
      </c>
      <c r="H93" s="58" t="s">
        <v>8</v>
      </c>
      <c r="I93" s="58" t="s">
        <v>873</v>
      </c>
      <c r="J93" s="58" t="s">
        <v>9</v>
      </c>
      <c r="K93" s="58" t="s">
        <v>874</v>
      </c>
    </row>
    <row r="94" spans="1:11" x14ac:dyDescent="0.25">
      <c r="A94" s="58">
        <v>85</v>
      </c>
      <c r="B94" s="58" t="s">
        <v>819</v>
      </c>
      <c r="C94" s="58" t="s">
        <v>820</v>
      </c>
      <c r="D94" s="58" t="s">
        <v>821</v>
      </c>
      <c r="E94" s="58" t="s">
        <v>822</v>
      </c>
      <c r="F94" s="58" t="s">
        <v>823</v>
      </c>
      <c r="G94" s="58" t="s">
        <v>527</v>
      </c>
      <c r="H94" s="58" t="s">
        <v>8</v>
      </c>
      <c r="I94" s="58" t="s">
        <v>824</v>
      </c>
      <c r="J94" s="58" t="s">
        <v>9</v>
      </c>
      <c r="K94" s="58" t="s">
        <v>825</v>
      </c>
    </row>
    <row r="95" spans="1:11" x14ac:dyDescent="0.25">
      <c r="A95" s="58">
        <v>86</v>
      </c>
      <c r="B95" s="58" t="s">
        <v>875</v>
      </c>
      <c r="C95" s="58" t="s">
        <v>876</v>
      </c>
      <c r="D95" s="58" t="s">
        <v>877</v>
      </c>
      <c r="E95" s="58" t="s">
        <v>878</v>
      </c>
      <c r="F95" s="58" t="s">
        <v>879</v>
      </c>
      <c r="G95" s="58" t="s">
        <v>527</v>
      </c>
      <c r="H95" s="58" t="s">
        <v>8</v>
      </c>
      <c r="I95" s="58" t="s">
        <v>880</v>
      </c>
      <c r="J95" s="58" t="s">
        <v>9</v>
      </c>
      <c r="K95" s="58" t="s">
        <v>881</v>
      </c>
    </row>
    <row r="96" spans="1:11" x14ac:dyDescent="0.25">
      <c r="A96" s="58">
        <v>87</v>
      </c>
      <c r="B96" s="58" t="s">
        <v>797</v>
      </c>
      <c r="C96" s="58" t="s">
        <v>798</v>
      </c>
      <c r="D96" s="58" t="s">
        <v>799</v>
      </c>
      <c r="E96" s="58" t="s">
        <v>1</v>
      </c>
      <c r="F96" s="58" t="s">
        <v>800</v>
      </c>
      <c r="G96" s="58" t="s">
        <v>527</v>
      </c>
      <c r="H96" s="58" t="s">
        <v>8</v>
      </c>
      <c r="I96" s="58" t="s">
        <v>801</v>
      </c>
      <c r="J96" s="58" t="s">
        <v>9</v>
      </c>
      <c r="K96" s="58" t="s">
        <v>802</v>
      </c>
    </row>
    <row r="97" spans="1:11" x14ac:dyDescent="0.25">
      <c r="A97" s="58">
        <v>88</v>
      </c>
      <c r="B97" s="58" t="s">
        <v>101</v>
      </c>
      <c r="C97" s="58" t="s">
        <v>102</v>
      </c>
      <c r="D97" s="58" t="s">
        <v>103</v>
      </c>
      <c r="E97" s="58" t="s">
        <v>43</v>
      </c>
      <c r="F97" s="58" t="s">
        <v>169</v>
      </c>
      <c r="G97" s="58" t="s">
        <v>527</v>
      </c>
      <c r="H97" s="58" t="s">
        <v>8</v>
      </c>
      <c r="I97" s="58" t="s">
        <v>170</v>
      </c>
      <c r="J97" s="58" t="s">
        <v>9</v>
      </c>
      <c r="K97" s="58" t="s">
        <v>735</v>
      </c>
    </row>
    <row r="98" spans="1:11" x14ac:dyDescent="0.25">
      <c r="A98" s="58">
        <v>89</v>
      </c>
      <c r="B98" s="58" t="s">
        <v>882</v>
      </c>
      <c r="C98" s="58" t="s">
        <v>97</v>
      </c>
      <c r="D98" s="58" t="s">
        <v>173</v>
      </c>
      <c r="E98" s="58" t="s">
        <v>43</v>
      </c>
      <c r="F98" s="58" t="s">
        <v>883</v>
      </c>
      <c r="G98" s="58" t="s">
        <v>527</v>
      </c>
      <c r="H98" s="58" t="s">
        <v>8</v>
      </c>
      <c r="I98" s="58" t="s">
        <v>884</v>
      </c>
      <c r="J98" s="58" t="s">
        <v>9</v>
      </c>
      <c r="K98" s="58" t="s">
        <v>885</v>
      </c>
    </row>
    <row r="99" spans="1:11" x14ac:dyDescent="0.25">
      <c r="A99" s="58">
        <v>91</v>
      </c>
      <c r="B99" s="58" t="s">
        <v>174</v>
      </c>
      <c r="C99" s="58" t="s">
        <v>175</v>
      </c>
      <c r="D99" s="58" t="s">
        <v>0</v>
      </c>
      <c r="E99" s="58" t="s">
        <v>1</v>
      </c>
      <c r="F99" s="58" t="s">
        <v>176</v>
      </c>
      <c r="G99" s="58" t="s">
        <v>527</v>
      </c>
      <c r="H99" s="58" t="s">
        <v>8</v>
      </c>
      <c r="I99" s="58" t="s">
        <v>177</v>
      </c>
      <c r="J99" s="58" t="s">
        <v>9</v>
      </c>
      <c r="K99" s="58" t="s">
        <v>736</v>
      </c>
    </row>
    <row r="100" spans="1:11" x14ac:dyDescent="0.25">
      <c r="A100" s="58">
        <v>93</v>
      </c>
      <c r="B100" s="58" t="s">
        <v>179</v>
      </c>
      <c r="C100" s="58" t="s">
        <v>180</v>
      </c>
      <c r="D100" s="58" t="s">
        <v>181</v>
      </c>
      <c r="E100" s="58" t="s">
        <v>43</v>
      </c>
      <c r="F100" s="58" t="s">
        <v>182</v>
      </c>
      <c r="G100" s="58" t="s">
        <v>527</v>
      </c>
      <c r="H100" s="58" t="s">
        <v>8</v>
      </c>
      <c r="I100" s="58" t="s">
        <v>183</v>
      </c>
      <c r="J100" s="58" t="s">
        <v>9</v>
      </c>
      <c r="K100" s="58" t="s">
        <v>738</v>
      </c>
    </row>
    <row r="101" spans="1:11" x14ac:dyDescent="0.25">
      <c r="A101" s="58">
        <v>1</v>
      </c>
      <c r="B101" s="58" t="s">
        <v>612</v>
      </c>
      <c r="C101" s="58" t="s">
        <v>613</v>
      </c>
      <c r="D101" s="58" t="s">
        <v>0</v>
      </c>
      <c r="E101" s="58" t="s">
        <v>1</v>
      </c>
      <c r="F101" s="58" t="s">
        <v>759</v>
      </c>
      <c r="G101" s="58" t="s">
        <v>760</v>
      </c>
      <c r="H101" s="58" t="s">
        <v>5</v>
      </c>
      <c r="I101" s="58" t="s">
        <v>761</v>
      </c>
      <c r="J101" s="58" t="s">
        <v>6</v>
      </c>
      <c r="K101" s="58" t="s">
        <v>952</v>
      </c>
    </row>
    <row r="102" spans="1:11" x14ac:dyDescent="0.25">
      <c r="A102" s="58">
        <v>7</v>
      </c>
      <c r="B102" s="58" t="s">
        <v>49</v>
      </c>
      <c r="C102" s="58" t="s">
        <v>97</v>
      </c>
      <c r="D102" s="58" t="s">
        <v>66</v>
      </c>
      <c r="E102" s="58" t="s">
        <v>1</v>
      </c>
      <c r="F102" s="58" t="s">
        <v>98</v>
      </c>
      <c r="G102" s="58" t="s">
        <v>760</v>
      </c>
      <c r="H102" s="58" t="s">
        <v>5</v>
      </c>
      <c r="I102" s="58" t="s">
        <v>99</v>
      </c>
      <c r="J102" s="58" t="s">
        <v>6</v>
      </c>
      <c r="K102" s="58" t="s">
        <v>920</v>
      </c>
    </row>
    <row r="103" spans="1:11" x14ac:dyDescent="0.25">
      <c r="A103" s="58">
        <v>9</v>
      </c>
      <c r="B103" s="58" t="s">
        <v>902</v>
      </c>
      <c r="C103" s="58" t="s">
        <v>903</v>
      </c>
      <c r="D103" s="58" t="s">
        <v>17</v>
      </c>
      <c r="E103" s="58" t="s">
        <v>7</v>
      </c>
      <c r="F103" s="58" t="s">
        <v>904</v>
      </c>
      <c r="G103" s="58" t="s">
        <v>760</v>
      </c>
      <c r="H103" s="58" t="s">
        <v>8</v>
      </c>
      <c r="I103" s="58" t="s">
        <v>905</v>
      </c>
      <c r="J103" s="58" t="s">
        <v>9</v>
      </c>
      <c r="K103" s="58" t="s">
        <v>906</v>
      </c>
    </row>
    <row r="104" spans="1:11" x14ac:dyDescent="0.25">
      <c r="A104" s="58">
        <v>17</v>
      </c>
      <c r="B104" s="58" t="s">
        <v>803</v>
      </c>
      <c r="C104" s="58" t="s">
        <v>804</v>
      </c>
      <c r="D104" s="58" t="s">
        <v>17</v>
      </c>
      <c r="E104" s="58" t="s">
        <v>7</v>
      </c>
      <c r="F104" s="58" t="s">
        <v>805</v>
      </c>
      <c r="G104" s="58" t="s">
        <v>760</v>
      </c>
      <c r="H104" s="58" t="s">
        <v>5</v>
      </c>
      <c r="I104" s="58" t="s">
        <v>806</v>
      </c>
      <c r="J104" s="58" t="s">
        <v>6</v>
      </c>
      <c r="K104" s="58" t="s">
        <v>807</v>
      </c>
    </row>
    <row r="105" spans="1:11" x14ac:dyDescent="0.25">
      <c r="A105" s="58">
        <v>18</v>
      </c>
      <c r="B105" s="58" t="s">
        <v>766</v>
      </c>
      <c r="C105" s="58" t="s">
        <v>767</v>
      </c>
      <c r="D105" s="58" t="s">
        <v>577</v>
      </c>
      <c r="E105" s="58" t="s">
        <v>7</v>
      </c>
      <c r="F105" s="58" t="s">
        <v>768</v>
      </c>
      <c r="G105" s="58" t="s">
        <v>760</v>
      </c>
      <c r="H105" s="58" t="s">
        <v>8</v>
      </c>
      <c r="I105" s="58" t="s">
        <v>769</v>
      </c>
      <c r="J105" s="58" t="s">
        <v>9</v>
      </c>
      <c r="K105" s="58" t="s">
        <v>770</v>
      </c>
    </row>
    <row r="106" spans="1:11" x14ac:dyDescent="0.25">
      <c r="A106" s="58">
        <v>19</v>
      </c>
      <c r="B106" s="58" t="s">
        <v>544</v>
      </c>
      <c r="C106" s="58" t="s">
        <v>545</v>
      </c>
      <c r="D106" s="58" t="s">
        <v>546</v>
      </c>
      <c r="E106" s="58" t="s">
        <v>1</v>
      </c>
      <c r="F106" s="58" t="s">
        <v>547</v>
      </c>
      <c r="G106" s="58" t="s">
        <v>760</v>
      </c>
      <c r="H106" s="58" t="s">
        <v>8</v>
      </c>
      <c r="I106" s="58" t="s">
        <v>548</v>
      </c>
      <c r="J106" s="58" t="s">
        <v>9</v>
      </c>
      <c r="K106" s="58" t="s">
        <v>783</v>
      </c>
    </row>
    <row r="107" spans="1:11" x14ac:dyDescent="0.25">
      <c r="A107" s="58">
        <v>80</v>
      </c>
      <c r="B107" s="58" t="s">
        <v>925</v>
      </c>
      <c r="C107" s="58" t="s">
        <v>926</v>
      </c>
      <c r="D107" s="58" t="s">
        <v>821</v>
      </c>
      <c r="E107" s="58" t="s">
        <v>822</v>
      </c>
      <c r="F107" s="58" t="s">
        <v>927</v>
      </c>
      <c r="G107" s="58" t="s">
        <v>760</v>
      </c>
      <c r="H107" s="58" t="s">
        <v>8</v>
      </c>
      <c r="I107" s="58" t="s">
        <v>928</v>
      </c>
      <c r="J107" s="58" t="s">
        <v>9</v>
      </c>
      <c r="K107" s="58" t="s">
        <v>929</v>
      </c>
    </row>
    <row r="108" spans="1:11" x14ac:dyDescent="0.25">
      <c r="A108" s="58">
        <v>90</v>
      </c>
      <c r="B108" s="58" t="s">
        <v>930</v>
      </c>
      <c r="C108" s="58" t="s">
        <v>931</v>
      </c>
      <c r="D108" s="58" t="s">
        <v>932</v>
      </c>
      <c r="E108" s="58" t="s">
        <v>933</v>
      </c>
      <c r="F108" s="58" t="s">
        <v>934</v>
      </c>
      <c r="G108" s="58" t="s">
        <v>760</v>
      </c>
      <c r="H108" s="58" t="s">
        <v>8</v>
      </c>
      <c r="I108" s="58" t="s">
        <v>935</v>
      </c>
      <c r="J108" s="58" t="s">
        <v>9</v>
      </c>
      <c r="K108" s="58" t="s">
        <v>936</v>
      </c>
    </row>
  </sheetData>
  <sortState ref="A2:K108">
    <sortCondition ref="G2:G108"/>
  </sortState>
  <pageMargins bottom="0.75" footer="0.3" header="0.3" left="0.7" right="0.7" top="0.75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4"/>
  <dimension ref="A1:L111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</v>
      </c>
      <c r="B2" s="57" t="s">
        <v>15</v>
      </c>
      <c r="C2" s="57" t="s">
        <v>16</v>
      </c>
      <c r="D2" s="57" t="s">
        <v>17</v>
      </c>
      <c r="E2" s="57" t="s">
        <v>7</v>
      </c>
      <c r="F2" s="57" t="s">
        <v>948</v>
      </c>
      <c r="G2" s="57" t="s">
        <v>516</v>
      </c>
      <c r="H2" s="57" t="s">
        <v>30</v>
      </c>
      <c r="I2" s="57" t="s">
        <v>949</v>
      </c>
      <c r="J2" s="57" t="s">
        <v>32</v>
      </c>
      <c r="K2" s="57" t="s">
        <v>950</v>
      </c>
    </row>
    <row r="3" spans="1:11" x14ac:dyDescent="0.25">
      <c r="A3">
        <v>10</v>
      </c>
      <c r="B3" s="57" t="s">
        <v>262</v>
      </c>
      <c r="C3" s="57" t="s">
        <v>421</v>
      </c>
      <c r="D3" s="57" t="s">
        <v>0</v>
      </c>
      <c r="E3" s="57" t="s">
        <v>1</v>
      </c>
      <c r="F3" s="57" t="s">
        <v>855</v>
      </c>
      <c r="G3" s="57" t="s">
        <v>516</v>
      </c>
      <c r="H3" s="57" t="s">
        <v>828</v>
      </c>
      <c r="I3" s="57" t="s">
        <v>856</v>
      </c>
      <c r="J3" s="57" t="s">
        <v>827</v>
      </c>
      <c r="K3" s="57" t="s">
        <v>895</v>
      </c>
    </row>
    <row r="4" spans="1:11" x14ac:dyDescent="0.25">
      <c r="A4">
        <v>5</v>
      </c>
      <c r="B4" s="57" t="s">
        <v>567</v>
      </c>
      <c r="C4" s="57" t="s">
        <v>561</v>
      </c>
      <c r="D4" s="57" t="s">
        <v>0</v>
      </c>
      <c r="E4" s="57" t="s">
        <v>1</v>
      </c>
      <c r="F4" s="57" t="s">
        <v>61</v>
      </c>
      <c r="G4" s="57" t="s">
        <v>666</v>
      </c>
      <c r="H4" s="57" t="s">
        <v>3</v>
      </c>
      <c r="I4" s="57" t="s">
        <v>62</v>
      </c>
      <c r="J4" s="57" t="s">
        <v>53</v>
      </c>
      <c r="K4" s="57" t="s">
        <v>919</v>
      </c>
    </row>
    <row r="5" spans="1:11" x14ac:dyDescent="0.25">
      <c r="A5" s="57">
        <v>6</v>
      </c>
      <c r="B5" s="57" t="s">
        <v>49</v>
      </c>
      <c r="C5" s="57" t="s">
        <v>97</v>
      </c>
      <c r="D5" s="57" t="s">
        <v>66</v>
      </c>
      <c r="E5" s="57" t="s">
        <v>1</v>
      </c>
      <c r="F5" s="57" t="s">
        <v>391</v>
      </c>
      <c r="G5" s="57" t="s">
        <v>666</v>
      </c>
      <c r="H5" s="57" t="s">
        <v>294</v>
      </c>
      <c r="I5" s="57" t="s">
        <v>392</v>
      </c>
      <c r="J5" s="57" t="s">
        <v>289</v>
      </c>
      <c r="K5" s="57" t="s">
        <v>921</v>
      </c>
    </row>
    <row r="6" spans="1:11" x14ac:dyDescent="0.25">
      <c r="A6" s="57">
        <v>8</v>
      </c>
      <c r="B6" s="57" t="s">
        <v>301</v>
      </c>
      <c r="C6" s="57" t="s">
        <v>302</v>
      </c>
      <c r="D6" s="57" t="s">
        <v>0</v>
      </c>
      <c r="E6" s="57" t="s">
        <v>1</v>
      </c>
      <c r="F6" s="57" t="s">
        <v>303</v>
      </c>
      <c r="G6" s="57" t="s">
        <v>666</v>
      </c>
      <c r="H6" s="57" t="s">
        <v>294</v>
      </c>
      <c r="I6" s="57" t="s">
        <v>304</v>
      </c>
      <c r="J6" s="57" t="s">
        <v>289</v>
      </c>
      <c r="K6" s="57" t="s">
        <v>907</v>
      </c>
    </row>
    <row r="7" spans="1:11" x14ac:dyDescent="0.25">
      <c r="A7" s="57">
        <v>11</v>
      </c>
      <c r="B7" s="57" t="s">
        <v>361</v>
      </c>
      <c r="C7" s="57" t="s">
        <v>362</v>
      </c>
      <c r="D7" s="57" t="s">
        <v>0</v>
      </c>
      <c r="E7" s="57" t="s">
        <v>1</v>
      </c>
      <c r="F7" s="57" t="s">
        <v>886</v>
      </c>
      <c r="G7" s="57" t="s">
        <v>666</v>
      </c>
      <c r="H7" s="57" t="s">
        <v>3</v>
      </c>
      <c r="I7" s="57" t="s">
        <v>861</v>
      </c>
      <c r="J7" s="57" t="s">
        <v>516</v>
      </c>
      <c r="K7" s="57" t="s">
        <v>896</v>
      </c>
    </row>
    <row r="8" spans="1:11" x14ac:dyDescent="0.25">
      <c r="A8" s="57">
        <v>12</v>
      </c>
      <c r="B8" s="57" t="s">
        <v>863</v>
      </c>
      <c r="C8" s="57" t="s">
        <v>864</v>
      </c>
      <c r="D8" s="57" t="s">
        <v>865</v>
      </c>
      <c r="E8" s="57" t="s">
        <v>70</v>
      </c>
      <c r="F8" s="57" t="s">
        <v>866</v>
      </c>
      <c r="G8" s="57" t="s">
        <v>666</v>
      </c>
      <c r="H8" s="57" t="s">
        <v>287</v>
      </c>
      <c r="I8" s="57" t="s">
        <v>867</v>
      </c>
      <c r="J8" s="57" t="s">
        <v>289</v>
      </c>
      <c r="K8" s="57" t="s">
        <v>868</v>
      </c>
    </row>
    <row r="9" spans="1:11" x14ac:dyDescent="0.25">
      <c r="A9" s="57">
        <v>13</v>
      </c>
      <c r="B9" s="57" t="s">
        <v>830</v>
      </c>
      <c r="C9" s="57" t="s">
        <v>624</v>
      </c>
      <c r="D9" s="57" t="s">
        <v>625</v>
      </c>
      <c r="E9" s="57" t="s">
        <v>48</v>
      </c>
      <c r="F9" s="57" t="s">
        <v>626</v>
      </c>
      <c r="G9" s="57" t="s">
        <v>666</v>
      </c>
      <c r="H9" s="57" t="s">
        <v>294</v>
      </c>
      <c r="I9" s="57" t="s">
        <v>627</v>
      </c>
      <c r="J9" s="57" t="s">
        <v>289</v>
      </c>
      <c r="K9" s="57" t="s">
        <v>831</v>
      </c>
    </row>
    <row r="10" spans="1:11" x14ac:dyDescent="0.25">
      <c r="A10" s="57">
        <v>14</v>
      </c>
      <c r="B10" s="57" t="s">
        <v>832</v>
      </c>
      <c r="C10" s="57" t="s">
        <v>833</v>
      </c>
      <c r="D10" s="57" t="s">
        <v>173</v>
      </c>
      <c r="E10" s="57" t="s">
        <v>43</v>
      </c>
      <c r="F10" s="57" t="s">
        <v>834</v>
      </c>
      <c r="G10" s="57" t="s">
        <v>666</v>
      </c>
      <c r="H10" s="57" t="s">
        <v>294</v>
      </c>
      <c r="I10" s="57" t="s">
        <v>835</v>
      </c>
      <c r="J10" s="57" t="s">
        <v>289</v>
      </c>
      <c r="K10" s="57" t="s">
        <v>836</v>
      </c>
    </row>
    <row r="11" spans="1:11" x14ac:dyDescent="0.25">
      <c r="A11" s="57">
        <v>19</v>
      </c>
      <c r="B11" s="57" t="s">
        <v>453</v>
      </c>
      <c r="C11" s="57" t="s">
        <v>454</v>
      </c>
      <c r="D11" s="57" t="s">
        <v>455</v>
      </c>
      <c r="E11" s="57" t="s">
        <v>456</v>
      </c>
      <c r="F11" s="57" t="s">
        <v>457</v>
      </c>
      <c r="G11" s="57" t="s">
        <v>666</v>
      </c>
      <c r="H11" s="57" t="s">
        <v>30</v>
      </c>
      <c r="I11" s="57" t="s">
        <v>458</v>
      </c>
      <c r="J11" s="57" t="s">
        <v>32</v>
      </c>
      <c r="K11" s="57" t="s">
        <v>763</v>
      </c>
    </row>
    <row r="12" spans="1:11" x14ac:dyDescent="0.25">
      <c r="A12" s="57">
        <v>20</v>
      </c>
      <c r="B12" s="57" t="s">
        <v>530</v>
      </c>
      <c r="C12" s="57" t="s">
        <v>531</v>
      </c>
      <c r="D12" s="57" t="s">
        <v>36</v>
      </c>
      <c r="E12" s="57" t="s">
        <v>1</v>
      </c>
      <c r="F12" s="57" t="s">
        <v>532</v>
      </c>
      <c r="G12" s="57" t="s">
        <v>666</v>
      </c>
      <c r="H12" s="57" t="s">
        <v>294</v>
      </c>
      <c r="I12" s="57" t="s">
        <v>533</v>
      </c>
      <c r="J12" s="57" t="s">
        <v>516</v>
      </c>
      <c r="K12" s="57" t="s">
        <v>764</v>
      </c>
    </row>
    <row r="13" spans="1:11" x14ac:dyDescent="0.25">
      <c r="A13" s="57">
        <v>21</v>
      </c>
      <c r="B13" s="57" t="s">
        <v>116</v>
      </c>
      <c r="C13" s="57" t="s">
        <v>117</v>
      </c>
      <c r="D13" s="57" t="s">
        <v>648</v>
      </c>
      <c r="E13" s="57" t="s">
        <v>1</v>
      </c>
      <c r="F13" s="57" t="s">
        <v>118</v>
      </c>
      <c r="G13" s="57" t="s">
        <v>666</v>
      </c>
      <c r="H13" s="57" t="s">
        <v>3</v>
      </c>
      <c r="I13" s="57" t="s">
        <v>119</v>
      </c>
      <c r="J13" s="57" t="s">
        <v>53</v>
      </c>
      <c r="K13" s="57" t="s">
        <v>649</v>
      </c>
    </row>
    <row r="14" spans="1:11" x14ac:dyDescent="0.25">
      <c r="A14" s="57">
        <v>22</v>
      </c>
      <c r="B14" s="57" t="s">
        <v>651</v>
      </c>
      <c r="C14" s="57" t="s">
        <v>652</v>
      </c>
      <c r="D14" s="57" t="s">
        <v>653</v>
      </c>
      <c r="E14" s="57" t="s">
        <v>1</v>
      </c>
      <c r="F14" s="57" t="s">
        <v>654</v>
      </c>
      <c r="G14" s="57" t="s">
        <v>666</v>
      </c>
      <c r="H14" s="57" t="s">
        <v>294</v>
      </c>
      <c r="I14" s="57" t="s">
        <v>655</v>
      </c>
      <c r="J14" s="57" t="s">
        <v>289</v>
      </c>
      <c r="K14" s="57" t="s">
        <v>656</v>
      </c>
    </row>
    <row r="15" spans="1:11" x14ac:dyDescent="0.25">
      <c r="A15" s="57">
        <v>23</v>
      </c>
      <c r="B15" s="57" t="s">
        <v>382</v>
      </c>
      <c r="C15" s="57" t="s">
        <v>383</v>
      </c>
      <c r="D15" s="57" t="s">
        <v>351</v>
      </c>
      <c r="E15" s="57" t="s">
        <v>48</v>
      </c>
      <c r="F15" s="57" t="s">
        <v>384</v>
      </c>
      <c r="G15" s="57" t="s">
        <v>666</v>
      </c>
      <c r="H15" s="57" t="s">
        <v>287</v>
      </c>
      <c r="I15" s="57" t="s">
        <v>385</v>
      </c>
      <c r="J15" s="57" t="s">
        <v>289</v>
      </c>
      <c r="K15" s="57" t="s">
        <v>657</v>
      </c>
    </row>
    <row r="16" spans="1:11" x14ac:dyDescent="0.25">
      <c r="A16" s="57">
        <v>24</v>
      </c>
      <c r="B16" s="57" t="s">
        <v>407</v>
      </c>
      <c r="C16" s="57" t="s">
        <v>408</v>
      </c>
      <c r="D16" s="57" t="s">
        <v>618</v>
      </c>
      <c r="E16" s="57" t="s">
        <v>619</v>
      </c>
      <c r="F16" s="57" t="s">
        <v>620</v>
      </c>
      <c r="G16" s="57" t="s">
        <v>666</v>
      </c>
      <c r="H16" s="57" t="s">
        <v>294</v>
      </c>
      <c r="I16" s="57" t="s">
        <v>621</v>
      </c>
      <c r="J16" s="57" t="s">
        <v>289</v>
      </c>
      <c r="K16" s="57" t="s">
        <v>658</v>
      </c>
    </row>
    <row r="17" spans="1:11" x14ac:dyDescent="0.25">
      <c r="A17" s="57">
        <v>26</v>
      </c>
      <c r="B17" s="57" t="s">
        <v>102</v>
      </c>
      <c r="C17" s="57" t="s">
        <v>141</v>
      </c>
      <c r="D17" s="57" t="s">
        <v>42</v>
      </c>
      <c r="E17" s="57" t="s">
        <v>43</v>
      </c>
      <c r="F17" s="57" t="s">
        <v>142</v>
      </c>
      <c r="G17" s="57" t="s">
        <v>666</v>
      </c>
      <c r="H17" s="57" t="s">
        <v>3</v>
      </c>
      <c r="I17" s="57" t="s">
        <v>143</v>
      </c>
      <c r="J17" s="57" t="s">
        <v>53</v>
      </c>
      <c r="K17" s="57" t="s">
        <v>662</v>
      </c>
    </row>
    <row r="18" spans="1:11" x14ac:dyDescent="0.25">
      <c r="A18" s="57">
        <v>28</v>
      </c>
      <c r="B18" s="57"/>
      <c r="C18" s="57"/>
      <c r="D18" s="57"/>
      <c r="E18" s="57"/>
      <c r="F18" s="57" t="s">
        <v>572</v>
      </c>
      <c r="G18" s="57" t="s">
        <v>666</v>
      </c>
      <c r="H18" s="57" t="s">
        <v>287</v>
      </c>
      <c r="I18" s="57" t="s">
        <v>573</v>
      </c>
      <c r="J18" s="57" t="s">
        <v>289</v>
      </c>
      <c r="K18" s="57" t="s">
        <v>665</v>
      </c>
    </row>
    <row r="19" spans="1:11" x14ac:dyDescent="0.25">
      <c r="A19" s="57">
        <v>29</v>
      </c>
      <c r="B19" s="57" t="s">
        <v>575</v>
      </c>
      <c r="C19" s="57" t="s">
        <v>576</v>
      </c>
      <c r="D19" s="57" t="s">
        <v>577</v>
      </c>
      <c r="E19" s="57" t="s">
        <v>7</v>
      </c>
      <c r="F19" s="57" t="s">
        <v>578</v>
      </c>
      <c r="G19" s="57" t="s">
        <v>666</v>
      </c>
      <c r="H19" s="57" t="s">
        <v>287</v>
      </c>
      <c r="I19" s="57" t="s">
        <v>579</v>
      </c>
      <c r="J19" s="57" t="s">
        <v>289</v>
      </c>
      <c r="K19" s="57" t="s">
        <v>667</v>
      </c>
    </row>
    <row r="20" spans="1:11" x14ac:dyDescent="0.25">
      <c r="A20" s="57">
        <v>30</v>
      </c>
      <c r="B20" s="57" t="s">
        <v>535</v>
      </c>
      <c r="C20" s="57" t="s">
        <v>536</v>
      </c>
      <c r="D20" s="57" t="s">
        <v>205</v>
      </c>
      <c r="E20" s="57" t="s">
        <v>1</v>
      </c>
      <c r="F20" s="57" t="s">
        <v>537</v>
      </c>
      <c r="G20" s="57" t="s">
        <v>666</v>
      </c>
      <c r="H20" s="57" t="s">
        <v>3</v>
      </c>
      <c r="I20" s="57" t="s">
        <v>538</v>
      </c>
      <c r="J20" s="57" t="s">
        <v>53</v>
      </c>
      <c r="K20" s="57" t="s">
        <v>668</v>
      </c>
    </row>
    <row r="21" spans="1:11" x14ac:dyDescent="0.25">
      <c r="A21" s="57">
        <v>31</v>
      </c>
      <c r="B21" s="57" t="s">
        <v>590</v>
      </c>
      <c r="C21" s="57" t="s">
        <v>591</v>
      </c>
      <c r="D21" s="57" t="s">
        <v>592</v>
      </c>
      <c r="E21" s="57" t="s">
        <v>43</v>
      </c>
      <c r="F21" s="57" t="s">
        <v>593</v>
      </c>
      <c r="G21" s="57" t="s">
        <v>666</v>
      </c>
      <c r="H21" s="57" t="s">
        <v>30</v>
      </c>
      <c r="I21" s="57" t="s">
        <v>594</v>
      </c>
      <c r="J21" s="57" t="s">
        <v>32</v>
      </c>
      <c r="K21" s="57" t="s">
        <v>669</v>
      </c>
    </row>
    <row r="22" spans="1:11" x14ac:dyDescent="0.25">
      <c r="A22" s="57">
        <v>32</v>
      </c>
      <c r="B22" s="57" t="s">
        <v>257</v>
      </c>
      <c r="C22" s="57" t="s">
        <v>258</v>
      </c>
      <c r="D22" s="57" t="s">
        <v>36</v>
      </c>
      <c r="E22" s="57" t="s">
        <v>1</v>
      </c>
      <c r="F22" s="57" t="s">
        <v>259</v>
      </c>
      <c r="G22" s="57" t="s">
        <v>666</v>
      </c>
      <c r="H22" s="57" t="s">
        <v>3</v>
      </c>
      <c r="I22" s="57" t="s">
        <v>260</v>
      </c>
      <c r="J22" s="57" t="s">
        <v>53</v>
      </c>
      <c r="K22" s="57" t="s">
        <v>670</v>
      </c>
    </row>
    <row r="23" spans="1:11" x14ac:dyDescent="0.25">
      <c r="A23" s="57">
        <v>33</v>
      </c>
      <c r="B23" s="57" t="s">
        <v>407</v>
      </c>
      <c r="C23" s="57" t="s">
        <v>408</v>
      </c>
      <c r="D23" s="57" t="s">
        <v>618</v>
      </c>
      <c r="E23" s="57" t="s">
        <v>619</v>
      </c>
      <c r="F23" s="57" t="s">
        <v>409</v>
      </c>
      <c r="G23" s="57" t="s">
        <v>666</v>
      </c>
      <c r="H23" s="57" t="s">
        <v>294</v>
      </c>
      <c r="I23" s="57" t="s">
        <v>410</v>
      </c>
      <c r="J23" s="57" t="s">
        <v>289</v>
      </c>
      <c r="K23" s="57" t="s">
        <v>671</v>
      </c>
    </row>
    <row r="24" spans="1:11" x14ac:dyDescent="0.25">
      <c r="A24" s="57">
        <v>34</v>
      </c>
      <c r="B24" s="57" t="s">
        <v>407</v>
      </c>
      <c r="C24" s="57" t="s">
        <v>408</v>
      </c>
      <c r="D24" s="57" t="s">
        <v>618</v>
      </c>
      <c r="E24" s="57" t="s">
        <v>619</v>
      </c>
      <c r="F24" s="57" t="s">
        <v>563</v>
      </c>
      <c r="G24" s="57" t="s">
        <v>666</v>
      </c>
      <c r="H24" s="57" t="s">
        <v>294</v>
      </c>
      <c r="I24" s="57" t="s">
        <v>564</v>
      </c>
      <c r="J24" s="57" t="s">
        <v>289</v>
      </c>
      <c r="K24" s="57" t="s">
        <v>672</v>
      </c>
    </row>
    <row r="25" spans="1:11" x14ac:dyDescent="0.25">
      <c r="A25" s="57">
        <v>35</v>
      </c>
      <c r="B25" s="57" t="s">
        <v>566</v>
      </c>
      <c r="C25" s="57" t="s">
        <v>556</v>
      </c>
      <c r="D25" s="57" t="s">
        <v>0</v>
      </c>
      <c r="E25" s="57" t="s">
        <v>1</v>
      </c>
      <c r="F25" s="57" t="s">
        <v>557</v>
      </c>
      <c r="G25" s="57" t="s">
        <v>666</v>
      </c>
      <c r="H25" s="57" t="s">
        <v>287</v>
      </c>
      <c r="I25" s="57" t="s">
        <v>558</v>
      </c>
      <c r="J25" s="57" t="s">
        <v>289</v>
      </c>
      <c r="K25" s="57" t="s">
        <v>673</v>
      </c>
    </row>
    <row r="26" spans="1:11" x14ac:dyDescent="0.25">
      <c r="A26" s="57">
        <v>37</v>
      </c>
      <c r="B26" s="57" t="s">
        <v>322</v>
      </c>
      <c r="C26" s="57" t="s">
        <v>323</v>
      </c>
      <c r="D26" s="57" t="s">
        <v>66</v>
      </c>
      <c r="E26" s="57" t="s">
        <v>1</v>
      </c>
      <c r="F26" s="57" t="s">
        <v>324</v>
      </c>
      <c r="G26" s="57" t="s">
        <v>666</v>
      </c>
      <c r="H26" s="57" t="s">
        <v>287</v>
      </c>
      <c r="I26" s="57" t="s">
        <v>325</v>
      </c>
      <c r="J26" s="57" t="s">
        <v>289</v>
      </c>
      <c r="K26" s="57" t="s">
        <v>676</v>
      </c>
    </row>
    <row r="27" spans="1:11" x14ac:dyDescent="0.25">
      <c r="A27" s="57">
        <v>38</v>
      </c>
      <c r="B27" s="57"/>
      <c r="C27" s="57"/>
      <c r="D27" s="57"/>
      <c r="E27" s="57"/>
      <c r="F27" s="57" t="s">
        <v>540</v>
      </c>
      <c r="G27" s="57" t="s">
        <v>666</v>
      </c>
      <c r="H27" s="57" t="s">
        <v>294</v>
      </c>
      <c r="I27" s="57" t="s">
        <v>541</v>
      </c>
      <c r="J27" s="57" t="s">
        <v>289</v>
      </c>
      <c r="K27" s="57" t="s">
        <v>677</v>
      </c>
    </row>
    <row r="28" spans="1:11" x14ac:dyDescent="0.25">
      <c r="A28" s="57">
        <v>39</v>
      </c>
      <c r="B28" s="57" t="s">
        <v>283</v>
      </c>
      <c r="C28" s="57" t="s">
        <v>284</v>
      </c>
      <c r="D28" s="57" t="s">
        <v>285</v>
      </c>
      <c r="E28" s="57" t="s">
        <v>7</v>
      </c>
      <c r="F28" s="57" t="s">
        <v>286</v>
      </c>
      <c r="G28" s="57" t="s">
        <v>666</v>
      </c>
      <c r="H28" s="57" t="s">
        <v>287</v>
      </c>
      <c r="I28" s="57" t="s">
        <v>288</v>
      </c>
      <c r="J28" s="57" t="s">
        <v>289</v>
      </c>
      <c r="K28" s="57" t="s">
        <v>678</v>
      </c>
    </row>
    <row r="29" spans="1:11" x14ac:dyDescent="0.25">
      <c r="A29" s="57">
        <v>40</v>
      </c>
      <c r="B29" s="57" t="s">
        <v>291</v>
      </c>
      <c r="C29" s="57" t="s">
        <v>292</v>
      </c>
      <c r="D29" s="57" t="s">
        <v>0</v>
      </c>
      <c r="E29" s="57" t="s">
        <v>1</v>
      </c>
      <c r="F29" s="57" t="s">
        <v>293</v>
      </c>
      <c r="G29" s="57" t="s">
        <v>666</v>
      </c>
      <c r="H29" s="57" t="s">
        <v>294</v>
      </c>
      <c r="I29" s="57" t="s">
        <v>295</v>
      </c>
      <c r="J29" s="57" t="s">
        <v>289</v>
      </c>
      <c r="K29" s="57" t="s">
        <v>679</v>
      </c>
    </row>
    <row r="30" spans="1:11" x14ac:dyDescent="0.25">
      <c r="A30" s="57">
        <v>41</v>
      </c>
      <c r="B30" s="57" t="s">
        <v>297</v>
      </c>
      <c r="C30" s="57" t="s">
        <v>255</v>
      </c>
      <c r="D30" s="57" t="s">
        <v>0</v>
      </c>
      <c r="E30" s="57" t="s">
        <v>1</v>
      </c>
      <c r="F30" s="57" t="s">
        <v>298</v>
      </c>
      <c r="G30" s="57" t="s">
        <v>666</v>
      </c>
      <c r="H30" s="57" t="s">
        <v>294</v>
      </c>
      <c r="I30" s="57" t="s">
        <v>299</v>
      </c>
      <c r="J30" s="57" t="s">
        <v>289</v>
      </c>
      <c r="K30" s="57" t="s">
        <v>680</v>
      </c>
    </row>
    <row r="31" spans="1:11" x14ac:dyDescent="0.25">
      <c r="A31" s="57">
        <v>42</v>
      </c>
      <c r="B31" s="57" t="s">
        <v>311</v>
      </c>
      <c r="C31" s="57" t="s">
        <v>312</v>
      </c>
      <c r="D31" s="57" t="s">
        <v>313</v>
      </c>
      <c r="E31" s="57" t="s">
        <v>43</v>
      </c>
      <c r="F31" s="57" t="s">
        <v>314</v>
      </c>
      <c r="G31" s="57" t="s">
        <v>666</v>
      </c>
      <c r="H31" s="57" t="s">
        <v>294</v>
      </c>
      <c r="I31" s="57" t="s">
        <v>315</v>
      </c>
      <c r="J31" s="57" t="s">
        <v>289</v>
      </c>
      <c r="K31" s="57" t="s">
        <v>683</v>
      </c>
    </row>
    <row r="32" spans="1:11" x14ac:dyDescent="0.25">
      <c r="A32" s="57">
        <v>44</v>
      </c>
      <c r="B32" s="57" t="s">
        <v>327</v>
      </c>
      <c r="C32" s="57" t="s">
        <v>328</v>
      </c>
      <c r="D32" s="57" t="s">
        <v>112</v>
      </c>
      <c r="E32" s="57" t="s">
        <v>43</v>
      </c>
      <c r="F32" s="57" t="s">
        <v>329</v>
      </c>
      <c r="G32" s="57" t="s">
        <v>666</v>
      </c>
      <c r="H32" s="57" t="s">
        <v>287</v>
      </c>
      <c r="I32" s="57" t="s">
        <v>330</v>
      </c>
      <c r="J32" s="57" t="s">
        <v>289</v>
      </c>
      <c r="K32" s="57" t="s">
        <v>684</v>
      </c>
    </row>
    <row r="33" spans="1:11" x14ac:dyDescent="0.25">
      <c r="A33" s="57">
        <v>46</v>
      </c>
      <c r="B33" s="57" t="s">
        <v>333</v>
      </c>
      <c r="C33" s="57" t="s">
        <v>334</v>
      </c>
      <c r="D33" s="57" t="s">
        <v>335</v>
      </c>
      <c r="E33" s="57" t="s">
        <v>48</v>
      </c>
      <c r="F33" s="57" t="s">
        <v>336</v>
      </c>
      <c r="G33" s="57" t="s">
        <v>666</v>
      </c>
      <c r="H33" s="57" t="s">
        <v>287</v>
      </c>
      <c r="I33" s="57" t="s">
        <v>337</v>
      </c>
      <c r="J33" s="57" t="s">
        <v>289</v>
      </c>
      <c r="K33" s="57" t="s">
        <v>686</v>
      </c>
    </row>
    <row r="34" spans="1:11" x14ac:dyDescent="0.25">
      <c r="A34" s="57">
        <v>47</v>
      </c>
      <c r="B34" s="57" t="s">
        <v>345</v>
      </c>
      <c r="C34" s="57" t="s">
        <v>346</v>
      </c>
      <c r="D34" s="57" t="s">
        <v>17</v>
      </c>
      <c r="E34" s="57" t="s">
        <v>7</v>
      </c>
      <c r="F34" s="57" t="s">
        <v>347</v>
      </c>
      <c r="G34" s="57" t="s">
        <v>666</v>
      </c>
      <c r="H34" s="57" t="s">
        <v>287</v>
      </c>
      <c r="I34" s="57" t="s">
        <v>348</v>
      </c>
      <c r="J34" s="57" t="s">
        <v>289</v>
      </c>
      <c r="K34" s="57" t="s">
        <v>688</v>
      </c>
    </row>
    <row r="35" spans="1:11" x14ac:dyDescent="0.25">
      <c r="A35" s="57">
        <v>48</v>
      </c>
      <c r="B35" s="57" t="s">
        <v>350</v>
      </c>
      <c r="C35" s="57" t="s">
        <v>340</v>
      </c>
      <c r="D35" s="57" t="s">
        <v>351</v>
      </c>
      <c r="E35" s="57" t="s">
        <v>48</v>
      </c>
      <c r="F35" s="57" t="s">
        <v>352</v>
      </c>
      <c r="G35" s="57" t="s">
        <v>666</v>
      </c>
      <c r="H35" s="57" t="s">
        <v>287</v>
      </c>
      <c r="I35" s="57" t="s">
        <v>353</v>
      </c>
      <c r="J35" s="57" t="s">
        <v>289</v>
      </c>
      <c r="K35" s="57" t="s">
        <v>689</v>
      </c>
    </row>
    <row r="36" spans="1:11" x14ac:dyDescent="0.25">
      <c r="A36" s="57">
        <v>49</v>
      </c>
      <c r="B36" s="57" t="s">
        <v>355</v>
      </c>
      <c r="C36" s="57" t="s">
        <v>356</v>
      </c>
      <c r="D36" s="57" t="s">
        <v>0</v>
      </c>
      <c r="E36" s="57" t="s">
        <v>1</v>
      </c>
      <c r="F36" s="57" t="s">
        <v>357</v>
      </c>
      <c r="G36" s="57" t="s">
        <v>666</v>
      </c>
      <c r="H36" s="57" t="s">
        <v>294</v>
      </c>
      <c r="I36" s="57" t="s">
        <v>358</v>
      </c>
      <c r="J36" s="57" t="s">
        <v>289</v>
      </c>
      <c r="K36" s="57" t="s">
        <v>690</v>
      </c>
    </row>
    <row r="37" spans="1:11" x14ac:dyDescent="0.25">
      <c r="A37" s="57">
        <v>50</v>
      </c>
      <c r="B37" s="57" t="s">
        <v>366</v>
      </c>
      <c r="C37" s="57" t="s">
        <v>367</v>
      </c>
      <c r="D37" s="57" t="s">
        <v>368</v>
      </c>
      <c r="E37" s="57" t="s">
        <v>43</v>
      </c>
      <c r="F37" s="57" t="s">
        <v>369</v>
      </c>
      <c r="G37" s="57" t="s">
        <v>666</v>
      </c>
      <c r="H37" s="57" t="s">
        <v>294</v>
      </c>
      <c r="I37" s="57" t="s">
        <v>370</v>
      </c>
      <c r="J37" s="57" t="s">
        <v>289</v>
      </c>
      <c r="K37" s="57" t="s">
        <v>693</v>
      </c>
    </row>
    <row r="38" spans="1:11" x14ac:dyDescent="0.25">
      <c r="A38" s="57">
        <v>52</v>
      </c>
      <c r="B38" s="57" t="s">
        <v>377</v>
      </c>
      <c r="C38" s="57" t="s">
        <v>378</v>
      </c>
      <c r="D38" s="57" t="s">
        <v>256</v>
      </c>
      <c r="E38" s="57" t="s">
        <v>1</v>
      </c>
      <c r="F38" s="57" t="s">
        <v>379</v>
      </c>
      <c r="G38" s="57" t="s">
        <v>666</v>
      </c>
      <c r="H38" s="57" t="s">
        <v>294</v>
      </c>
      <c r="I38" s="57" t="s">
        <v>380</v>
      </c>
      <c r="J38" s="57" t="s">
        <v>289</v>
      </c>
      <c r="K38" s="57" t="s">
        <v>695</v>
      </c>
    </row>
    <row r="39" spans="1:11" x14ac:dyDescent="0.25">
      <c r="A39" s="57">
        <v>53</v>
      </c>
      <c r="B39" s="57" t="s">
        <v>387</v>
      </c>
      <c r="C39" s="57" t="s">
        <v>279</v>
      </c>
      <c r="D39" s="57" t="s">
        <v>351</v>
      </c>
      <c r="E39" s="57" t="s">
        <v>48</v>
      </c>
      <c r="F39" s="57" t="s">
        <v>388</v>
      </c>
      <c r="G39" s="57" t="s">
        <v>666</v>
      </c>
      <c r="H39" s="57" t="s">
        <v>287</v>
      </c>
      <c r="I39" s="57" t="s">
        <v>389</v>
      </c>
      <c r="J39" s="57" t="s">
        <v>289</v>
      </c>
      <c r="K39" s="57" t="s">
        <v>696</v>
      </c>
    </row>
    <row r="40" spans="1:11" x14ac:dyDescent="0.25">
      <c r="A40" s="56">
        <v>55</v>
      </c>
      <c r="B40" s="56" t="s">
        <v>262</v>
      </c>
      <c r="C40" s="56" t="s">
        <v>399</v>
      </c>
      <c r="D40" s="56" t="s">
        <v>0</v>
      </c>
      <c r="E40" s="56" t="s">
        <v>1</v>
      </c>
      <c r="F40" s="56" t="s">
        <v>400</v>
      </c>
      <c r="G40" s="56" t="s">
        <v>666</v>
      </c>
      <c r="H40" s="56" t="s">
        <v>294</v>
      </c>
      <c r="I40" s="56" t="s">
        <v>401</v>
      </c>
      <c r="J40" s="56" t="s">
        <v>289</v>
      </c>
      <c r="K40" s="56" t="s">
        <v>700</v>
      </c>
    </row>
    <row r="41" spans="1:11" x14ac:dyDescent="0.25">
      <c r="A41" s="57">
        <v>57</v>
      </c>
      <c r="B41" s="57" t="s">
        <v>407</v>
      </c>
      <c r="C41" s="57" t="s">
        <v>408</v>
      </c>
      <c r="D41" s="57" t="s">
        <v>618</v>
      </c>
      <c r="E41" s="57" t="s">
        <v>619</v>
      </c>
      <c r="F41" s="57" t="s">
        <v>412</v>
      </c>
      <c r="G41" s="57" t="s">
        <v>666</v>
      </c>
      <c r="H41" s="57" t="s">
        <v>294</v>
      </c>
      <c r="I41" s="57" t="s">
        <v>413</v>
      </c>
      <c r="J41" s="57" t="s">
        <v>289</v>
      </c>
      <c r="K41" s="57" t="s">
        <v>702</v>
      </c>
    </row>
    <row r="42" spans="1:11" x14ac:dyDescent="0.25">
      <c r="A42" s="57">
        <v>60</v>
      </c>
      <c r="B42" s="57" t="s">
        <v>15</v>
      </c>
      <c r="C42" s="57" t="s">
        <v>16</v>
      </c>
      <c r="D42" s="57" t="s">
        <v>17</v>
      </c>
      <c r="E42" s="57" t="s">
        <v>7</v>
      </c>
      <c r="F42" s="57" t="s">
        <v>77</v>
      </c>
      <c r="G42" s="57" t="s">
        <v>666</v>
      </c>
      <c r="H42" s="57" t="s">
        <v>30</v>
      </c>
      <c r="I42" s="57" t="s">
        <v>78</v>
      </c>
      <c r="J42" s="57" t="s">
        <v>32</v>
      </c>
      <c r="K42" s="57" t="s">
        <v>705</v>
      </c>
    </row>
    <row r="43" spans="1:11" x14ac:dyDescent="0.25">
      <c r="A43" s="57">
        <v>61</v>
      </c>
      <c r="B43" s="57" t="s">
        <v>407</v>
      </c>
      <c r="C43" s="57" t="s">
        <v>408</v>
      </c>
      <c r="D43" s="57" t="s">
        <v>618</v>
      </c>
      <c r="E43" s="57" t="s">
        <v>619</v>
      </c>
      <c r="F43" s="57" t="s">
        <v>437</v>
      </c>
      <c r="G43" s="57" t="s">
        <v>666</v>
      </c>
      <c r="H43" s="57" t="s">
        <v>30</v>
      </c>
      <c r="I43" s="57" t="s">
        <v>438</v>
      </c>
      <c r="J43" s="57" t="s">
        <v>32</v>
      </c>
      <c r="K43" s="57" t="s">
        <v>706</v>
      </c>
    </row>
    <row r="44" spans="1:11" x14ac:dyDescent="0.25">
      <c r="A44" s="57">
        <v>62</v>
      </c>
      <c r="B44" s="57" t="s">
        <v>407</v>
      </c>
      <c r="C44" s="57" t="s">
        <v>408</v>
      </c>
      <c r="D44" s="57" t="s">
        <v>618</v>
      </c>
      <c r="E44" s="57" t="s">
        <v>619</v>
      </c>
      <c r="F44" s="57" t="s">
        <v>440</v>
      </c>
      <c r="G44" s="57" t="s">
        <v>666</v>
      </c>
      <c r="H44" s="57" t="s">
        <v>30</v>
      </c>
      <c r="I44" s="57" t="s">
        <v>441</v>
      </c>
      <c r="J44" s="57" t="s">
        <v>32</v>
      </c>
      <c r="K44" s="57" t="s">
        <v>707</v>
      </c>
    </row>
    <row r="45" spans="1:11" x14ac:dyDescent="0.25">
      <c r="A45" s="57">
        <v>65</v>
      </c>
      <c r="B45" s="57" t="s">
        <v>460</v>
      </c>
      <c r="C45" s="57" t="s">
        <v>461</v>
      </c>
      <c r="D45" s="57" t="s">
        <v>462</v>
      </c>
      <c r="E45" s="57" t="s">
        <v>1</v>
      </c>
      <c r="F45" s="57" t="s">
        <v>463</v>
      </c>
      <c r="G45" s="57" t="s">
        <v>666</v>
      </c>
      <c r="H45" s="57" t="s">
        <v>30</v>
      </c>
      <c r="I45" s="57" t="s">
        <v>464</v>
      </c>
      <c r="J45" s="57" t="s">
        <v>32</v>
      </c>
      <c r="K45" s="57" t="s">
        <v>711</v>
      </c>
    </row>
    <row r="46" spans="1:11" x14ac:dyDescent="0.25">
      <c r="A46" s="57">
        <v>66</v>
      </c>
      <c r="B46" s="57" t="s">
        <v>165</v>
      </c>
      <c r="C46" s="57" t="s">
        <v>166</v>
      </c>
      <c r="D46" s="57" t="s">
        <v>27</v>
      </c>
      <c r="E46" s="57" t="s">
        <v>28</v>
      </c>
      <c r="F46" s="57" t="s">
        <v>167</v>
      </c>
      <c r="G46" s="57" t="s">
        <v>666</v>
      </c>
      <c r="H46" s="57" t="s">
        <v>30</v>
      </c>
      <c r="I46" s="57" t="s">
        <v>168</v>
      </c>
      <c r="J46" s="57" t="s">
        <v>32</v>
      </c>
      <c r="K46" s="57" t="s">
        <v>712</v>
      </c>
    </row>
    <row r="47" spans="1:11" x14ac:dyDescent="0.25">
      <c r="A47" s="57">
        <v>78</v>
      </c>
      <c r="B47" s="57" t="s">
        <v>110</v>
      </c>
      <c r="C47" s="57" t="s">
        <v>111</v>
      </c>
      <c r="D47" s="57" t="s">
        <v>112</v>
      </c>
      <c r="E47" s="57" t="s">
        <v>43</v>
      </c>
      <c r="F47" s="57" t="s">
        <v>113</v>
      </c>
      <c r="G47" s="57" t="s">
        <v>666</v>
      </c>
      <c r="H47" s="57" t="s">
        <v>3</v>
      </c>
      <c r="I47" s="57" t="s">
        <v>114</v>
      </c>
      <c r="J47" s="57" t="s">
        <v>53</v>
      </c>
      <c r="K47" s="57" t="s">
        <v>727</v>
      </c>
    </row>
    <row r="48" spans="1:11" x14ac:dyDescent="0.25">
      <c r="A48" s="57">
        <v>79</v>
      </c>
      <c r="B48" s="57" t="s">
        <v>120</v>
      </c>
      <c r="C48" s="57" t="s">
        <v>121</v>
      </c>
      <c r="D48" s="57" t="s">
        <v>122</v>
      </c>
      <c r="E48" s="57" t="s">
        <v>43</v>
      </c>
      <c r="F48" s="57" t="s">
        <v>123</v>
      </c>
      <c r="G48" s="57" t="s">
        <v>666</v>
      </c>
      <c r="H48" s="57" t="s">
        <v>3</v>
      </c>
      <c r="I48" s="57" t="s">
        <v>124</v>
      </c>
      <c r="J48" s="57" t="s">
        <v>125</v>
      </c>
      <c r="K48" s="57" t="s">
        <v>728</v>
      </c>
    </row>
    <row r="49" spans="1:11" x14ac:dyDescent="0.25">
      <c r="A49" s="57">
        <v>82</v>
      </c>
      <c r="B49" s="57" t="s">
        <v>131</v>
      </c>
      <c r="C49" s="57" t="s">
        <v>132</v>
      </c>
      <c r="D49" s="57" t="s">
        <v>133</v>
      </c>
      <c r="E49" s="57" t="s">
        <v>28</v>
      </c>
      <c r="F49" s="57" t="s">
        <v>134</v>
      </c>
      <c r="G49" s="57" t="s">
        <v>666</v>
      </c>
      <c r="H49" s="57" t="s">
        <v>30</v>
      </c>
      <c r="I49" s="57" t="s">
        <v>135</v>
      </c>
      <c r="J49" s="57" t="s">
        <v>32</v>
      </c>
      <c r="K49" s="57" t="s">
        <v>731</v>
      </c>
    </row>
    <row r="50" spans="1:11" x14ac:dyDescent="0.25">
      <c r="A50" s="57">
        <v>86</v>
      </c>
      <c r="B50" s="57" t="s">
        <v>145</v>
      </c>
      <c r="C50" s="57" t="s">
        <v>146</v>
      </c>
      <c r="D50" s="57" t="s">
        <v>0</v>
      </c>
      <c r="E50" s="57" t="s">
        <v>1</v>
      </c>
      <c r="F50" s="57" t="s">
        <v>147</v>
      </c>
      <c r="G50" s="57" t="s">
        <v>666</v>
      </c>
      <c r="H50" s="57" t="s">
        <v>3</v>
      </c>
      <c r="I50" s="57" t="s">
        <v>148</v>
      </c>
      <c r="J50" s="57" t="s">
        <v>53</v>
      </c>
      <c r="K50" s="57" t="s">
        <v>732</v>
      </c>
    </row>
    <row r="51" spans="1:11" x14ac:dyDescent="0.25">
      <c r="A51" s="57">
        <v>87</v>
      </c>
      <c r="B51" s="57" t="s">
        <v>150</v>
      </c>
      <c r="C51" s="57" t="s">
        <v>151</v>
      </c>
      <c r="D51" s="57" t="s">
        <v>152</v>
      </c>
      <c r="E51" s="57" t="s">
        <v>28</v>
      </c>
      <c r="F51" s="57" t="s">
        <v>153</v>
      </c>
      <c r="G51" s="57" t="s">
        <v>666</v>
      </c>
      <c r="H51" s="57" t="s">
        <v>30</v>
      </c>
      <c r="I51" s="57" t="s">
        <v>154</v>
      </c>
      <c r="J51" s="57" t="s">
        <v>32</v>
      </c>
      <c r="K51" s="57" t="s">
        <v>733</v>
      </c>
    </row>
    <row r="52" spans="1:11" x14ac:dyDescent="0.25">
      <c r="A52" s="57">
        <v>88</v>
      </c>
      <c r="B52" s="57" t="s">
        <v>54</v>
      </c>
      <c r="C52" s="57" t="s">
        <v>55</v>
      </c>
      <c r="D52" s="57" t="s">
        <v>0</v>
      </c>
      <c r="E52" s="57" t="s">
        <v>1</v>
      </c>
      <c r="F52" s="57" t="s">
        <v>156</v>
      </c>
      <c r="G52" s="57" t="s">
        <v>666</v>
      </c>
      <c r="H52" s="57" t="s">
        <v>157</v>
      </c>
      <c r="I52" s="57" t="s">
        <v>158</v>
      </c>
      <c r="J52" s="57" t="s">
        <v>159</v>
      </c>
      <c r="K52" s="57" t="s">
        <v>734</v>
      </c>
    </row>
    <row r="53" spans="1:11" x14ac:dyDescent="0.25">
      <c r="A53" s="57">
        <v>97</v>
      </c>
      <c r="B53" s="57" t="s">
        <v>467</v>
      </c>
      <c r="C53" s="57" t="s">
        <v>468</v>
      </c>
      <c r="D53" s="57" t="s">
        <v>0</v>
      </c>
      <c r="E53" s="57" t="s">
        <v>1</v>
      </c>
      <c r="F53" s="57" t="s">
        <v>477</v>
      </c>
      <c r="G53" s="57" t="s">
        <v>666</v>
      </c>
      <c r="H53" s="57" t="s">
        <v>30</v>
      </c>
      <c r="I53" s="57" t="s">
        <v>478</v>
      </c>
      <c r="J53" s="57" t="s">
        <v>32</v>
      </c>
      <c r="K53" s="57" t="s">
        <v>740</v>
      </c>
    </row>
    <row r="54" spans="1:11" x14ac:dyDescent="0.25">
      <c r="A54" s="57">
        <v>98</v>
      </c>
      <c r="B54" s="57" t="s">
        <v>101</v>
      </c>
      <c r="C54" s="57" t="s">
        <v>102</v>
      </c>
      <c r="D54" s="57" t="s">
        <v>103</v>
      </c>
      <c r="E54" s="57" t="s">
        <v>43</v>
      </c>
      <c r="F54" s="57" t="s">
        <v>202</v>
      </c>
      <c r="G54" s="57" t="s">
        <v>666</v>
      </c>
      <c r="H54" s="57" t="s">
        <v>30</v>
      </c>
      <c r="I54" s="57" t="s">
        <v>203</v>
      </c>
      <c r="J54" s="57" t="s">
        <v>32</v>
      </c>
      <c r="K54" s="57" t="s">
        <v>743</v>
      </c>
    </row>
    <row r="55" spans="1:11" x14ac:dyDescent="0.25">
      <c r="A55" s="57">
        <v>100</v>
      </c>
      <c r="B55" s="57" t="s">
        <v>206</v>
      </c>
      <c r="C55" s="57" t="s">
        <v>207</v>
      </c>
      <c r="D55" s="57" t="s">
        <v>173</v>
      </c>
      <c r="E55" s="57" t="s">
        <v>43</v>
      </c>
      <c r="F55" s="57" t="s">
        <v>208</v>
      </c>
      <c r="G55" s="57" t="s">
        <v>666</v>
      </c>
      <c r="H55" s="57" t="s">
        <v>3</v>
      </c>
      <c r="I55" s="57" t="s">
        <v>209</v>
      </c>
      <c r="J55" s="57" t="s">
        <v>53</v>
      </c>
      <c r="K55" s="57" t="s">
        <v>745</v>
      </c>
    </row>
    <row r="56" spans="1:11" x14ac:dyDescent="0.25">
      <c r="A56" s="57">
        <v>101</v>
      </c>
      <c r="B56" s="57" t="s">
        <v>50</v>
      </c>
      <c r="C56" s="57" t="s">
        <v>51</v>
      </c>
      <c r="D56" s="57" t="s">
        <v>52</v>
      </c>
      <c r="E56" s="57" t="s">
        <v>43</v>
      </c>
      <c r="F56" s="57" t="s">
        <v>221</v>
      </c>
      <c r="G56" s="57" t="s">
        <v>666</v>
      </c>
      <c r="H56" s="57" t="s">
        <v>3</v>
      </c>
      <c r="I56" s="57" t="s">
        <v>222</v>
      </c>
      <c r="J56" s="57" t="s">
        <v>53</v>
      </c>
      <c r="K56" s="57" t="s">
        <v>747</v>
      </c>
    </row>
    <row r="57" spans="1:11" x14ac:dyDescent="0.25">
      <c r="A57" s="57">
        <v>103</v>
      </c>
      <c r="B57" s="57" t="s">
        <v>54</v>
      </c>
      <c r="C57" s="57" t="s">
        <v>55</v>
      </c>
      <c r="D57" s="57" t="s">
        <v>0</v>
      </c>
      <c r="E57" s="57" t="s">
        <v>1</v>
      </c>
      <c r="F57" s="57" t="s">
        <v>229</v>
      </c>
      <c r="G57" s="57" t="s">
        <v>666</v>
      </c>
      <c r="H57" s="57" t="s">
        <v>3</v>
      </c>
      <c r="I57" s="57" t="s">
        <v>230</v>
      </c>
      <c r="J57" s="57" t="s">
        <v>53</v>
      </c>
      <c r="K57" s="57" t="s">
        <v>749</v>
      </c>
    </row>
    <row r="58" spans="1:11" x14ac:dyDescent="0.25">
      <c r="A58" s="57">
        <v>104</v>
      </c>
      <c r="B58" s="57" t="s">
        <v>232</v>
      </c>
      <c r="C58" s="57" t="s">
        <v>233</v>
      </c>
      <c r="D58" s="57" t="s">
        <v>234</v>
      </c>
      <c r="E58" s="57" t="s">
        <v>1</v>
      </c>
      <c r="F58" s="57" t="s">
        <v>235</v>
      </c>
      <c r="G58" s="57" t="s">
        <v>666</v>
      </c>
      <c r="H58" s="57" t="s">
        <v>3</v>
      </c>
      <c r="I58" s="57" t="s">
        <v>236</v>
      </c>
      <c r="J58" s="57" t="s">
        <v>53</v>
      </c>
      <c r="K58" s="57" t="s">
        <v>750</v>
      </c>
    </row>
    <row r="59" spans="1:11" x14ac:dyDescent="0.25">
      <c r="A59" s="57">
        <v>105</v>
      </c>
      <c r="B59" s="57" t="s">
        <v>50</v>
      </c>
      <c r="C59" s="57" t="s">
        <v>51</v>
      </c>
      <c r="D59" s="57" t="s">
        <v>52</v>
      </c>
      <c r="E59" s="57" t="s">
        <v>43</v>
      </c>
      <c r="F59" s="57" t="s">
        <v>246</v>
      </c>
      <c r="G59" s="57" t="s">
        <v>666</v>
      </c>
      <c r="H59" s="57" t="s">
        <v>3</v>
      </c>
      <c r="I59" s="57" t="s">
        <v>247</v>
      </c>
      <c r="J59" s="57" t="s">
        <v>125</v>
      </c>
      <c r="K59" s="57" t="s">
        <v>751</v>
      </c>
    </row>
    <row r="60" spans="1:11" x14ac:dyDescent="0.25">
      <c r="A60" s="57">
        <v>106</v>
      </c>
      <c r="B60" s="57" t="s">
        <v>249</v>
      </c>
      <c r="C60" s="57" t="s">
        <v>250</v>
      </c>
      <c r="D60" s="57" t="s">
        <v>251</v>
      </c>
      <c r="E60" s="57" t="s">
        <v>43</v>
      </c>
      <c r="F60" s="57" t="s">
        <v>252</v>
      </c>
      <c r="G60" s="57" t="s">
        <v>666</v>
      </c>
      <c r="H60" s="57" t="s">
        <v>3</v>
      </c>
      <c r="I60" s="57" t="s">
        <v>253</v>
      </c>
      <c r="J60" s="57" t="s">
        <v>125</v>
      </c>
      <c r="K60" s="57" t="s">
        <v>752</v>
      </c>
    </row>
    <row r="61" spans="1:11" x14ac:dyDescent="0.25">
      <c r="A61" s="57">
        <v>108</v>
      </c>
      <c r="B61" s="57" t="s">
        <v>268</v>
      </c>
      <c r="C61" s="57" t="s">
        <v>269</v>
      </c>
      <c r="D61" s="57" t="s">
        <v>66</v>
      </c>
      <c r="E61" s="57" t="s">
        <v>1</v>
      </c>
      <c r="F61" s="57" t="s">
        <v>270</v>
      </c>
      <c r="G61" s="57" t="s">
        <v>666</v>
      </c>
      <c r="H61" s="57" t="s">
        <v>3</v>
      </c>
      <c r="I61" s="57" t="s">
        <v>271</v>
      </c>
      <c r="J61" s="57" t="s">
        <v>53</v>
      </c>
      <c r="K61" s="57" t="s">
        <v>754</v>
      </c>
    </row>
    <row r="62" spans="1:11" x14ac:dyDescent="0.25">
      <c r="A62" s="57">
        <v>109</v>
      </c>
      <c r="B62" s="57" t="s">
        <v>273</v>
      </c>
      <c r="C62" s="57" t="s">
        <v>274</v>
      </c>
      <c r="D62" s="57" t="s">
        <v>0</v>
      </c>
      <c r="E62" s="57" t="s">
        <v>1</v>
      </c>
      <c r="F62" s="57" t="s">
        <v>275</v>
      </c>
      <c r="G62" s="57" t="s">
        <v>666</v>
      </c>
      <c r="H62" s="57" t="s">
        <v>3</v>
      </c>
      <c r="I62" s="57" t="s">
        <v>276</v>
      </c>
      <c r="J62" s="57" t="s">
        <v>53</v>
      </c>
      <c r="K62" s="57" t="s">
        <v>755</v>
      </c>
    </row>
    <row r="63" spans="1:11" x14ac:dyDescent="0.25">
      <c r="A63" s="57">
        <v>1</v>
      </c>
      <c r="B63" s="57" t="s">
        <v>530</v>
      </c>
      <c r="C63" s="57" t="s">
        <v>531</v>
      </c>
      <c r="D63" s="57" t="s">
        <v>36</v>
      </c>
      <c r="E63" s="57" t="s">
        <v>1</v>
      </c>
      <c r="F63" s="57" t="s">
        <v>937</v>
      </c>
      <c r="G63" s="57" t="s">
        <v>938</v>
      </c>
      <c r="H63" s="57" t="s">
        <v>3</v>
      </c>
      <c r="I63" s="57" t="s">
        <v>939</v>
      </c>
      <c r="J63" s="57" t="s">
        <v>940</v>
      </c>
      <c r="K63" s="57" t="s">
        <v>941</v>
      </c>
    </row>
    <row r="64" spans="1:11" x14ac:dyDescent="0.25">
      <c r="A64" s="57">
        <v>2</v>
      </c>
      <c r="B64" s="57" t="s">
        <v>942</v>
      </c>
      <c r="C64" s="57" t="s">
        <v>943</v>
      </c>
      <c r="D64" s="57" t="s">
        <v>944</v>
      </c>
      <c r="E64" s="57" t="s">
        <v>28</v>
      </c>
      <c r="F64" s="57" t="s">
        <v>945</v>
      </c>
      <c r="G64" s="57" t="s">
        <v>938</v>
      </c>
      <c r="H64" s="57" t="s">
        <v>30</v>
      </c>
      <c r="I64" s="57" t="s">
        <v>946</v>
      </c>
      <c r="J64" s="57" t="s">
        <v>32</v>
      </c>
      <c r="K64" s="57" t="s">
        <v>947</v>
      </c>
    </row>
    <row r="65" spans="1:11" x14ac:dyDescent="0.25">
      <c r="A65" s="57">
        <v>4</v>
      </c>
      <c r="B65" s="57" t="s">
        <v>190</v>
      </c>
      <c r="C65" s="57" t="s">
        <v>191</v>
      </c>
      <c r="D65" s="57" t="s">
        <v>192</v>
      </c>
      <c r="E65" s="57" t="s">
        <v>28</v>
      </c>
      <c r="F65" s="57" t="s">
        <v>193</v>
      </c>
      <c r="G65" s="57" t="s">
        <v>938</v>
      </c>
      <c r="H65" s="57" t="s">
        <v>30</v>
      </c>
      <c r="I65" s="57" t="s">
        <v>194</v>
      </c>
      <c r="J65" s="57" t="s">
        <v>32</v>
      </c>
      <c r="K65" s="57" t="s">
        <v>951</v>
      </c>
    </row>
    <row r="66" spans="1:11" x14ac:dyDescent="0.25">
      <c r="A66" s="57">
        <v>15</v>
      </c>
      <c r="B66" s="57" t="s">
        <v>845</v>
      </c>
      <c r="C66" s="57" t="s">
        <v>846</v>
      </c>
      <c r="D66" s="57" t="s">
        <v>27</v>
      </c>
      <c r="E66" s="57" t="s">
        <v>28</v>
      </c>
      <c r="F66" s="57" t="s">
        <v>847</v>
      </c>
      <c r="G66" s="57" t="s">
        <v>938</v>
      </c>
      <c r="H66" s="57" t="s">
        <v>294</v>
      </c>
      <c r="I66" s="57" t="s">
        <v>848</v>
      </c>
      <c r="J66" s="57" t="s">
        <v>289</v>
      </c>
      <c r="K66" s="57" t="s">
        <v>849</v>
      </c>
    </row>
    <row r="67" spans="1:11" x14ac:dyDescent="0.25">
      <c r="A67" s="57">
        <v>25</v>
      </c>
      <c r="B67" s="57" t="s">
        <v>425</v>
      </c>
      <c r="C67" s="57" t="s">
        <v>426</v>
      </c>
      <c r="D67" s="57" t="s">
        <v>427</v>
      </c>
      <c r="E67" s="57" t="s">
        <v>28</v>
      </c>
      <c r="F67" s="57" t="s">
        <v>428</v>
      </c>
      <c r="G67" s="57" t="s">
        <v>938</v>
      </c>
      <c r="H67" s="57" t="s">
        <v>287</v>
      </c>
      <c r="I67" s="57" t="s">
        <v>429</v>
      </c>
      <c r="J67" s="57" t="s">
        <v>289</v>
      </c>
      <c r="K67" s="57" t="s">
        <v>659</v>
      </c>
    </row>
    <row r="68" spans="1:11" x14ac:dyDescent="0.25">
      <c r="A68" s="57">
        <v>27</v>
      </c>
      <c r="B68" s="57" t="s">
        <v>608</v>
      </c>
      <c r="C68" s="57" t="s">
        <v>378</v>
      </c>
      <c r="D68" s="57" t="s">
        <v>27</v>
      </c>
      <c r="E68" s="57" t="s">
        <v>28</v>
      </c>
      <c r="F68" s="57" t="s">
        <v>609</v>
      </c>
      <c r="G68" s="57" t="s">
        <v>938</v>
      </c>
      <c r="H68" s="57" t="s">
        <v>294</v>
      </c>
      <c r="I68" s="57" t="s">
        <v>610</v>
      </c>
      <c r="J68" s="57" t="s">
        <v>289</v>
      </c>
      <c r="K68" s="57" t="s">
        <v>663</v>
      </c>
    </row>
    <row r="69" spans="1:11" x14ac:dyDescent="0.25">
      <c r="A69" s="57">
        <v>36</v>
      </c>
      <c r="B69" s="57" t="s">
        <v>161</v>
      </c>
      <c r="C69" s="57" t="s">
        <v>162</v>
      </c>
      <c r="D69" s="57" t="s">
        <v>394</v>
      </c>
      <c r="E69" s="57" t="s">
        <v>1</v>
      </c>
      <c r="F69" s="57" t="s">
        <v>163</v>
      </c>
      <c r="G69" s="57" t="s">
        <v>938</v>
      </c>
      <c r="H69" s="57" t="s">
        <v>30</v>
      </c>
      <c r="I69" s="57" t="s">
        <v>164</v>
      </c>
      <c r="J69" s="57" t="s">
        <v>32</v>
      </c>
      <c r="K69" s="57" t="s">
        <v>675</v>
      </c>
    </row>
    <row r="70" spans="1:11" x14ac:dyDescent="0.25">
      <c r="A70" s="57">
        <v>43</v>
      </c>
      <c r="B70" s="57" t="s">
        <v>317</v>
      </c>
      <c r="C70" s="57" t="s">
        <v>279</v>
      </c>
      <c r="D70" s="57" t="s">
        <v>318</v>
      </c>
      <c r="E70" s="57" t="s">
        <v>28</v>
      </c>
      <c r="F70" s="57" t="s">
        <v>319</v>
      </c>
      <c r="G70" s="57" t="s">
        <v>938</v>
      </c>
      <c r="H70" s="57" t="s">
        <v>287</v>
      </c>
      <c r="I70" s="57" t="s">
        <v>320</v>
      </c>
      <c r="J70" s="57" t="s">
        <v>289</v>
      </c>
      <c r="K70" s="57" t="s">
        <v>758</v>
      </c>
    </row>
    <row r="71" spans="1:11" x14ac:dyDescent="0.25">
      <c r="A71" s="57">
        <v>51</v>
      </c>
      <c r="B71" s="57" t="s">
        <v>372</v>
      </c>
      <c r="C71" s="57" t="s">
        <v>373</v>
      </c>
      <c r="D71" s="57" t="s">
        <v>42</v>
      </c>
      <c r="E71" s="57" t="s">
        <v>43</v>
      </c>
      <c r="F71" s="57" t="s">
        <v>374</v>
      </c>
      <c r="G71" s="57" t="s">
        <v>938</v>
      </c>
      <c r="H71" s="57" t="s">
        <v>294</v>
      </c>
      <c r="I71" s="57" t="s">
        <v>375</v>
      </c>
      <c r="J71" s="57" t="s">
        <v>289</v>
      </c>
      <c r="K71" s="57" t="s">
        <v>694</v>
      </c>
    </row>
    <row r="72" spans="1:11" x14ac:dyDescent="0.25">
      <c r="A72" s="57">
        <v>54</v>
      </c>
      <c r="B72" s="57" t="s">
        <v>137</v>
      </c>
      <c r="C72" s="57" t="s">
        <v>138</v>
      </c>
      <c r="D72" s="57" t="s">
        <v>0</v>
      </c>
      <c r="E72" s="57" t="s">
        <v>1</v>
      </c>
      <c r="F72" s="57" t="s">
        <v>139</v>
      </c>
      <c r="G72" s="57" t="s">
        <v>938</v>
      </c>
      <c r="H72" s="57" t="s">
        <v>3</v>
      </c>
      <c r="I72" s="57" t="s">
        <v>140</v>
      </c>
      <c r="J72" s="57" t="s">
        <v>53</v>
      </c>
      <c r="K72" s="57" t="s">
        <v>699</v>
      </c>
    </row>
    <row r="73" spans="1:11" x14ac:dyDescent="0.25">
      <c r="A73" s="57">
        <v>56</v>
      </c>
      <c r="B73" s="57" t="s">
        <v>403</v>
      </c>
      <c r="C73" s="57" t="s">
        <v>60</v>
      </c>
      <c r="D73" s="57" t="s">
        <v>27</v>
      </c>
      <c r="E73" s="57" t="s">
        <v>28</v>
      </c>
      <c r="F73" s="57" t="s">
        <v>404</v>
      </c>
      <c r="G73" s="57" t="s">
        <v>938</v>
      </c>
      <c r="H73" s="57" t="s">
        <v>287</v>
      </c>
      <c r="I73" s="57" t="s">
        <v>405</v>
      </c>
      <c r="J73" s="57" t="s">
        <v>289</v>
      </c>
      <c r="K73" s="57" t="s">
        <v>701</v>
      </c>
    </row>
    <row r="74" spans="1:11" x14ac:dyDescent="0.25">
      <c r="A74" s="57">
        <v>58</v>
      </c>
      <c r="B74" s="57" t="s">
        <v>415</v>
      </c>
      <c r="C74" s="57" t="s">
        <v>416</v>
      </c>
      <c r="D74" s="57" t="s">
        <v>417</v>
      </c>
      <c r="E74" s="57" t="s">
        <v>28</v>
      </c>
      <c r="F74" s="57" t="s">
        <v>418</v>
      </c>
      <c r="G74" s="57" t="s">
        <v>938</v>
      </c>
      <c r="H74" s="57" t="s">
        <v>287</v>
      </c>
      <c r="I74" s="57" t="s">
        <v>419</v>
      </c>
      <c r="J74" s="57" t="s">
        <v>289</v>
      </c>
      <c r="K74" s="57" t="s">
        <v>703</v>
      </c>
    </row>
    <row r="75" spans="1:11" x14ac:dyDescent="0.25">
      <c r="A75" s="57">
        <v>59</v>
      </c>
      <c r="B75" s="57" t="s">
        <v>431</v>
      </c>
      <c r="C75" s="57" t="s">
        <v>172</v>
      </c>
      <c r="D75" s="57" t="s">
        <v>432</v>
      </c>
      <c r="E75" s="57" t="s">
        <v>28</v>
      </c>
      <c r="F75" s="57" t="s">
        <v>433</v>
      </c>
      <c r="G75" s="57" t="s">
        <v>938</v>
      </c>
      <c r="H75" s="57" t="s">
        <v>294</v>
      </c>
      <c r="I75" s="57" t="s">
        <v>434</v>
      </c>
      <c r="J75" s="57" t="s">
        <v>289</v>
      </c>
      <c r="K75" s="57" t="s">
        <v>704</v>
      </c>
    </row>
    <row r="76" spans="1:11" x14ac:dyDescent="0.25">
      <c r="A76" s="57">
        <v>68</v>
      </c>
      <c r="B76" s="57" t="s">
        <v>25</v>
      </c>
      <c r="C76" s="57" t="s">
        <v>26</v>
      </c>
      <c r="D76" s="57" t="s">
        <v>27</v>
      </c>
      <c r="E76" s="57" t="s">
        <v>28</v>
      </c>
      <c r="F76" s="57" t="s">
        <v>29</v>
      </c>
      <c r="G76" s="57" t="s">
        <v>938</v>
      </c>
      <c r="H76" s="57" t="s">
        <v>30</v>
      </c>
      <c r="I76" s="57" t="s">
        <v>31</v>
      </c>
      <c r="J76" s="57" t="s">
        <v>32</v>
      </c>
      <c r="K76" s="57" t="s">
        <v>714</v>
      </c>
    </row>
    <row r="77" spans="1:11" x14ac:dyDescent="0.25">
      <c r="A77" s="57">
        <v>72</v>
      </c>
      <c r="B77" s="57" t="s">
        <v>71</v>
      </c>
      <c r="C77" s="57" t="s">
        <v>72</v>
      </c>
      <c r="D77" s="57" t="s">
        <v>73</v>
      </c>
      <c r="E77" s="57" t="s">
        <v>28</v>
      </c>
      <c r="F77" s="57" t="s">
        <v>74</v>
      </c>
      <c r="G77" s="57" t="s">
        <v>938</v>
      </c>
      <c r="H77" s="57" t="s">
        <v>30</v>
      </c>
      <c r="I77" s="57" t="s">
        <v>75</v>
      </c>
      <c r="J77" s="57" t="s">
        <v>32</v>
      </c>
      <c r="K77" s="57" t="s">
        <v>719</v>
      </c>
    </row>
    <row r="78" spans="1:11" x14ac:dyDescent="0.25">
      <c r="A78" s="57">
        <v>102</v>
      </c>
      <c r="B78" s="57" t="s">
        <v>224</v>
      </c>
      <c r="C78" s="57" t="s">
        <v>225</v>
      </c>
      <c r="D78" s="57" t="s">
        <v>0</v>
      </c>
      <c r="E78" s="57" t="s">
        <v>1</v>
      </c>
      <c r="F78" s="57" t="s">
        <v>226</v>
      </c>
      <c r="G78" s="57" t="s">
        <v>938</v>
      </c>
      <c r="H78" s="57" t="s">
        <v>3</v>
      </c>
      <c r="I78" s="57" t="s">
        <v>227</v>
      </c>
      <c r="J78" s="57" t="s">
        <v>53</v>
      </c>
      <c r="K78" s="57" t="s">
        <v>748</v>
      </c>
    </row>
    <row r="79" spans="1:11" x14ac:dyDescent="0.25">
      <c r="A79" s="57">
        <v>107</v>
      </c>
      <c r="B79" s="57" t="s">
        <v>262</v>
      </c>
      <c r="C79" s="57" t="s">
        <v>263</v>
      </c>
      <c r="D79" s="57" t="s">
        <v>264</v>
      </c>
      <c r="E79" s="57" t="s">
        <v>1</v>
      </c>
      <c r="F79" s="57" t="s">
        <v>265</v>
      </c>
      <c r="G79" s="57" t="s">
        <v>938</v>
      </c>
      <c r="H79" s="57" t="s">
        <v>3</v>
      </c>
      <c r="I79" s="57" t="s">
        <v>266</v>
      </c>
      <c r="J79" s="57" t="s">
        <v>53</v>
      </c>
      <c r="K79" s="57" t="s">
        <v>753</v>
      </c>
    </row>
    <row r="80" spans="1:11" x14ac:dyDescent="0.25">
      <c r="A80" s="57">
        <v>110</v>
      </c>
      <c r="B80" s="57" t="s">
        <v>278</v>
      </c>
      <c r="C80" s="57" t="s">
        <v>279</v>
      </c>
      <c r="D80" s="57" t="s">
        <v>66</v>
      </c>
      <c r="E80" s="57" t="s">
        <v>1</v>
      </c>
      <c r="F80" s="57" t="s">
        <v>280</v>
      </c>
      <c r="G80" s="57" t="s">
        <v>938</v>
      </c>
      <c r="H80" s="57" t="s">
        <v>3</v>
      </c>
      <c r="I80" s="57" t="s">
        <v>281</v>
      </c>
      <c r="J80" s="57" t="s">
        <v>53</v>
      </c>
      <c r="K80" s="57" t="s">
        <v>756</v>
      </c>
    </row>
    <row r="81" spans="1:11" x14ac:dyDescent="0.25">
      <c r="A81" s="57">
        <v>95</v>
      </c>
      <c r="B81" s="57" t="s">
        <v>174</v>
      </c>
      <c r="C81" s="57" t="s">
        <v>175</v>
      </c>
      <c r="D81" s="57" t="s">
        <v>0</v>
      </c>
      <c r="E81" s="57" t="s">
        <v>1</v>
      </c>
      <c r="F81" s="57" t="s">
        <v>472</v>
      </c>
      <c r="G81" s="57" t="s">
        <v>543</v>
      </c>
      <c r="H81" s="57" t="s">
        <v>473</v>
      </c>
      <c r="I81" s="57" t="s">
        <v>474</v>
      </c>
      <c r="J81" s="57" t="s">
        <v>475</v>
      </c>
      <c r="K81" s="57" t="s">
        <v>737</v>
      </c>
    </row>
    <row r="82" spans="1:11" x14ac:dyDescent="0.25">
      <c r="A82" s="57">
        <v>99</v>
      </c>
      <c r="B82" s="57" t="s">
        <v>54</v>
      </c>
      <c r="C82" s="57" t="s">
        <v>55</v>
      </c>
      <c r="D82" s="57" t="s">
        <v>0</v>
      </c>
      <c r="E82" s="57" t="s">
        <v>1</v>
      </c>
      <c r="F82" s="57" t="s">
        <v>480</v>
      </c>
      <c r="G82" s="57" t="s">
        <v>543</v>
      </c>
      <c r="H82" s="57" t="s">
        <v>473</v>
      </c>
      <c r="I82" s="57" t="s">
        <v>481</v>
      </c>
      <c r="J82" s="57" t="s">
        <v>475</v>
      </c>
      <c r="K82" s="57" t="s">
        <v>744</v>
      </c>
    </row>
    <row r="83" spans="1:11" x14ac:dyDescent="0.25">
      <c r="A83" s="57">
        <v>45</v>
      </c>
      <c r="B83" s="57" t="s">
        <v>15</v>
      </c>
      <c r="C83" s="57" t="s">
        <v>16</v>
      </c>
      <c r="D83" s="57" t="s">
        <v>17</v>
      </c>
      <c r="E83" s="57" t="s">
        <v>7</v>
      </c>
      <c r="F83" s="57" t="s">
        <v>18</v>
      </c>
      <c r="G83" s="57" t="s">
        <v>527</v>
      </c>
      <c r="H83" s="57" t="s">
        <v>5</v>
      </c>
      <c r="I83" s="57" t="s">
        <v>19</v>
      </c>
      <c r="J83" s="57" t="s">
        <v>6</v>
      </c>
      <c r="K83" s="57" t="s">
        <v>685</v>
      </c>
    </row>
    <row r="84" spans="1:11" x14ac:dyDescent="0.25">
      <c r="A84" s="57">
        <v>63</v>
      </c>
      <c r="B84" s="57" t="s">
        <v>443</v>
      </c>
      <c r="C84" s="57" t="s">
        <v>444</v>
      </c>
      <c r="D84" s="57" t="s">
        <v>0</v>
      </c>
      <c r="E84" s="57" t="s">
        <v>1</v>
      </c>
      <c r="F84" s="57" t="s">
        <v>445</v>
      </c>
      <c r="G84" s="57" t="s">
        <v>527</v>
      </c>
      <c r="H84" s="57" t="s">
        <v>5</v>
      </c>
      <c r="I84" s="57" t="s">
        <v>446</v>
      </c>
      <c r="J84" s="57" t="s">
        <v>6</v>
      </c>
      <c r="K84" s="57" t="s">
        <v>708</v>
      </c>
    </row>
    <row r="85" spans="1:11" x14ac:dyDescent="0.25">
      <c r="A85" s="57">
        <v>64</v>
      </c>
      <c r="B85" s="57" t="s">
        <v>448</v>
      </c>
      <c r="C85" s="57" t="s">
        <v>449</v>
      </c>
      <c r="D85" s="57" t="s">
        <v>205</v>
      </c>
      <c r="E85" s="57" t="s">
        <v>1</v>
      </c>
      <c r="F85" s="57" t="s">
        <v>450</v>
      </c>
      <c r="G85" s="57" t="s">
        <v>527</v>
      </c>
      <c r="H85" s="57" t="s">
        <v>5</v>
      </c>
      <c r="I85" s="57" t="s">
        <v>451</v>
      </c>
      <c r="J85" s="57" t="s">
        <v>6</v>
      </c>
      <c r="K85" s="57" t="s">
        <v>709</v>
      </c>
    </row>
    <row r="86" spans="1:11" x14ac:dyDescent="0.25">
      <c r="A86" s="57">
        <v>67</v>
      </c>
      <c r="B86" s="57" t="s">
        <v>20</v>
      </c>
      <c r="C86" s="57" t="s">
        <v>21</v>
      </c>
      <c r="D86" s="57" t="s">
        <v>0</v>
      </c>
      <c r="E86" s="57" t="s">
        <v>1</v>
      </c>
      <c r="F86" s="57" t="s">
        <v>22</v>
      </c>
      <c r="G86" s="57" t="s">
        <v>527</v>
      </c>
      <c r="H86" s="57" t="s">
        <v>5</v>
      </c>
      <c r="I86" s="57" t="s">
        <v>23</v>
      </c>
      <c r="J86" s="57" t="s">
        <v>6</v>
      </c>
      <c r="K86" s="57" t="s">
        <v>713</v>
      </c>
    </row>
    <row r="87" spans="1:11" x14ac:dyDescent="0.25">
      <c r="A87" s="57">
        <v>69</v>
      </c>
      <c r="B87" s="57" t="s">
        <v>40</v>
      </c>
      <c r="C87" s="57" t="s">
        <v>41</v>
      </c>
      <c r="D87" s="57" t="s">
        <v>42</v>
      </c>
      <c r="E87" s="57" t="s">
        <v>43</v>
      </c>
      <c r="F87" s="57" t="s">
        <v>44</v>
      </c>
      <c r="G87" s="57" t="s">
        <v>527</v>
      </c>
      <c r="H87" s="57" t="s">
        <v>5</v>
      </c>
      <c r="I87" s="57" t="s">
        <v>45</v>
      </c>
      <c r="J87" s="57" t="s">
        <v>6</v>
      </c>
      <c r="K87" s="57" t="s">
        <v>716</v>
      </c>
    </row>
    <row r="88" spans="1:11" x14ac:dyDescent="0.25">
      <c r="A88" s="57">
        <v>70</v>
      </c>
      <c r="B88" s="57" t="s">
        <v>791</v>
      </c>
      <c r="C88" s="57" t="s">
        <v>792</v>
      </c>
      <c r="D88" s="57" t="s">
        <v>793</v>
      </c>
      <c r="E88" s="57" t="s">
        <v>601</v>
      </c>
      <c r="F88" s="57" t="s">
        <v>794</v>
      </c>
      <c r="G88" s="57" t="s">
        <v>527</v>
      </c>
      <c r="H88" s="57" t="s">
        <v>8</v>
      </c>
      <c r="I88" s="57" t="s">
        <v>795</v>
      </c>
      <c r="J88" s="57" t="s">
        <v>778</v>
      </c>
      <c r="K88" s="57" t="s">
        <v>796</v>
      </c>
    </row>
    <row r="89" spans="1:11" x14ac:dyDescent="0.25">
      <c r="A89" s="57">
        <v>71</v>
      </c>
      <c r="B89" s="57" t="s">
        <v>54</v>
      </c>
      <c r="C89" s="57" t="s">
        <v>55</v>
      </c>
      <c r="D89" s="57" t="s">
        <v>0</v>
      </c>
      <c r="E89" s="57" t="s">
        <v>1</v>
      </c>
      <c r="F89" s="57" t="s">
        <v>56</v>
      </c>
      <c r="G89" s="57" t="s">
        <v>527</v>
      </c>
      <c r="H89" s="57" t="s">
        <v>5</v>
      </c>
      <c r="I89" s="57" t="s">
        <v>57</v>
      </c>
      <c r="J89" s="57" t="s">
        <v>6</v>
      </c>
      <c r="K89" s="57" t="s">
        <v>717</v>
      </c>
    </row>
    <row r="90" spans="1:11" x14ac:dyDescent="0.25">
      <c r="A90" s="57">
        <v>73</v>
      </c>
      <c r="B90" s="57" t="s">
        <v>467</v>
      </c>
      <c r="C90" s="57" t="s">
        <v>468</v>
      </c>
      <c r="D90" s="57" t="s">
        <v>0</v>
      </c>
      <c r="E90" s="57" t="s">
        <v>1</v>
      </c>
      <c r="F90" s="57" t="s">
        <v>469</v>
      </c>
      <c r="G90" s="57" t="s">
        <v>527</v>
      </c>
      <c r="H90" s="57" t="s">
        <v>5</v>
      </c>
      <c r="I90" s="57" t="s">
        <v>470</v>
      </c>
      <c r="J90" s="57" t="s">
        <v>6</v>
      </c>
      <c r="K90" s="57" t="s">
        <v>720</v>
      </c>
    </row>
    <row r="91" spans="1:11" x14ac:dyDescent="0.25">
      <c r="A91" s="57">
        <v>74</v>
      </c>
      <c r="B91" s="57" t="s">
        <v>79</v>
      </c>
      <c r="C91" s="57" t="s">
        <v>11</v>
      </c>
      <c r="D91" s="57" t="s">
        <v>80</v>
      </c>
      <c r="E91" s="57" t="s">
        <v>81</v>
      </c>
      <c r="F91" s="57" t="s">
        <v>82</v>
      </c>
      <c r="G91" s="57" t="s">
        <v>527</v>
      </c>
      <c r="H91" s="57" t="s">
        <v>5</v>
      </c>
      <c r="I91" s="57" t="s">
        <v>83</v>
      </c>
      <c r="J91" s="57" t="s">
        <v>6</v>
      </c>
      <c r="K91" s="57" t="s">
        <v>721</v>
      </c>
    </row>
    <row r="92" spans="1:11" x14ac:dyDescent="0.25">
      <c r="A92" s="57">
        <v>75</v>
      </c>
      <c r="B92" s="57" t="s">
        <v>64</v>
      </c>
      <c r="C92" s="57" t="s">
        <v>65</v>
      </c>
      <c r="D92" s="57" t="s">
        <v>66</v>
      </c>
      <c r="E92" s="57" t="s">
        <v>1</v>
      </c>
      <c r="F92" s="57" t="s">
        <v>85</v>
      </c>
      <c r="G92" s="57" t="s">
        <v>527</v>
      </c>
      <c r="H92" s="57" t="s">
        <v>5</v>
      </c>
      <c r="I92" s="57" t="s">
        <v>86</v>
      </c>
      <c r="J92" s="57" t="s">
        <v>6</v>
      </c>
      <c r="K92" s="57" t="s">
        <v>722</v>
      </c>
    </row>
    <row r="93" spans="1:11" x14ac:dyDescent="0.25">
      <c r="A93" s="57">
        <v>76</v>
      </c>
      <c r="B93" s="57" t="s">
        <v>88</v>
      </c>
      <c r="C93" s="57" t="s">
        <v>89</v>
      </c>
      <c r="D93" s="57" t="s">
        <v>90</v>
      </c>
      <c r="E93" s="57" t="s">
        <v>70</v>
      </c>
      <c r="F93" s="57" t="s">
        <v>91</v>
      </c>
      <c r="G93" s="57" t="s">
        <v>527</v>
      </c>
      <c r="H93" s="57" t="s">
        <v>5</v>
      </c>
      <c r="I93" s="57" t="s">
        <v>92</v>
      </c>
      <c r="J93" s="57" t="s">
        <v>6</v>
      </c>
      <c r="K93" s="57" t="s">
        <v>723</v>
      </c>
    </row>
    <row r="94" spans="1:11" x14ac:dyDescent="0.25">
      <c r="A94" s="57">
        <v>77</v>
      </c>
      <c r="B94" s="57" t="s">
        <v>50</v>
      </c>
      <c r="C94" s="57" t="s">
        <v>51</v>
      </c>
      <c r="D94" s="57" t="s">
        <v>52</v>
      </c>
      <c r="E94" s="57" t="s">
        <v>43</v>
      </c>
      <c r="F94" s="57" t="s">
        <v>94</v>
      </c>
      <c r="G94" s="57" t="s">
        <v>527</v>
      </c>
      <c r="H94" s="57" t="s">
        <v>5</v>
      </c>
      <c r="I94" s="57" t="s">
        <v>95</v>
      </c>
      <c r="J94" s="57" t="s">
        <v>6</v>
      </c>
      <c r="K94" s="57" t="s">
        <v>724</v>
      </c>
    </row>
    <row r="95" spans="1:11" x14ac:dyDescent="0.25">
      <c r="A95" s="57">
        <v>80</v>
      </c>
      <c r="B95" s="57" t="s">
        <v>127</v>
      </c>
      <c r="C95" s="57" t="s">
        <v>47</v>
      </c>
      <c r="D95" s="57" t="s">
        <v>0</v>
      </c>
      <c r="E95" s="57" t="s">
        <v>1</v>
      </c>
      <c r="F95" s="57" t="s">
        <v>128</v>
      </c>
      <c r="G95" s="57" t="s">
        <v>527</v>
      </c>
      <c r="H95" s="57" t="s">
        <v>8</v>
      </c>
      <c r="I95" s="57" t="s">
        <v>129</v>
      </c>
      <c r="J95" s="57" t="s">
        <v>9</v>
      </c>
      <c r="K95" s="57" t="s">
        <v>729</v>
      </c>
    </row>
    <row r="96" spans="1:11" x14ac:dyDescent="0.25">
      <c r="A96" s="57">
        <v>81</v>
      </c>
      <c r="B96" s="57" t="s">
        <v>641</v>
      </c>
      <c r="C96" s="57" t="s">
        <v>642</v>
      </c>
      <c r="D96" s="57" t="s">
        <v>106</v>
      </c>
      <c r="E96" s="57" t="s">
        <v>7</v>
      </c>
      <c r="F96" s="57" t="s">
        <v>643</v>
      </c>
      <c r="G96" s="57" t="s">
        <v>527</v>
      </c>
      <c r="H96" s="57" t="s">
        <v>8</v>
      </c>
      <c r="I96" s="57" t="s">
        <v>644</v>
      </c>
      <c r="J96" s="57" t="s">
        <v>9</v>
      </c>
      <c r="K96" s="57" t="s">
        <v>730</v>
      </c>
    </row>
    <row r="97" spans="1:11" x14ac:dyDescent="0.25">
      <c r="A97" s="57">
        <v>84</v>
      </c>
      <c r="B97" s="57" t="s">
        <v>811</v>
      </c>
      <c r="C97" s="57" t="s">
        <v>812</v>
      </c>
      <c r="D97" s="57" t="s">
        <v>813</v>
      </c>
      <c r="E97" s="57" t="s">
        <v>814</v>
      </c>
      <c r="F97" s="57" t="s">
        <v>815</v>
      </c>
      <c r="G97" s="57" t="s">
        <v>527</v>
      </c>
      <c r="H97" s="57" t="s">
        <v>8</v>
      </c>
      <c r="I97" s="57" t="s">
        <v>817</v>
      </c>
      <c r="J97" s="57" t="s">
        <v>9</v>
      </c>
      <c r="K97" s="57" t="s">
        <v>818</v>
      </c>
    </row>
    <row r="98" spans="1:11" x14ac:dyDescent="0.25">
      <c r="A98" s="57">
        <v>85</v>
      </c>
      <c r="B98" s="57" t="s">
        <v>869</v>
      </c>
      <c r="C98" s="57" t="s">
        <v>870</v>
      </c>
      <c r="D98" s="57" t="s">
        <v>871</v>
      </c>
      <c r="E98" s="57" t="s">
        <v>198</v>
      </c>
      <c r="F98" s="57" t="s">
        <v>872</v>
      </c>
      <c r="G98" s="57" t="s">
        <v>527</v>
      </c>
      <c r="H98" s="57" t="s">
        <v>8</v>
      </c>
      <c r="I98" s="57" t="s">
        <v>873</v>
      </c>
      <c r="J98" s="57" t="s">
        <v>9</v>
      </c>
      <c r="K98" s="57" t="s">
        <v>874</v>
      </c>
    </row>
    <row r="99" spans="1:11" x14ac:dyDescent="0.25">
      <c r="A99" s="57">
        <v>89</v>
      </c>
      <c r="B99" s="57" t="s">
        <v>819</v>
      </c>
      <c r="C99" s="57" t="s">
        <v>820</v>
      </c>
      <c r="D99" s="57" t="s">
        <v>821</v>
      </c>
      <c r="E99" s="57" t="s">
        <v>822</v>
      </c>
      <c r="F99" s="57" t="s">
        <v>823</v>
      </c>
      <c r="G99" s="57" t="s">
        <v>527</v>
      </c>
      <c r="H99" s="57" t="s">
        <v>8</v>
      </c>
      <c r="I99" s="57" t="s">
        <v>824</v>
      </c>
      <c r="J99" s="57" t="s">
        <v>9</v>
      </c>
      <c r="K99" s="57" t="s">
        <v>825</v>
      </c>
    </row>
    <row r="100" spans="1:11" x14ac:dyDescent="0.25">
      <c r="A100" s="57">
        <v>90</v>
      </c>
      <c r="B100" s="57" t="s">
        <v>875</v>
      </c>
      <c r="C100" s="57" t="s">
        <v>876</v>
      </c>
      <c r="D100" s="57" t="s">
        <v>877</v>
      </c>
      <c r="E100" s="57" t="s">
        <v>878</v>
      </c>
      <c r="F100" s="57" t="s">
        <v>879</v>
      </c>
      <c r="G100" s="57" t="s">
        <v>527</v>
      </c>
      <c r="H100" s="57" t="s">
        <v>8</v>
      </c>
      <c r="I100" s="57" t="s">
        <v>880</v>
      </c>
      <c r="J100" s="57" t="s">
        <v>9</v>
      </c>
      <c r="K100" s="57" t="s">
        <v>881</v>
      </c>
    </row>
    <row r="101" spans="1:11" x14ac:dyDescent="0.25">
      <c r="A101" s="57">
        <v>91</v>
      </c>
      <c r="B101" s="57" t="s">
        <v>797</v>
      </c>
      <c r="C101" s="57" t="s">
        <v>798</v>
      </c>
      <c r="D101" s="57" t="s">
        <v>799</v>
      </c>
      <c r="E101" s="57" t="s">
        <v>1</v>
      </c>
      <c r="F101" s="57" t="s">
        <v>800</v>
      </c>
      <c r="G101" s="57" t="s">
        <v>527</v>
      </c>
      <c r="H101" s="57" t="s">
        <v>8</v>
      </c>
      <c r="I101" s="57" t="s">
        <v>801</v>
      </c>
      <c r="J101" s="57" t="s">
        <v>9</v>
      </c>
      <c r="K101" s="57" t="s">
        <v>802</v>
      </c>
    </row>
    <row r="102" spans="1:11" x14ac:dyDescent="0.25">
      <c r="A102" s="57">
        <v>92</v>
      </c>
      <c r="B102" s="57" t="s">
        <v>882</v>
      </c>
      <c r="C102" s="57" t="s">
        <v>97</v>
      </c>
      <c r="D102" s="57" t="s">
        <v>173</v>
      </c>
      <c r="E102" s="57" t="s">
        <v>43</v>
      </c>
      <c r="F102" s="57" t="s">
        <v>883</v>
      </c>
      <c r="G102" s="57" t="s">
        <v>527</v>
      </c>
      <c r="H102" s="57" t="s">
        <v>8</v>
      </c>
      <c r="I102" s="57" t="s">
        <v>884</v>
      </c>
      <c r="J102" s="57" t="s">
        <v>9</v>
      </c>
      <c r="K102" s="57" t="s">
        <v>885</v>
      </c>
    </row>
    <row r="103" spans="1:11" x14ac:dyDescent="0.25">
      <c r="A103" s="57">
        <v>94</v>
      </c>
      <c r="B103" s="57" t="s">
        <v>174</v>
      </c>
      <c r="C103" s="57" t="s">
        <v>175</v>
      </c>
      <c r="D103" s="57" t="s">
        <v>0</v>
      </c>
      <c r="E103" s="57" t="s">
        <v>1</v>
      </c>
      <c r="F103" s="57" t="s">
        <v>176</v>
      </c>
      <c r="G103" s="57" t="s">
        <v>527</v>
      </c>
      <c r="H103" s="57" t="s">
        <v>8</v>
      </c>
      <c r="I103" s="57" t="s">
        <v>177</v>
      </c>
      <c r="J103" s="57" t="s">
        <v>9</v>
      </c>
      <c r="K103" s="57" t="s">
        <v>736</v>
      </c>
    </row>
    <row r="104" spans="1:11" x14ac:dyDescent="0.25">
      <c r="A104" s="57">
        <v>96</v>
      </c>
      <c r="B104" s="57" t="s">
        <v>179</v>
      </c>
      <c r="C104" s="57" t="s">
        <v>180</v>
      </c>
      <c r="D104" s="57" t="s">
        <v>181</v>
      </c>
      <c r="E104" s="57" t="s">
        <v>43</v>
      </c>
      <c r="F104" s="57" t="s">
        <v>182</v>
      </c>
      <c r="G104" s="57" t="s">
        <v>527</v>
      </c>
      <c r="H104" s="57" t="s">
        <v>8</v>
      </c>
      <c r="I104" s="57" t="s">
        <v>183</v>
      </c>
      <c r="J104" s="57" t="s">
        <v>9</v>
      </c>
      <c r="K104" s="57" t="s">
        <v>738</v>
      </c>
    </row>
    <row r="105" spans="1:11" x14ac:dyDescent="0.25">
      <c r="A105" s="57">
        <v>7</v>
      </c>
      <c r="B105" s="57" t="s">
        <v>902</v>
      </c>
      <c r="C105" s="57" t="s">
        <v>903</v>
      </c>
      <c r="D105" s="57" t="s">
        <v>17</v>
      </c>
      <c r="E105" s="57" t="s">
        <v>7</v>
      </c>
      <c r="F105" s="57" t="s">
        <v>904</v>
      </c>
      <c r="G105" s="57" t="s">
        <v>760</v>
      </c>
      <c r="H105" s="57" t="s">
        <v>8</v>
      </c>
      <c r="I105" s="57" t="s">
        <v>905</v>
      </c>
      <c r="J105" s="57" t="s">
        <v>9</v>
      </c>
      <c r="K105" s="57" t="s">
        <v>906</v>
      </c>
    </row>
    <row r="106" spans="1:11" x14ac:dyDescent="0.25">
      <c r="A106" s="57">
        <v>9</v>
      </c>
      <c r="B106" s="57" t="s">
        <v>530</v>
      </c>
      <c r="C106" s="57" t="s">
        <v>531</v>
      </c>
      <c r="D106" s="57" t="s">
        <v>36</v>
      </c>
      <c r="E106" s="57" t="s">
        <v>1</v>
      </c>
      <c r="F106" s="57" t="s">
        <v>922</v>
      </c>
      <c r="G106" s="57" t="s">
        <v>760</v>
      </c>
      <c r="H106" s="57" t="s">
        <v>5</v>
      </c>
      <c r="I106" s="57" t="s">
        <v>923</v>
      </c>
      <c r="J106" s="57" t="s">
        <v>6</v>
      </c>
      <c r="K106" s="57" t="s">
        <v>924</v>
      </c>
    </row>
    <row r="107" spans="1:11" x14ac:dyDescent="0.25">
      <c r="A107" s="57">
        <v>16</v>
      </c>
      <c r="B107" s="57" t="s">
        <v>803</v>
      </c>
      <c r="C107" s="57" t="s">
        <v>804</v>
      </c>
      <c r="D107" s="57" t="s">
        <v>17</v>
      </c>
      <c r="E107" s="57" t="s">
        <v>7</v>
      </c>
      <c r="F107" s="57" t="s">
        <v>805</v>
      </c>
      <c r="G107" s="57" t="s">
        <v>760</v>
      </c>
      <c r="H107" s="57" t="s">
        <v>5</v>
      </c>
      <c r="I107" s="57" t="s">
        <v>806</v>
      </c>
      <c r="J107" s="57" t="s">
        <v>6</v>
      </c>
      <c r="K107" s="57" t="s">
        <v>807</v>
      </c>
    </row>
    <row r="108" spans="1:11" x14ac:dyDescent="0.25">
      <c r="A108" s="57">
        <v>17</v>
      </c>
      <c r="B108" s="57" t="s">
        <v>766</v>
      </c>
      <c r="C108" s="57" t="s">
        <v>767</v>
      </c>
      <c r="D108" s="57" t="s">
        <v>577</v>
      </c>
      <c r="E108" s="57" t="s">
        <v>7</v>
      </c>
      <c r="F108" s="57" t="s">
        <v>768</v>
      </c>
      <c r="G108" s="57" t="s">
        <v>760</v>
      </c>
      <c r="H108" s="57" t="s">
        <v>8</v>
      </c>
      <c r="I108" s="57" t="s">
        <v>769</v>
      </c>
      <c r="J108" s="57" t="s">
        <v>9</v>
      </c>
      <c r="K108" s="57" t="s">
        <v>770</v>
      </c>
    </row>
    <row r="109" spans="1:11" x14ac:dyDescent="0.25">
      <c r="A109" s="57">
        <v>18</v>
      </c>
      <c r="B109" s="57" t="s">
        <v>544</v>
      </c>
      <c r="C109" s="57" t="s">
        <v>545</v>
      </c>
      <c r="D109" s="57" t="s">
        <v>546</v>
      </c>
      <c r="E109" s="57" t="s">
        <v>1</v>
      </c>
      <c r="F109" s="57" t="s">
        <v>547</v>
      </c>
      <c r="G109" s="57" t="s">
        <v>760</v>
      </c>
      <c r="H109" s="57" t="s">
        <v>8</v>
      </c>
      <c r="I109" s="57" t="s">
        <v>548</v>
      </c>
      <c r="J109" s="57" t="s">
        <v>9</v>
      </c>
      <c r="K109" s="57" t="s">
        <v>783</v>
      </c>
    </row>
    <row r="110" spans="1:11" x14ac:dyDescent="0.25">
      <c r="A110" s="57">
        <v>83</v>
      </c>
      <c r="B110" s="57" t="s">
        <v>925</v>
      </c>
      <c r="C110" s="57" t="s">
        <v>926</v>
      </c>
      <c r="D110" s="57" t="s">
        <v>821</v>
      </c>
      <c r="E110" s="57" t="s">
        <v>822</v>
      </c>
      <c r="F110" s="57" t="s">
        <v>927</v>
      </c>
      <c r="G110" s="57" t="s">
        <v>760</v>
      </c>
      <c r="H110" s="57" t="s">
        <v>8</v>
      </c>
      <c r="I110" s="57" t="s">
        <v>928</v>
      </c>
      <c r="J110" s="57" t="s">
        <v>9</v>
      </c>
      <c r="K110" s="57" t="s">
        <v>929</v>
      </c>
    </row>
    <row r="111" spans="1:11" x14ac:dyDescent="0.25">
      <c r="A111" s="57">
        <v>93</v>
      </c>
      <c r="B111" s="57" t="s">
        <v>930</v>
      </c>
      <c r="C111" s="57" t="s">
        <v>931</v>
      </c>
      <c r="D111" s="57" t="s">
        <v>932</v>
      </c>
      <c r="E111" s="57" t="s">
        <v>933</v>
      </c>
      <c r="F111" s="57" t="s">
        <v>934</v>
      </c>
      <c r="G111" s="57" t="s">
        <v>760</v>
      </c>
      <c r="H111" s="57" t="s">
        <v>8</v>
      </c>
      <c r="I111" s="57" t="s">
        <v>935</v>
      </c>
      <c r="J111" s="57" t="s">
        <v>9</v>
      </c>
      <c r="K111" s="57" t="s">
        <v>936</v>
      </c>
    </row>
  </sheetData>
  <sortState ref="A2:K111">
    <sortCondition ref="G2:G111"/>
  </sortState>
  <pageMargins bottom="0.75" footer="0.3" header="0.3" left="0.7" right="0.7" top="0.75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5"/>
  <dimension ref="A1:L110"/>
  <sheetViews>
    <sheetView workbookViewId="0" zoomScaleNormal="100">
      <selection activeCell="A2" sqref="A2"/>
    </sheetView>
  </sheetViews>
  <sheetFormatPr defaultRowHeight="15" x14ac:dyDescent="0.25"/>
  <cols>
    <col min="1" max="1" bestFit="true" customWidth="true" width="4.28515625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</v>
      </c>
      <c r="B2" s="55" t="s">
        <v>262</v>
      </c>
      <c r="C2" s="55" t="s">
        <v>421</v>
      </c>
      <c r="D2" s="55" t="s">
        <v>0</v>
      </c>
      <c r="E2" s="55" t="s">
        <v>1</v>
      </c>
      <c r="F2" s="55" t="s">
        <v>855</v>
      </c>
      <c r="G2" s="55" t="s">
        <v>516</v>
      </c>
      <c r="H2" s="55" t="s">
        <v>828</v>
      </c>
      <c r="I2" s="55" t="s">
        <v>856</v>
      </c>
      <c r="J2" s="55" t="s">
        <v>827</v>
      </c>
      <c r="K2" s="55" t="s">
        <v>895</v>
      </c>
    </row>
    <row r="3" spans="1:11" x14ac:dyDescent="0.25">
      <c r="A3">
        <v>1</v>
      </c>
      <c r="B3" s="55" t="s">
        <v>567</v>
      </c>
      <c r="C3" s="55" t="s">
        <v>561</v>
      </c>
      <c r="D3" s="55" t="s">
        <v>0</v>
      </c>
      <c r="E3" s="55" t="s">
        <v>1</v>
      </c>
      <c r="F3" s="55" t="s">
        <v>61</v>
      </c>
      <c r="G3" s="55" t="s">
        <v>666</v>
      </c>
      <c r="H3" s="55" t="s">
        <v>3</v>
      </c>
      <c r="I3" s="55" t="s">
        <v>62</v>
      </c>
      <c r="J3" s="55" t="s">
        <v>53</v>
      </c>
      <c r="K3" s="55" t="s">
        <v>919</v>
      </c>
    </row>
    <row r="4" spans="1:11" x14ac:dyDescent="0.25">
      <c r="A4" s="55">
        <v>3</v>
      </c>
      <c r="B4" s="55" t="s">
        <v>49</v>
      </c>
      <c r="C4" s="55" t="s">
        <v>97</v>
      </c>
      <c r="D4" s="55" t="s">
        <v>66</v>
      </c>
      <c r="E4" s="55" t="s">
        <v>1</v>
      </c>
      <c r="F4" s="55" t="s">
        <v>391</v>
      </c>
      <c r="G4" s="55" t="s">
        <v>666</v>
      </c>
      <c r="H4" s="55" t="s">
        <v>294</v>
      </c>
      <c r="I4" s="55" t="s">
        <v>392</v>
      </c>
      <c r="J4" s="55" t="s">
        <v>289</v>
      </c>
      <c r="K4" s="55" t="s">
        <v>921</v>
      </c>
    </row>
    <row r="5" spans="1:11" x14ac:dyDescent="0.25">
      <c r="A5" s="55">
        <v>5</v>
      </c>
      <c r="B5" s="55" t="s">
        <v>301</v>
      </c>
      <c r="C5" s="55" t="s">
        <v>302</v>
      </c>
      <c r="D5" s="55" t="s">
        <v>0</v>
      </c>
      <c r="E5" s="55" t="s">
        <v>1</v>
      </c>
      <c r="F5" s="55" t="s">
        <v>303</v>
      </c>
      <c r="G5" s="55" t="s">
        <v>666</v>
      </c>
      <c r="H5" s="55" t="s">
        <v>294</v>
      </c>
      <c r="I5" s="55" t="s">
        <v>304</v>
      </c>
      <c r="J5" s="55" t="s">
        <v>289</v>
      </c>
      <c r="K5" s="55" t="s">
        <v>907</v>
      </c>
    </row>
    <row r="6" spans="1:11" x14ac:dyDescent="0.25">
      <c r="A6" s="55">
        <v>8</v>
      </c>
      <c r="B6" s="55" t="s">
        <v>361</v>
      </c>
      <c r="C6" s="55" t="s">
        <v>362</v>
      </c>
      <c r="D6" s="55" t="s">
        <v>0</v>
      </c>
      <c r="E6" s="55" t="s">
        <v>1</v>
      </c>
      <c r="F6" s="55" t="s">
        <v>886</v>
      </c>
      <c r="G6" s="55" t="s">
        <v>666</v>
      </c>
      <c r="H6" s="55" t="s">
        <v>3</v>
      </c>
      <c r="I6" s="55" t="s">
        <v>861</v>
      </c>
      <c r="J6" s="55" t="s">
        <v>516</v>
      </c>
      <c r="K6" s="55" t="s">
        <v>896</v>
      </c>
    </row>
    <row r="7" spans="1:11" x14ac:dyDescent="0.25">
      <c r="A7" s="55">
        <v>9</v>
      </c>
      <c r="B7" s="55" t="s">
        <v>863</v>
      </c>
      <c r="C7" s="55" t="s">
        <v>864</v>
      </c>
      <c r="D7" s="55" t="s">
        <v>865</v>
      </c>
      <c r="E7" s="55" t="s">
        <v>70</v>
      </c>
      <c r="F7" s="55" t="s">
        <v>866</v>
      </c>
      <c r="G7" s="55" t="s">
        <v>666</v>
      </c>
      <c r="H7" s="55" t="s">
        <v>287</v>
      </c>
      <c r="I7" s="55" t="s">
        <v>867</v>
      </c>
      <c r="J7" s="55" t="s">
        <v>289</v>
      </c>
      <c r="K7" s="55" t="s">
        <v>868</v>
      </c>
    </row>
    <row r="8" spans="1:11" x14ac:dyDescent="0.25">
      <c r="A8" s="55">
        <v>10</v>
      </c>
      <c r="B8" s="55" t="s">
        <v>830</v>
      </c>
      <c r="C8" s="55" t="s">
        <v>624</v>
      </c>
      <c r="D8" s="55" t="s">
        <v>625</v>
      </c>
      <c r="E8" s="55" t="s">
        <v>48</v>
      </c>
      <c r="F8" s="55" t="s">
        <v>626</v>
      </c>
      <c r="G8" s="55" t="s">
        <v>666</v>
      </c>
      <c r="H8" s="55" t="s">
        <v>294</v>
      </c>
      <c r="I8" s="55" t="s">
        <v>627</v>
      </c>
      <c r="J8" s="55" t="s">
        <v>289</v>
      </c>
      <c r="K8" s="55" t="s">
        <v>831</v>
      </c>
    </row>
    <row r="9" spans="1:11" x14ac:dyDescent="0.25">
      <c r="A9" s="55">
        <v>11</v>
      </c>
      <c r="B9" s="55" t="s">
        <v>832</v>
      </c>
      <c r="C9" s="55" t="s">
        <v>833</v>
      </c>
      <c r="D9" s="55" t="s">
        <v>173</v>
      </c>
      <c r="E9" s="55" t="s">
        <v>43</v>
      </c>
      <c r="F9" s="55" t="s">
        <v>834</v>
      </c>
      <c r="G9" s="55" t="s">
        <v>666</v>
      </c>
      <c r="H9" s="55" t="s">
        <v>294</v>
      </c>
      <c r="I9" s="55" t="s">
        <v>835</v>
      </c>
      <c r="J9" s="55" t="s">
        <v>289</v>
      </c>
      <c r="K9" s="55" t="s">
        <v>836</v>
      </c>
    </row>
    <row r="10" spans="1:11" x14ac:dyDescent="0.25">
      <c r="A10" s="55">
        <v>12</v>
      </c>
      <c r="B10" s="55" t="s">
        <v>845</v>
      </c>
      <c r="C10" s="55" t="s">
        <v>846</v>
      </c>
      <c r="D10" s="55" t="s">
        <v>27</v>
      </c>
      <c r="E10" s="55" t="s">
        <v>28</v>
      </c>
      <c r="F10" s="55" t="s">
        <v>847</v>
      </c>
      <c r="G10" s="55" t="s">
        <v>666</v>
      </c>
      <c r="H10" s="55" t="s">
        <v>294</v>
      </c>
      <c r="I10" s="55" t="s">
        <v>848</v>
      </c>
      <c r="J10" s="55" t="s">
        <v>289</v>
      </c>
      <c r="K10" s="55" t="s">
        <v>849</v>
      </c>
    </row>
    <row r="11" spans="1:11" x14ac:dyDescent="0.25">
      <c r="A11" s="55">
        <v>16</v>
      </c>
      <c r="B11" s="55" t="s">
        <v>453</v>
      </c>
      <c r="C11" s="55" t="s">
        <v>454</v>
      </c>
      <c r="D11" s="55" t="s">
        <v>455</v>
      </c>
      <c r="E11" s="55" t="s">
        <v>456</v>
      </c>
      <c r="F11" s="55" t="s">
        <v>457</v>
      </c>
      <c r="G11" s="55" t="s">
        <v>666</v>
      </c>
      <c r="H11" s="55" t="s">
        <v>30</v>
      </c>
      <c r="I11" s="55" t="s">
        <v>458</v>
      </c>
      <c r="J11" s="55" t="s">
        <v>32</v>
      </c>
      <c r="K11" s="55" t="s">
        <v>763</v>
      </c>
    </row>
    <row r="12" spans="1:11" x14ac:dyDescent="0.25">
      <c r="A12" s="55">
        <v>17</v>
      </c>
      <c r="B12" s="55" t="s">
        <v>530</v>
      </c>
      <c r="C12" s="55" t="s">
        <v>531</v>
      </c>
      <c r="D12" s="55" t="s">
        <v>0</v>
      </c>
      <c r="E12" s="55" t="s">
        <v>1</v>
      </c>
      <c r="F12" s="55" t="s">
        <v>532</v>
      </c>
      <c r="G12" s="55" t="s">
        <v>666</v>
      </c>
      <c r="H12" s="55" t="s">
        <v>294</v>
      </c>
      <c r="I12" s="55" t="s">
        <v>533</v>
      </c>
      <c r="J12" s="55" t="s">
        <v>516</v>
      </c>
      <c r="K12" s="55" t="s">
        <v>764</v>
      </c>
    </row>
    <row r="13" spans="1:11" x14ac:dyDescent="0.25">
      <c r="A13" s="55">
        <v>18</v>
      </c>
      <c r="B13" s="55" t="s">
        <v>116</v>
      </c>
      <c r="C13" s="55" t="s">
        <v>117</v>
      </c>
      <c r="D13" s="55" t="s">
        <v>648</v>
      </c>
      <c r="E13" s="55" t="s">
        <v>1</v>
      </c>
      <c r="F13" s="55" t="s">
        <v>118</v>
      </c>
      <c r="G13" s="55" t="s">
        <v>666</v>
      </c>
      <c r="H13" s="55" t="s">
        <v>3</v>
      </c>
      <c r="I13" s="55" t="s">
        <v>119</v>
      </c>
      <c r="J13" s="55" t="s">
        <v>53</v>
      </c>
      <c r="K13" s="55" t="s">
        <v>649</v>
      </c>
    </row>
    <row r="14" spans="1:11" x14ac:dyDescent="0.25">
      <c r="A14" s="55">
        <v>19</v>
      </c>
      <c r="B14" s="55" t="s">
        <v>651</v>
      </c>
      <c r="C14" s="55" t="s">
        <v>652</v>
      </c>
      <c r="D14" s="55" t="s">
        <v>653</v>
      </c>
      <c r="E14" s="55" t="s">
        <v>1</v>
      </c>
      <c r="F14" s="55" t="s">
        <v>654</v>
      </c>
      <c r="G14" s="55" t="s">
        <v>666</v>
      </c>
      <c r="H14" s="55" t="s">
        <v>294</v>
      </c>
      <c r="I14" s="55" t="s">
        <v>655</v>
      </c>
      <c r="J14" s="55" t="s">
        <v>289</v>
      </c>
      <c r="K14" s="55" t="s">
        <v>656</v>
      </c>
    </row>
    <row r="15" spans="1:11" x14ac:dyDescent="0.25">
      <c r="A15" s="55">
        <v>20</v>
      </c>
      <c r="B15" s="55" t="s">
        <v>382</v>
      </c>
      <c r="C15" s="55" t="s">
        <v>383</v>
      </c>
      <c r="D15" s="55" t="s">
        <v>351</v>
      </c>
      <c r="E15" s="55" t="s">
        <v>48</v>
      </c>
      <c r="F15" s="55" t="s">
        <v>384</v>
      </c>
      <c r="G15" s="55" t="s">
        <v>666</v>
      </c>
      <c r="H15" s="55" t="s">
        <v>287</v>
      </c>
      <c r="I15" s="55" t="s">
        <v>385</v>
      </c>
      <c r="J15" s="55" t="s">
        <v>289</v>
      </c>
      <c r="K15" s="55" t="s">
        <v>657</v>
      </c>
    </row>
    <row r="16" spans="1:11" x14ac:dyDescent="0.25">
      <c r="A16" s="55">
        <v>21</v>
      </c>
      <c r="B16" s="55" t="s">
        <v>407</v>
      </c>
      <c r="C16" s="55" t="s">
        <v>408</v>
      </c>
      <c r="D16" s="55" t="s">
        <v>618</v>
      </c>
      <c r="E16" s="55" t="s">
        <v>619</v>
      </c>
      <c r="F16" s="55" t="s">
        <v>620</v>
      </c>
      <c r="G16" s="55" t="s">
        <v>666</v>
      </c>
      <c r="H16" s="55" t="s">
        <v>294</v>
      </c>
      <c r="I16" s="55" t="s">
        <v>621</v>
      </c>
      <c r="J16" s="55" t="s">
        <v>289</v>
      </c>
      <c r="K16" s="55" t="s">
        <v>658</v>
      </c>
    </row>
    <row r="17" spans="1:11" x14ac:dyDescent="0.25">
      <c r="A17" s="55">
        <v>22</v>
      </c>
      <c r="B17" s="55" t="s">
        <v>425</v>
      </c>
      <c r="C17" s="55" t="s">
        <v>426</v>
      </c>
      <c r="D17" s="55" t="s">
        <v>427</v>
      </c>
      <c r="E17" s="55" t="s">
        <v>28</v>
      </c>
      <c r="F17" s="55" t="s">
        <v>428</v>
      </c>
      <c r="G17" s="55" t="s">
        <v>666</v>
      </c>
      <c r="H17" s="55" t="s">
        <v>287</v>
      </c>
      <c r="I17" s="55" t="s">
        <v>429</v>
      </c>
      <c r="J17" s="55" t="s">
        <v>289</v>
      </c>
      <c r="K17" s="55" t="s">
        <v>659</v>
      </c>
    </row>
    <row r="18" spans="1:11" x14ac:dyDescent="0.25">
      <c r="A18" s="55">
        <v>23</v>
      </c>
      <c r="B18" s="55" t="s">
        <v>102</v>
      </c>
      <c r="C18" s="55" t="s">
        <v>141</v>
      </c>
      <c r="D18" s="55" t="s">
        <v>42</v>
      </c>
      <c r="E18" s="55" t="s">
        <v>43</v>
      </c>
      <c r="F18" s="55" t="s">
        <v>142</v>
      </c>
      <c r="G18" s="55" t="s">
        <v>666</v>
      </c>
      <c r="H18" s="55" t="s">
        <v>3</v>
      </c>
      <c r="I18" s="55" t="s">
        <v>143</v>
      </c>
      <c r="J18" s="55" t="s">
        <v>53</v>
      </c>
      <c r="K18" s="55" t="s">
        <v>662</v>
      </c>
    </row>
    <row r="19" spans="1:11" x14ac:dyDescent="0.25">
      <c r="A19" s="55">
        <v>24</v>
      </c>
      <c r="B19" s="55" t="s">
        <v>608</v>
      </c>
      <c r="C19" s="55" t="s">
        <v>378</v>
      </c>
      <c r="D19" s="55" t="s">
        <v>27</v>
      </c>
      <c r="E19" s="55" t="s">
        <v>28</v>
      </c>
      <c r="F19" s="55" t="s">
        <v>609</v>
      </c>
      <c r="G19" s="55" t="s">
        <v>666</v>
      </c>
      <c r="H19" s="55" t="s">
        <v>294</v>
      </c>
      <c r="I19" s="55" t="s">
        <v>610</v>
      </c>
      <c r="J19" s="55" t="s">
        <v>289</v>
      </c>
      <c r="K19" s="55" t="s">
        <v>663</v>
      </c>
    </row>
    <row r="20" spans="1:11" x14ac:dyDescent="0.25">
      <c r="A20" s="55">
        <v>25</v>
      </c>
      <c r="B20" s="55"/>
      <c r="C20" s="55"/>
      <c r="D20" s="55"/>
      <c r="E20" s="55"/>
      <c r="F20" s="55" t="s">
        <v>572</v>
      </c>
      <c r="G20" s="55" t="s">
        <v>666</v>
      </c>
      <c r="H20" s="55" t="s">
        <v>287</v>
      </c>
      <c r="I20" s="55" t="s">
        <v>573</v>
      </c>
      <c r="J20" s="55" t="s">
        <v>289</v>
      </c>
      <c r="K20" s="55" t="s">
        <v>665</v>
      </c>
    </row>
    <row r="21" spans="1:11" x14ac:dyDescent="0.25">
      <c r="A21" s="55">
        <v>26</v>
      </c>
      <c r="B21" s="55" t="s">
        <v>575</v>
      </c>
      <c r="C21" s="55" t="s">
        <v>576</v>
      </c>
      <c r="D21" s="55" t="s">
        <v>577</v>
      </c>
      <c r="E21" s="55" t="s">
        <v>7</v>
      </c>
      <c r="F21" s="55" t="s">
        <v>578</v>
      </c>
      <c r="G21" s="55" t="s">
        <v>666</v>
      </c>
      <c r="H21" s="55" t="s">
        <v>287</v>
      </c>
      <c r="I21" s="55" t="s">
        <v>579</v>
      </c>
      <c r="J21" s="55" t="s">
        <v>289</v>
      </c>
      <c r="K21" s="55" t="s">
        <v>667</v>
      </c>
    </row>
    <row r="22" spans="1:11" x14ac:dyDescent="0.25">
      <c r="A22" s="55">
        <v>27</v>
      </c>
      <c r="B22" s="55" t="s">
        <v>535</v>
      </c>
      <c r="C22" s="55" t="s">
        <v>536</v>
      </c>
      <c r="D22" s="55" t="s">
        <v>205</v>
      </c>
      <c r="E22" s="55" t="s">
        <v>1</v>
      </c>
      <c r="F22" s="55" t="s">
        <v>537</v>
      </c>
      <c r="G22" s="55" t="s">
        <v>666</v>
      </c>
      <c r="H22" s="55" t="s">
        <v>3</v>
      </c>
      <c r="I22" s="55" t="s">
        <v>538</v>
      </c>
      <c r="J22" s="55" t="s">
        <v>53</v>
      </c>
      <c r="K22" s="55" t="s">
        <v>668</v>
      </c>
    </row>
    <row r="23" spans="1:11" x14ac:dyDescent="0.25">
      <c r="A23" s="55">
        <v>28</v>
      </c>
      <c r="B23" s="55" t="s">
        <v>590</v>
      </c>
      <c r="C23" s="55" t="s">
        <v>591</v>
      </c>
      <c r="D23" s="55" t="s">
        <v>592</v>
      </c>
      <c r="E23" s="55" t="s">
        <v>43</v>
      </c>
      <c r="F23" s="55" t="s">
        <v>593</v>
      </c>
      <c r="G23" s="55" t="s">
        <v>666</v>
      </c>
      <c r="H23" s="55" t="s">
        <v>30</v>
      </c>
      <c r="I23" s="55" t="s">
        <v>594</v>
      </c>
      <c r="J23" s="55" t="s">
        <v>32</v>
      </c>
      <c r="K23" s="55" t="s">
        <v>669</v>
      </c>
    </row>
    <row r="24" spans="1:11" x14ac:dyDescent="0.25">
      <c r="A24" s="55">
        <v>29</v>
      </c>
      <c r="B24" s="55" t="s">
        <v>257</v>
      </c>
      <c r="C24" s="55" t="s">
        <v>258</v>
      </c>
      <c r="D24" s="55" t="s">
        <v>36</v>
      </c>
      <c r="E24" s="55" t="s">
        <v>1</v>
      </c>
      <c r="F24" s="55" t="s">
        <v>259</v>
      </c>
      <c r="G24" s="55" t="s">
        <v>666</v>
      </c>
      <c r="H24" s="55" t="s">
        <v>3</v>
      </c>
      <c r="I24" s="55" t="s">
        <v>260</v>
      </c>
      <c r="J24" s="55" t="s">
        <v>53</v>
      </c>
      <c r="K24" s="55" t="s">
        <v>670</v>
      </c>
    </row>
    <row r="25" spans="1:11" x14ac:dyDescent="0.25">
      <c r="A25" s="55">
        <v>30</v>
      </c>
      <c r="B25" s="55" t="s">
        <v>407</v>
      </c>
      <c r="C25" s="55" t="s">
        <v>408</v>
      </c>
      <c r="D25" s="55" t="s">
        <v>618</v>
      </c>
      <c r="E25" s="55" t="s">
        <v>619</v>
      </c>
      <c r="F25" s="55" t="s">
        <v>409</v>
      </c>
      <c r="G25" s="55" t="s">
        <v>666</v>
      </c>
      <c r="H25" s="55" t="s">
        <v>294</v>
      </c>
      <c r="I25" s="55" t="s">
        <v>410</v>
      </c>
      <c r="J25" s="55" t="s">
        <v>289</v>
      </c>
      <c r="K25" s="55" t="s">
        <v>671</v>
      </c>
    </row>
    <row r="26" spans="1:11" x14ac:dyDescent="0.25">
      <c r="A26" s="55">
        <v>31</v>
      </c>
      <c r="B26" s="55" t="s">
        <v>407</v>
      </c>
      <c r="C26" s="55" t="s">
        <v>408</v>
      </c>
      <c r="D26" s="55" t="s">
        <v>618</v>
      </c>
      <c r="E26" s="55" t="s">
        <v>619</v>
      </c>
      <c r="F26" s="55" t="s">
        <v>563</v>
      </c>
      <c r="G26" s="55" t="s">
        <v>666</v>
      </c>
      <c r="H26" s="55" t="s">
        <v>294</v>
      </c>
      <c r="I26" s="55" t="s">
        <v>564</v>
      </c>
      <c r="J26" s="55" t="s">
        <v>289</v>
      </c>
      <c r="K26" s="55" t="s">
        <v>672</v>
      </c>
    </row>
    <row r="27" spans="1:11" x14ac:dyDescent="0.25">
      <c r="A27" s="55">
        <v>32</v>
      </c>
      <c r="B27" s="55" t="s">
        <v>566</v>
      </c>
      <c r="C27" s="55" t="s">
        <v>556</v>
      </c>
      <c r="D27" s="55" t="s">
        <v>0</v>
      </c>
      <c r="E27" s="55" t="s">
        <v>1</v>
      </c>
      <c r="F27" s="55" t="s">
        <v>557</v>
      </c>
      <c r="G27" s="55" t="s">
        <v>666</v>
      </c>
      <c r="H27" s="55" t="s">
        <v>287</v>
      </c>
      <c r="I27" s="55" t="s">
        <v>558</v>
      </c>
      <c r="J27" s="55" t="s">
        <v>289</v>
      </c>
      <c r="K27" s="55" t="s">
        <v>673</v>
      </c>
    </row>
    <row r="28" spans="1:11" x14ac:dyDescent="0.25">
      <c r="A28" s="55">
        <v>33</v>
      </c>
      <c r="B28" s="55" t="s">
        <v>161</v>
      </c>
      <c r="C28" s="55" t="s">
        <v>162</v>
      </c>
      <c r="D28" s="55" t="s">
        <v>394</v>
      </c>
      <c r="E28" s="55" t="s">
        <v>1</v>
      </c>
      <c r="F28" s="55" t="s">
        <v>163</v>
      </c>
      <c r="G28" s="55" t="s">
        <v>666</v>
      </c>
      <c r="H28" s="55" t="s">
        <v>30</v>
      </c>
      <c r="I28" s="55" t="s">
        <v>164</v>
      </c>
      <c r="J28" s="55" t="s">
        <v>32</v>
      </c>
      <c r="K28" s="55" t="s">
        <v>675</v>
      </c>
    </row>
    <row r="29" spans="1:11" x14ac:dyDescent="0.25">
      <c r="A29" s="55">
        <v>34</v>
      </c>
      <c r="B29" s="55" t="s">
        <v>322</v>
      </c>
      <c r="C29" s="55" t="s">
        <v>323</v>
      </c>
      <c r="D29" s="55" t="s">
        <v>66</v>
      </c>
      <c r="E29" s="55" t="s">
        <v>1</v>
      </c>
      <c r="F29" s="55" t="s">
        <v>324</v>
      </c>
      <c r="G29" s="55" t="s">
        <v>666</v>
      </c>
      <c r="H29" s="55" t="s">
        <v>287</v>
      </c>
      <c r="I29" s="55" t="s">
        <v>325</v>
      </c>
      <c r="J29" s="55" t="s">
        <v>289</v>
      </c>
      <c r="K29" s="55" t="s">
        <v>676</v>
      </c>
    </row>
    <row r="30" spans="1:11" x14ac:dyDescent="0.25">
      <c r="A30" s="55">
        <v>35</v>
      </c>
      <c r="B30" s="55"/>
      <c r="C30" s="55"/>
      <c r="D30" s="55"/>
      <c r="E30" s="55"/>
      <c r="F30" s="55" t="s">
        <v>540</v>
      </c>
      <c r="G30" s="55" t="s">
        <v>666</v>
      </c>
      <c r="H30" s="55" t="s">
        <v>294</v>
      </c>
      <c r="I30" s="55" t="s">
        <v>541</v>
      </c>
      <c r="J30" s="55" t="s">
        <v>289</v>
      </c>
      <c r="K30" s="55" t="s">
        <v>677</v>
      </c>
    </row>
    <row r="31" spans="1:11" x14ac:dyDescent="0.25">
      <c r="A31" s="55">
        <v>36</v>
      </c>
      <c r="B31" s="55" t="s">
        <v>283</v>
      </c>
      <c r="C31" s="55" t="s">
        <v>284</v>
      </c>
      <c r="D31" s="55" t="s">
        <v>285</v>
      </c>
      <c r="E31" s="55" t="s">
        <v>7</v>
      </c>
      <c r="F31" s="55" t="s">
        <v>286</v>
      </c>
      <c r="G31" s="55" t="s">
        <v>666</v>
      </c>
      <c r="H31" s="55" t="s">
        <v>287</v>
      </c>
      <c r="I31" s="55" t="s">
        <v>288</v>
      </c>
      <c r="J31" s="55" t="s">
        <v>289</v>
      </c>
      <c r="K31" s="55" t="s">
        <v>678</v>
      </c>
    </row>
    <row r="32" spans="1:11" x14ac:dyDescent="0.25">
      <c r="A32" s="55">
        <v>37</v>
      </c>
      <c r="B32" s="55" t="s">
        <v>291</v>
      </c>
      <c r="C32" s="55" t="s">
        <v>292</v>
      </c>
      <c r="D32" s="55" t="s">
        <v>0</v>
      </c>
      <c r="E32" s="55" t="s">
        <v>1</v>
      </c>
      <c r="F32" s="55" t="s">
        <v>293</v>
      </c>
      <c r="G32" s="55" t="s">
        <v>666</v>
      </c>
      <c r="H32" s="55" t="s">
        <v>294</v>
      </c>
      <c r="I32" s="55" t="s">
        <v>295</v>
      </c>
      <c r="J32" s="55" t="s">
        <v>289</v>
      </c>
      <c r="K32" s="55" t="s">
        <v>679</v>
      </c>
    </row>
    <row r="33" spans="1:11" x14ac:dyDescent="0.25">
      <c r="A33" s="55">
        <v>38</v>
      </c>
      <c r="B33" s="55" t="s">
        <v>297</v>
      </c>
      <c r="C33" s="55" t="s">
        <v>255</v>
      </c>
      <c r="D33" s="55" t="s">
        <v>0</v>
      </c>
      <c r="E33" s="55" t="s">
        <v>1</v>
      </c>
      <c r="F33" s="55" t="s">
        <v>298</v>
      </c>
      <c r="G33" s="55" t="s">
        <v>666</v>
      </c>
      <c r="H33" s="55" t="s">
        <v>294</v>
      </c>
      <c r="I33" s="55" t="s">
        <v>299</v>
      </c>
      <c r="J33" s="55" t="s">
        <v>289</v>
      </c>
      <c r="K33" s="55" t="s">
        <v>680</v>
      </c>
    </row>
    <row r="34" spans="1:11" x14ac:dyDescent="0.25">
      <c r="A34" s="55">
        <v>39</v>
      </c>
      <c r="B34" s="55" t="s">
        <v>311</v>
      </c>
      <c r="C34" s="55" t="s">
        <v>312</v>
      </c>
      <c r="D34" s="55" t="s">
        <v>313</v>
      </c>
      <c r="E34" s="55" t="s">
        <v>43</v>
      </c>
      <c r="F34" s="55" t="s">
        <v>314</v>
      </c>
      <c r="G34" s="55" t="s">
        <v>666</v>
      </c>
      <c r="H34" s="55" t="s">
        <v>294</v>
      </c>
      <c r="I34" s="55" t="s">
        <v>315</v>
      </c>
      <c r="J34" s="55" t="s">
        <v>289</v>
      </c>
      <c r="K34" s="55" t="s">
        <v>683</v>
      </c>
    </row>
    <row r="35" spans="1:11" x14ac:dyDescent="0.25">
      <c r="A35" s="55">
        <v>40</v>
      </c>
      <c r="B35" s="55" t="s">
        <v>317</v>
      </c>
      <c r="C35" s="55" t="s">
        <v>279</v>
      </c>
      <c r="D35" s="55" t="s">
        <v>318</v>
      </c>
      <c r="E35" s="55" t="s">
        <v>28</v>
      </c>
      <c r="F35" s="55" t="s">
        <v>319</v>
      </c>
      <c r="G35" s="55" t="s">
        <v>666</v>
      </c>
      <c r="H35" s="55" t="s">
        <v>287</v>
      </c>
      <c r="I35" s="55" t="s">
        <v>320</v>
      </c>
      <c r="J35" s="55" t="s">
        <v>289</v>
      </c>
      <c r="K35" s="55" t="s">
        <v>758</v>
      </c>
    </row>
    <row r="36" spans="1:11" x14ac:dyDescent="0.25">
      <c r="A36" s="55">
        <v>41</v>
      </c>
      <c r="B36" s="55" t="s">
        <v>327</v>
      </c>
      <c r="C36" s="55" t="s">
        <v>328</v>
      </c>
      <c r="D36" s="55" t="s">
        <v>112</v>
      </c>
      <c r="E36" s="55" t="s">
        <v>43</v>
      </c>
      <c r="F36" s="55" t="s">
        <v>329</v>
      </c>
      <c r="G36" s="55" t="s">
        <v>666</v>
      </c>
      <c r="H36" s="55" t="s">
        <v>287</v>
      </c>
      <c r="I36" s="55" t="s">
        <v>330</v>
      </c>
      <c r="J36" s="55" t="s">
        <v>289</v>
      </c>
      <c r="K36" s="55" t="s">
        <v>684</v>
      </c>
    </row>
    <row r="37" spans="1:11" x14ac:dyDescent="0.25">
      <c r="A37" s="55">
        <v>43</v>
      </c>
      <c r="B37" s="55" t="s">
        <v>333</v>
      </c>
      <c r="C37" s="55" t="s">
        <v>334</v>
      </c>
      <c r="D37" s="55" t="s">
        <v>335</v>
      </c>
      <c r="E37" s="55" t="s">
        <v>48</v>
      </c>
      <c r="F37" s="55" t="s">
        <v>336</v>
      </c>
      <c r="G37" s="55" t="s">
        <v>666</v>
      </c>
      <c r="H37" s="55" t="s">
        <v>287</v>
      </c>
      <c r="I37" s="55" t="s">
        <v>337</v>
      </c>
      <c r="J37" s="55" t="s">
        <v>289</v>
      </c>
      <c r="K37" s="55" t="s">
        <v>686</v>
      </c>
    </row>
    <row r="38" spans="1:11" x14ac:dyDescent="0.25">
      <c r="A38" s="55">
        <v>44</v>
      </c>
      <c r="B38" s="55" t="s">
        <v>345</v>
      </c>
      <c r="C38" s="55" t="s">
        <v>346</v>
      </c>
      <c r="D38" s="55" t="s">
        <v>17</v>
      </c>
      <c r="E38" s="55" t="s">
        <v>7</v>
      </c>
      <c r="F38" s="55" t="s">
        <v>347</v>
      </c>
      <c r="G38" s="55" t="s">
        <v>666</v>
      </c>
      <c r="H38" s="55" t="s">
        <v>287</v>
      </c>
      <c r="I38" s="55" t="s">
        <v>348</v>
      </c>
      <c r="J38" s="55" t="s">
        <v>289</v>
      </c>
      <c r="K38" s="55" t="s">
        <v>688</v>
      </c>
    </row>
    <row r="39" spans="1:11" x14ac:dyDescent="0.25">
      <c r="A39" s="55">
        <v>45</v>
      </c>
      <c r="B39" s="55" t="s">
        <v>350</v>
      </c>
      <c r="C39" s="55" t="s">
        <v>340</v>
      </c>
      <c r="D39" s="55" t="s">
        <v>351</v>
      </c>
      <c r="E39" s="55" t="s">
        <v>48</v>
      </c>
      <c r="F39" s="55" t="s">
        <v>352</v>
      </c>
      <c r="G39" s="55" t="s">
        <v>666</v>
      </c>
      <c r="H39" s="55" t="s">
        <v>287</v>
      </c>
      <c r="I39" s="55" t="s">
        <v>353</v>
      </c>
      <c r="J39" s="55" t="s">
        <v>289</v>
      </c>
      <c r="K39" s="55" t="s">
        <v>689</v>
      </c>
    </row>
    <row r="40" spans="1:11" x14ac:dyDescent="0.25">
      <c r="A40" s="55">
        <v>46</v>
      </c>
      <c r="B40" s="55" t="s">
        <v>355</v>
      </c>
      <c r="C40" s="55" t="s">
        <v>356</v>
      </c>
      <c r="D40" s="55" t="s">
        <v>0</v>
      </c>
      <c r="E40" s="55" t="s">
        <v>1</v>
      </c>
      <c r="F40" s="55" t="s">
        <v>357</v>
      </c>
      <c r="G40" s="55" t="s">
        <v>666</v>
      </c>
      <c r="H40" s="55" t="s">
        <v>294</v>
      </c>
      <c r="I40" s="55" t="s">
        <v>358</v>
      </c>
      <c r="J40" s="55" t="s">
        <v>289</v>
      </c>
      <c r="K40" s="55" t="s">
        <v>690</v>
      </c>
    </row>
    <row r="41" spans="1:11" x14ac:dyDescent="0.25">
      <c r="A41" s="55">
        <v>47</v>
      </c>
      <c r="B41" s="55" t="s">
        <v>238</v>
      </c>
      <c r="C41" s="55" t="s">
        <v>239</v>
      </c>
      <c r="D41" s="55" t="s">
        <v>0</v>
      </c>
      <c r="E41" s="55" t="s">
        <v>1</v>
      </c>
      <c r="F41" s="55" t="s">
        <v>240</v>
      </c>
      <c r="G41" s="55" t="s">
        <v>666</v>
      </c>
      <c r="H41" s="55" t="s">
        <v>3</v>
      </c>
      <c r="I41" s="55" t="s">
        <v>241</v>
      </c>
      <c r="J41" s="55" t="s">
        <v>53</v>
      </c>
      <c r="K41" s="55" t="s">
        <v>691</v>
      </c>
    </row>
    <row r="42" spans="1:11" x14ac:dyDescent="0.25">
      <c r="A42" s="55">
        <v>48</v>
      </c>
      <c r="B42" s="55" t="s">
        <v>366</v>
      </c>
      <c r="C42" s="55" t="s">
        <v>367</v>
      </c>
      <c r="D42" s="55" t="s">
        <v>368</v>
      </c>
      <c r="E42" s="55" t="s">
        <v>43</v>
      </c>
      <c r="F42" s="55" t="s">
        <v>369</v>
      </c>
      <c r="G42" s="55" t="s">
        <v>666</v>
      </c>
      <c r="H42" s="55" t="s">
        <v>294</v>
      </c>
      <c r="I42" s="55" t="s">
        <v>370</v>
      </c>
      <c r="J42" s="55" t="s">
        <v>289</v>
      </c>
      <c r="K42" s="55" t="s">
        <v>693</v>
      </c>
    </row>
    <row r="43" spans="1:11" x14ac:dyDescent="0.25">
      <c r="A43" s="55">
        <v>49</v>
      </c>
      <c r="B43" s="55" t="s">
        <v>372</v>
      </c>
      <c r="C43" s="55" t="s">
        <v>373</v>
      </c>
      <c r="D43" s="55" t="s">
        <v>42</v>
      </c>
      <c r="E43" s="55" t="s">
        <v>43</v>
      </c>
      <c r="F43" s="55" t="s">
        <v>374</v>
      </c>
      <c r="G43" s="55" t="s">
        <v>666</v>
      </c>
      <c r="H43" s="55" t="s">
        <v>294</v>
      </c>
      <c r="I43" s="55" t="s">
        <v>375</v>
      </c>
      <c r="J43" s="55" t="s">
        <v>289</v>
      </c>
      <c r="K43" s="55" t="s">
        <v>694</v>
      </c>
    </row>
    <row r="44" spans="1:11" x14ac:dyDescent="0.25">
      <c r="A44" s="55">
        <v>50</v>
      </c>
      <c r="B44" s="55" t="s">
        <v>377</v>
      </c>
      <c r="C44" s="55" t="s">
        <v>378</v>
      </c>
      <c r="D44" s="55" t="s">
        <v>256</v>
      </c>
      <c r="E44" s="55" t="s">
        <v>1</v>
      </c>
      <c r="F44" s="55" t="s">
        <v>379</v>
      </c>
      <c r="G44" s="55" t="s">
        <v>666</v>
      </c>
      <c r="H44" s="55" t="s">
        <v>294</v>
      </c>
      <c r="I44" s="55" t="s">
        <v>380</v>
      </c>
      <c r="J44" s="55" t="s">
        <v>289</v>
      </c>
      <c r="K44" s="55" t="s">
        <v>695</v>
      </c>
    </row>
    <row r="45" spans="1:11" x14ac:dyDescent="0.25">
      <c r="A45" s="55">
        <v>51</v>
      </c>
      <c r="B45" s="55" t="s">
        <v>387</v>
      </c>
      <c r="C45" s="55" t="s">
        <v>279</v>
      </c>
      <c r="D45" s="55" t="s">
        <v>351</v>
      </c>
      <c r="E45" s="55" t="s">
        <v>48</v>
      </c>
      <c r="F45" s="55" t="s">
        <v>388</v>
      </c>
      <c r="G45" s="55" t="s">
        <v>666</v>
      </c>
      <c r="H45" s="55" t="s">
        <v>287</v>
      </c>
      <c r="I45" s="55" t="s">
        <v>389</v>
      </c>
      <c r="J45" s="55" t="s">
        <v>289</v>
      </c>
      <c r="K45" s="55" t="s">
        <v>696</v>
      </c>
    </row>
    <row r="46" spans="1:11" x14ac:dyDescent="0.25">
      <c r="A46" s="55">
        <v>52</v>
      </c>
      <c r="B46" s="55" t="s">
        <v>137</v>
      </c>
      <c r="C46" s="55" t="s">
        <v>138</v>
      </c>
      <c r="D46" s="55" t="s">
        <v>0</v>
      </c>
      <c r="E46" s="55" t="s">
        <v>1</v>
      </c>
      <c r="F46" s="55" t="s">
        <v>139</v>
      </c>
      <c r="G46" s="55" t="s">
        <v>666</v>
      </c>
      <c r="H46" s="55" t="s">
        <v>3</v>
      </c>
      <c r="I46" s="55" t="s">
        <v>140</v>
      </c>
      <c r="J46" s="55" t="s">
        <v>53</v>
      </c>
      <c r="K46" s="55" t="s">
        <v>699</v>
      </c>
    </row>
    <row r="47" spans="1:11" x14ac:dyDescent="0.25">
      <c r="A47" s="55">
        <v>53</v>
      </c>
      <c r="B47" s="55" t="s">
        <v>262</v>
      </c>
      <c r="C47" s="55" t="s">
        <v>399</v>
      </c>
      <c r="D47" s="55" t="s">
        <v>0</v>
      </c>
      <c r="E47" s="55" t="s">
        <v>1</v>
      </c>
      <c r="F47" s="55" t="s">
        <v>400</v>
      </c>
      <c r="G47" s="55" t="s">
        <v>666</v>
      </c>
      <c r="H47" s="55" t="s">
        <v>294</v>
      </c>
      <c r="I47" s="55" t="s">
        <v>401</v>
      </c>
      <c r="J47" s="55" t="s">
        <v>289</v>
      </c>
      <c r="K47" s="55" t="s">
        <v>700</v>
      </c>
    </row>
    <row r="48" spans="1:11" x14ac:dyDescent="0.25">
      <c r="A48" s="55">
        <v>54</v>
      </c>
      <c r="B48" s="55" t="s">
        <v>403</v>
      </c>
      <c r="C48" s="55" t="s">
        <v>60</v>
      </c>
      <c r="D48" s="55" t="s">
        <v>27</v>
      </c>
      <c r="E48" s="55" t="s">
        <v>28</v>
      </c>
      <c r="F48" s="55" t="s">
        <v>404</v>
      </c>
      <c r="G48" s="55" t="s">
        <v>666</v>
      </c>
      <c r="H48" s="55" t="s">
        <v>287</v>
      </c>
      <c r="I48" s="55" t="s">
        <v>405</v>
      </c>
      <c r="J48" s="55" t="s">
        <v>289</v>
      </c>
      <c r="K48" s="55" t="s">
        <v>701</v>
      </c>
    </row>
    <row r="49" spans="1:11" x14ac:dyDescent="0.25">
      <c r="A49" s="55">
        <v>55</v>
      </c>
      <c r="B49" s="55" t="s">
        <v>407</v>
      </c>
      <c r="C49" s="55" t="s">
        <v>408</v>
      </c>
      <c r="D49" s="55" t="s">
        <v>618</v>
      </c>
      <c r="E49" s="55" t="s">
        <v>619</v>
      </c>
      <c r="F49" s="55" t="s">
        <v>412</v>
      </c>
      <c r="G49" s="55" t="s">
        <v>666</v>
      </c>
      <c r="H49" s="55" t="s">
        <v>294</v>
      </c>
      <c r="I49" s="55" t="s">
        <v>413</v>
      </c>
      <c r="J49" s="55" t="s">
        <v>289</v>
      </c>
      <c r="K49" s="55" t="s">
        <v>702</v>
      </c>
    </row>
    <row r="50" spans="1:11" x14ac:dyDescent="0.25">
      <c r="A50" s="55">
        <v>56</v>
      </c>
      <c r="B50" s="55" t="s">
        <v>415</v>
      </c>
      <c r="C50" s="55" t="s">
        <v>416</v>
      </c>
      <c r="D50" s="55" t="s">
        <v>417</v>
      </c>
      <c r="E50" s="55" t="s">
        <v>28</v>
      </c>
      <c r="F50" s="55" t="s">
        <v>418</v>
      </c>
      <c r="G50" s="55" t="s">
        <v>666</v>
      </c>
      <c r="H50" s="55" t="s">
        <v>287</v>
      </c>
      <c r="I50" s="55" t="s">
        <v>419</v>
      </c>
      <c r="J50" s="55" t="s">
        <v>289</v>
      </c>
      <c r="K50" s="55" t="s">
        <v>703</v>
      </c>
    </row>
    <row r="51" spans="1:11" x14ac:dyDescent="0.25">
      <c r="A51" s="55">
        <v>57</v>
      </c>
      <c r="B51" s="55" t="s">
        <v>431</v>
      </c>
      <c r="C51" s="55" t="s">
        <v>172</v>
      </c>
      <c r="D51" s="55" t="s">
        <v>432</v>
      </c>
      <c r="E51" s="55" t="s">
        <v>28</v>
      </c>
      <c r="F51" s="55" t="s">
        <v>433</v>
      </c>
      <c r="G51" s="55" t="s">
        <v>666</v>
      </c>
      <c r="H51" s="55" t="s">
        <v>294</v>
      </c>
      <c r="I51" s="55" t="s">
        <v>434</v>
      </c>
      <c r="J51" s="55" t="s">
        <v>289</v>
      </c>
      <c r="K51" s="55" t="s">
        <v>704</v>
      </c>
    </row>
    <row r="52" spans="1:11" x14ac:dyDescent="0.25">
      <c r="A52" s="55">
        <v>58</v>
      </c>
      <c r="B52" s="55" t="s">
        <v>15</v>
      </c>
      <c r="C52" s="55" t="s">
        <v>16</v>
      </c>
      <c r="D52" s="55" t="s">
        <v>17</v>
      </c>
      <c r="E52" s="55" t="s">
        <v>7</v>
      </c>
      <c r="F52" s="55" t="s">
        <v>77</v>
      </c>
      <c r="G52" s="55" t="s">
        <v>666</v>
      </c>
      <c r="H52" s="55" t="s">
        <v>30</v>
      </c>
      <c r="I52" s="55" t="s">
        <v>78</v>
      </c>
      <c r="J52" s="55" t="s">
        <v>32</v>
      </c>
      <c r="K52" s="55" t="s">
        <v>705</v>
      </c>
    </row>
    <row r="53" spans="1:11" x14ac:dyDescent="0.25">
      <c r="A53" s="55">
        <v>59</v>
      </c>
      <c r="B53" s="55" t="s">
        <v>407</v>
      </c>
      <c r="C53" s="55" t="s">
        <v>408</v>
      </c>
      <c r="D53" s="55" t="s">
        <v>618</v>
      </c>
      <c r="E53" s="55" t="s">
        <v>619</v>
      </c>
      <c r="F53" s="55" t="s">
        <v>437</v>
      </c>
      <c r="G53" s="55" t="s">
        <v>666</v>
      </c>
      <c r="H53" s="55" t="s">
        <v>30</v>
      </c>
      <c r="I53" s="55" t="s">
        <v>438</v>
      </c>
      <c r="J53" s="55" t="s">
        <v>32</v>
      </c>
      <c r="K53" s="55" t="s">
        <v>706</v>
      </c>
    </row>
    <row r="54" spans="1:11" x14ac:dyDescent="0.25">
      <c r="A54" s="55">
        <v>60</v>
      </c>
      <c r="B54" s="55" t="s">
        <v>407</v>
      </c>
      <c r="C54" s="55" t="s">
        <v>408</v>
      </c>
      <c r="D54" s="55" t="s">
        <v>618</v>
      </c>
      <c r="E54" s="55" t="s">
        <v>619</v>
      </c>
      <c r="F54" s="55" t="s">
        <v>440</v>
      </c>
      <c r="G54" s="55" t="s">
        <v>666</v>
      </c>
      <c r="H54" s="55" t="s">
        <v>30</v>
      </c>
      <c r="I54" s="55" t="s">
        <v>441</v>
      </c>
      <c r="J54" s="55" t="s">
        <v>32</v>
      </c>
      <c r="K54" s="55" t="s">
        <v>707</v>
      </c>
    </row>
    <row r="55" spans="1:11" x14ac:dyDescent="0.25">
      <c r="A55" s="55">
        <v>63</v>
      </c>
      <c r="B55" s="55" t="s">
        <v>460</v>
      </c>
      <c r="C55" s="55" t="s">
        <v>461</v>
      </c>
      <c r="D55" s="55" t="s">
        <v>462</v>
      </c>
      <c r="E55" s="55" t="s">
        <v>1</v>
      </c>
      <c r="F55" s="55" t="s">
        <v>463</v>
      </c>
      <c r="G55" s="55" t="s">
        <v>666</v>
      </c>
      <c r="H55" s="55" t="s">
        <v>30</v>
      </c>
      <c r="I55" s="55" t="s">
        <v>464</v>
      </c>
      <c r="J55" s="55" t="s">
        <v>32</v>
      </c>
      <c r="K55" s="55" t="s">
        <v>711</v>
      </c>
    </row>
    <row r="56" spans="1:11" x14ac:dyDescent="0.25">
      <c r="A56" s="55">
        <v>64</v>
      </c>
      <c r="B56" s="55" t="s">
        <v>165</v>
      </c>
      <c r="C56" s="55" t="s">
        <v>166</v>
      </c>
      <c r="D56" s="55" t="s">
        <v>27</v>
      </c>
      <c r="E56" s="55" t="s">
        <v>28</v>
      </c>
      <c r="F56" s="55" t="s">
        <v>167</v>
      </c>
      <c r="G56" s="55" t="s">
        <v>666</v>
      </c>
      <c r="H56" s="55" t="s">
        <v>30</v>
      </c>
      <c r="I56" s="55" t="s">
        <v>168</v>
      </c>
      <c r="J56" s="55" t="s">
        <v>32</v>
      </c>
      <c r="K56" s="55" t="s">
        <v>712</v>
      </c>
    </row>
    <row r="57" spans="1:11" x14ac:dyDescent="0.25">
      <c r="A57" s="55">
        <v>66</v>
      </c>
      <c r="B57" s="55" t="s">
        <v>25</v>
      </c>
      <c r="C57" s="55" t="s">
        <v>26</v>
      </c>
      <c r="D57" s="55" t="s">
        <v>27</v>
      </c>
      <c r="E57" s="55" t="s">
        <v>28</v>
      </c>
      <c r="F57" s="55" t="s">
        <v>29</v>
      </c>
      <c r="G57" s="55" t="s">
        <v>666</v>
      </c>
      <c r="H57" s="55" t="s">
        <v>30</v>
      </c>
      <c r="I57" s="55" t="s">
        <v>31</v>
      </c>
      <c r="J57" s="55" t="s">
        <v>32</v>
      </c>
      <c r="K57" s="55" t="s">
        <v>714</v>
      </c>
    </row>
    <row r="58" spans="1:11" x14ac:dyDescent="0.25">
      <c r="A58" s="55">
        <v>71</v>
      </c>
      <c r="B58" s="55" t="s">
        <v>71</v>
      </c>
      <c r="C58" s="55" t="s">
        <v>72</v>
      </c>
      <c r="D58" s="55" t="s">
        <v>73</v>
      </c>
      <c r="E58" s="55" t="s">
        <v>28</v>
      </c>
      <c r="F58" s="55" t="s">
        <v>74</v>
      </c>
      <c r="G58" s="55" t="s">
        <v>666</v>
      </c>
      <c r="H58" s="55" t="s">
        <v>30</v>
      </c>
      <c r="I58" s="55" t="s">
        <v>75</v>
      </c>
      <c r="J58" s="55" t="s">
        <v>32</v>
      </c>
      <c r="K58" s="55" t="s">
        <v>719</v>
      </c>
    </row>
    <row r="59" spans="1:11" x14ac:dyDescent="0.25">
      <c r="A59" s="55">
        <v>77</v>
      </c>
      <c r="B59" s="55" t="s">
        <v>110</v>
      </c>
      <c r="C59" s="55" t="s">
        <v>111</v>
      </c>
      <c r="D59" s="55" t="s">
        <v>112</v>
      </c>
      <c r="E59" s="55" t="s">
        <v>43</v>
      </c>
      <c r="F59" s="55" t="s">
        <v>113</v>
      </c>
      <c r="G59" s="55" t="s">
        <v>666</v>
      </c>
      <c r="H59" s="55" t="s">
        <v>3</v>
      </c>
      <c r="I59" s="55" t="s">
        <v>114</v>
      </c>
      <c r="J59" s="55" t="s">
        <v>53</v>
      </c>
      <c r="K59" s="55" t="s">
        <v>727</v>
      </c>
    </row>
    <row r="60" spans="1:11" x14ac:dyDescent="0.25">
      <c r="A60" s="55">
        <v>78</v>
      </c>
      <c r="B60" s="55" t="s">
        <v>120</v>
      </c>
      <c r="C60" s="55" t="s">
        <v>121</v>
      </c>
      <c r="D60" s="55" t="s">
        <v>122</v>
      </c>
      <c r="E60" s="55" t="s">
        <v>43</v>
      </c>
      <c r="F60" s="55" t="s">
        <v>123</v>
      </c>
      <c r="G60" s="55" t="s">
        <v>666</v>
      </c>
      <c r="H60" s="55" t="s">
        <v>3</v>
      </c>
      <c r="I60" s="55" t="s">
        <v>124</v>
      </c>
      <c r="J60" s="55" t="s">
        <v>125</v>
      </c>
      <c r="K60" s="55" t="s">
        <v>728</v>
      </c>
    </row>
    <row r="61" spans="1:11" x14ac:dyDescent="0.25">
      <c r="A61" s="55">
        <v>81</v>
      </c>
      <c r="B61" s="55" t="s">
        <v>131</v>
      </c>
      <c r="C61" s="55" t="s">
        <v>132</v>
      </c>
      <c r="D61" s="55" t="s">
        <v>133</v>
      </c>
      <c r="E61" s="55" t="s">
        <v>28</v>
      </c>
      <c r="F61" s="55" t="s">
        <v>134</v>
      </c>
      <c r="G61" s="55" t="s">
        <v>666</v>
      </c>
      <c r="H61" s="55" t="s">
        <v>30</v>
      </c>
      <c r="I61" s="55" t="s">
        <v>135</v>
      </c>
      <c r="J61" s="55" t="s">
        <v>32</v>
      </c>
      <c r="K61" s="55" t="s">
        <v>731</v>
      </c>
    </row>
    <row r="62" spans="1:11" x14ac:dyDescent="0.25">
      <c r="A62" s="55">
        <v>85</v>
      </c>
      <c r="B62" s="55" t="s">
        <v>145</v>
      </c>
      <c r="C62" s="55" t="s">
        <v>146</v>
      </c>
      <c r="D62" s="55" t="s">
        <v>0</v>
      </c>
      <c r="E62" s="55" t="s">
        <v>1</v>
      </c>
      <c r="F62" s="55" t="s">
        <v>147</v>
      </c>
      <c r="G62" s="55" t="s">
        <v>666</v>
      </c>
      <c r="H62" s="55" t="s">
        <v>3</v>
      </c>
      <c r="I62" s="55" t="s">
        <v>148</v>
      </c>
      <c r="J62" s="55" t="s">
        <v>53</v>
      </c>
      <c r="K62" s="55" t="s">
        <v>732</v>
      </c>
    </row>
    <row r="63" spans="1:11" x14ac:dyDescent="0.25">
      <c r="A63" s="55">
        <v>86</v>
      </c>
      <c r="B63" s="55" t="s">
        <v>150</v>
      </c>
      <c r="C63" s="55" t="s">
        <v>151</v>
      </c>
      <c r="D63" s="55" t="s">
        <v>152</v>
      </c>
      <c r="E63" s="55" t="s">
        <v>28</v>
      </c>
      <c r="F63" s="55" t="s">
        <v>153</v>
      </c>
      <c r="G63" s="55" t="s">
        <v>666</v>
      </c>
      <c r="H63" s="55" t="s">
        <v>30</v>
      </c>
      <c r="I63" s="55" t="s">
        <v>154</v>
      </c>
      <c r="J63" s="55" t="s">
        <v>32</v>
      </c>
      <c r="K63" s="55" t="s">
        <v>733</v>
      </c>
    </row>
    <row r="64" spans="1:11" x14ac:dyDescent="0.25">
      <c r="A64" s="55">
        <v>87</v>
      </c>
      <c r="B64" s="55" t="s">
        <v>54</v>
      </c>
      <c r="C64" s="55" t="s">
        <v>55</v>
      </c>
      <c r="D64" s="55" t="s">
        <v>0</v>
      </c>
      <c r="E64" s="55" t="s">
        <v>1</v>
      </c>
      <c r="F64" s="55" t="s">
        <v>156</v>
      </c>
      <c r="G64" s="55" t="s">
        <v>666</v>
      </c>
      <c r="H64" s="55" t="s">
        <v>157</v>
      </c>
      <c r="I64" s="55" t="s">
        <v>158</v>
      </c>
      <c r="J64" s="55" t="s">
        <v>159</v>
      </c>
      <c r="K64" s="55" t="s">
        <v>734</v>
      </c>
    </row>
    <row r="65" spans="1:11" x14ac:dyDescent="0.25">
      <c r="A65" s="55">
        <v>96</v>
      </c>
      <c r="B65" s="55" t="s">
        <v>467</v>
      </c>
      <c r="C65" s="55" t="s">
        <v>468</v>
      </c>
      <c r="D65" s="55" t="s">
        <v>0</v>
      </c>
      <c r="E65" s="55" t="s">
        <v>1</v>
      </c>
      <c r="F65" s="55" t="s">
        <v>477</v>
      </c>
      <c r="G65" s="55" t="s">
        <v>666</v>
      </c>
      <c r="H65" s="55" t="s">
        <v>30</v>
      </c>
      <c r="I65" s="55" t="s">
        <v>478</v>
      </c>
      <c r="J65" s="55" t="s">
        <v>32</v>
      </c>
      <c r="K65" s="55" t="s">
        <v>740</v>
      </c>
    </row>
    <row r="66" spans="1:11" x14ac:dyDescent="0.25">
      <c r="A66" s="55">
        <v>97</v>
      </c>
      <c r="B66" s="55" t="s">
        <v>101</v>
      </c>
      <c r="C66" s="55" t="s">
        <v>102</v>
      </c>
      <c r="D66" s="55" t="s">
        <v>103</v>
      </c>
      <c r="E66" s="55" t="s">
        <v>43</v>
      </c>
      <c r="F66" s="55" t="s">
        <v>202</v>
      </c>
      <c r="G66" s="55" t="s">
        <v>666</v>
      </c>
      <c r="H66" s="55" t="s">
        <v>30</v>
      </c>
      <c r="I66" s="55" t="s">
        <v>203</v>
      </c>
      <c r="J66" s="55" t="s">
        <v>32</v>
      </c>
      <c r="K66" s="55" t="s">
        <v>743</v>
      </c>
    </row>
    <row r="67" spans="1:11" x14ac:dyDescent="0.25">
      <c r="A67" s="55">
        <v>99</v>
      </c>
      <c r="B67" s="55" t="s">
        <v>206</v>
      </c>
      <c r="C67" s="55" t="s">
        <v>207</v>
      </c>
      <c r="D67" s="55" t="s">
        <v>173</v>
      </c>
      <c r="E67" s="55" t="s">
        <v>43</v>
      </c>
      <c r="F67" s="55" t="s">
        <v>208</v>
      </c>
      <c r="G67" s="55" t="s">
        <v>666</v>
      </c>
      <c r="H67" s="55" t="s">
        <v>3</v>
      </c>
      <c r="I67" s="55" t="s">
        <v>209</v>
      </c>
      <c r="J67" s="55" t="s">
        <v>53</v>
      </c>
      <c r="K67" s="55" t="s">
        <v>745</v>
      </c>
    </row>
    <row r="68" spans="1:11" x14ac:dyDescent="0.25">
      <c r="A68" s="55">
        <v>100</v>
      </c>
      <c r="B68" s="55" t="s">
        <v>50</v>
      </c>
      <c r="C68" s="55" t="s">
        <v>51</v>
      </c>
      <c r="D68" s="55" t="s">
        <v>52</v>
      </c>
      <c r="E68" s="55" t="s">
        <v>43</v>
      </c>
      <c r="F68" s="55" t="s">
        <v>221</v>
      </c>
      <c r="G68" s="55" t="s">
        <v>666</v>
      </c>
      <c r="H68" s="55" t="s">
        <v>3</v>
      </c>
      <c r="I68" s="55" t="s">
        <v>222</v>
      </c>
      <c r="J68" s="55" t="s">
        <v>53</v>
      </c>
      <c r="K68" s="55" t="s">
        <v>747</v>
      </c>
    </row>
    <row r="69" spans="1:11" x14ac:dyDescent="0.25">
      <c r="A69" s="55">
        <v>101</v>
      </c>
      <c r="B69" s="55" t="s">
        <v>224</v>
      </c>
      <c r="C69" s="55" t="s">
        <v>225</v>
      </c>
      <c r="D69" s="55" t="s">
        <v>0</v>
      </c>
      <c r="E69" s="55" t="s">
        <v>1</v>
      </c>
      <c r="F69" s="55" t="s">
        <v>226</v>
      </c>
      <c r="G69" s="55" t="s">
        <v>666</v>
      </c>
      <c r="H69" s="55" t="s">
        <v>3</v>
      </c>
      <c r="I69" s="55" t="s">
        <v>227</v>
      </c>
      <c r="J69" s="55" t="s">
        <v>53</v>
      </c>
      <c r="K69" s="55" t="s">
        <v>748</v>
      </c>
    </row>
    <row r="70" spans="1:11" x14ac:dyDescent="0.25">
      <c r="A70" s="55">
        <v>102</v>
      </c>
      <c r="B70" s="55" t="s">
        <v>54</v>
      </c>
      <c r="C70" s="55" t="s">
        <v>55</v>
      </c>
      <c r="D70" s="55" t="s">
        <v>0</v>
      </c>
      <c r="E70" s="55" t="s">
        <v>1</v>
      </c>
      <c r="F70" s="55" t="s">
        <v>229</v>
      </c>
      <c r="G70" s="55" t="s">
        <v>666</v>
      </c>
      <c r="H70" s="55" t="s">
        <v>3</v>
      </c>
      <c r="I70" s="55" t="s">
        <v>230</v>
      </c>
      <c r="J70" s="55" t="s">
        <v>53</v>
      </c>
      <c r="K70" s="55" t="s">
        <v>749</v>
      </c>
    </row>
    <row r="71" spans="1:11" x14ac:dyDescent="0.25">
      <c r="A71" s="55">
        <v>103</v>
      </c>
      <c r="B71" s="55" t="s">
        <v>232</v>
      </c>
      <c r="C71" s="55" t="s">
        <v>233</v>
      </c>
      <c r="D71" s="55" t="s">
        <v>234</v>
      </c>
      <c r="E71" s="55" t="s">
        <v>1</v>
      </c>
      <c r="F71" s="55" t="s">
        <v>235</v>
      </c>
      <c r="G71" s="55" t="s">
        <v>666</v>
      </c>
      <c r="H71" s="55" t="s">
        <v>3</v>
      </c>
      <c r="I71" s="55" t="s">
        <v>236</v>
      </c>
      <c r="J71" s="55" t="s">
        <v>53</v>
      </c>
      <c r="K71" s="55" t="s">
        <v>750</v>
      </c>
    </row>
    <row r="72" spans="1:11" x14ac:dyDescent="0.25">
      <c r="A72" s="55">
        <v>104</v>
      </c>
      <c r="B72" s="55" t="s">
        <v>50</v>
      </c>
      <c r="C72" s="55" t="s">
        <v>51</v>
      </c>
      <c r="D72" s="55" t="s">
        <v>52</v>
      </c>
      <c r="E72" s="55" t="s">
        <v>43</v>
      </c>
      <c r="F72" s="55" t="s">
        <v>246</v>
      </c>
      <c r="G72" s="55" t="s">
        <v>666</v>
      </c>
      <c r="H72" s="55" t="s">
        <v>3</v>
      </c>
      <c r="I72" s="55" t="s">
        <v>247</v>
      </c>
      <c r="J72" s="55" t="s">
        <v>125</v>
      </c>
      <c r="K72" s="55" t="s">
        <v>751</v>
      </c>
    </row>
    <row r="73" spans="1:11" x14ac:dyDescent="0.25">
      <c r="A73" s="55">
        <v>105</v>
      </c>
      <c r="B73" s="55" t="s">
        <v>249</v>
      </c>
      <c r="C73" s="55" t="s">
        <v>250</v>
      </c>
      <c r="D73" s="55" t="s">
        <v>251</v>
      </c>
      <c r="E73" s="55" t="s">
        <v>43</v>
      </c>
      <c r="F73" s="55" t="s">
        <v>252</v>
      </c>
      <c r="G73" s="55" t="s">
        <v>666</v>
      </c>
      <c r="H73" s="55" t="s">
        <v>3</v>
      </c>
      <c r="I73" s="55" t="s">
        <v>253</v>
      </c>
      <c r="J73" s="55" t="s">
        <v>125</v>
      </c>
      <c r="K73" s="55" t="s">
        <v>752</v>
      </c>
    </row>
    <row r="74" spans="1:11" x14ac:dyDescent="0.25">
      <c r="A74" s="55">
        <v>106</v>
      </c>
      <c r="B74" s="55" t="s">
        <v>262</v>
      </c>
      <c r="C74" s="55" t="s">
        <v>263</v>
      </c>
      <c r="D74" s="55" t="s">
        <v>264</v>
      </c>
      <c r="E74" s="55" t="s">
        <v>1</v>
      </c>
      <c r="F74" s="55" t="s">
        <v>265</v>
      </c>
      <c r="G74" s="55" t="s">
        <v>666</v>
      </c>
      <c r="H74" s="55" t="s">
        <v>3</v>
      </c>
      <c r="I74" s="55" t="s">
        <v>266</v>
      </c>
      <c r="J74" s="55" t="s">
        <v>53</v>
      </c>
      <c r="K74" s="55" t="s">
        <v>753</v>
      </c>
    </row>
    <row r="75" spans="1:11" x14ac:dyDescent="0.25">
      <c r="A75" s="55">
        <v>107</v>
      </c>
      <c r="B75" s="55" t="s">
        <v>268</v>
      </c>
      <c r="C75" s="55" t="s">
        <v>269</v>
      </c>
      <c r="D75" s="55" t="s">
        <v>66</v>
      </c>
      <c r="E75" s="55" t="s">
        <v>1</v>
      </c>
      <c r="F75" s="55" t="s">
        <v>270</v>
      </c>
      <c r="G75" s="55" t="s">
        <v>666</v>
      </c>
      <c r="H75" s="55" t="s">
        <v>3</v>
      </c>
      <c r="I75" s="55" t="s">
        <v>271</v>
      </c>
      <c r="J75" s="55" t="s">
        <v>53</v>
      </c>
      <c r="K75" s="55" t="s">
        <v>754</v>
      </c>
    </row>
    <row r="76" spans="1:11" x14ac:dyDescent="0.25">
      <c r="A76" s="55">
        <v>108</v>
      </c>
      <c r="B76" s="55" t="s">
        <v>273</v>
      </c>
      <c r="C76" s="55" t="s">
        <v>274</v>
      </c>
      <c r="D76" s="55" t="s">
        <v>0</v>
      </c>
      <c r="E76" s="55" t="s">
        <v>1</v>
      </c>
      <c r="F76" s="55" t="s">
        <v>275</v>
      </c>
      <c r="G76" s="55" t="s">
        <v>666</v>
      </c>
      <c r="H76" s="55" t="s">
        <v>3</v>
      </c>
      <c r="I76" s="55" t="s">
        <v>276</v>
      </c>
      <c r="J76" s="55" t="s">
        <v>53</v>
      </c>
      <c r="K76" s="55" t="s">
        <v>755</v>
      </c>
    </row>
    <row r="77" spans="1:11" x14ac:dyDescent="0.25">
      <c r="A77" s="55">
        <v>109</v>
      </c>
      <c r="B77" s="55" t="s">
        <v>278</v>
      </c>
      <c r="C77" s="55" t="s">
        <v>279</v>
      </c>
      <c r="D77" s="55" t="s">
        <v>66</v>
      </c>
      <c r="E77" s="55" t="s">
        <v>1</v>
      </c>
      <c r="F77" s="55" t="s">
        <v>280</v>
      </c>
      <c r="G77" s="55" t="s">
        <v>666</v>
      </c>
      <c r="H77" s="55" t="s">
        <v>3</v>
      </c>
      <c r="I77" s="55" t="s">
        <v>281</v>
      </c>
      <c r="J77" s="55" t="s">
        <v>53</v>
      </c>
      <c r="K77" s="55" t="s">
        <v>756</v>
      </c>
    </row>
    <row r="78" spans="1:11" x14ac:dyDescent="0.25">
      <c r="A78" s="55">
        <v>94</v>
      </c>
      <c r="B78" s="55" t="s">
        <v>174</v>
      </c>
      <c r="C78" s="55" t="s">
        <v>175</v>
      </c>
      <c r="D78" s="55" t="s">
        <v>0</v>
      </c>
      <c r="E78" s="55" t="s">
        <v>1</v>
      </c>
      <c r="F78" s="55" t="s">
        <v>472</v>
      </c>
      <c r="G78" s="55" t="s">
        <v>543</v>
      </c>
      <c r="H78" s="55" t="s">
        <v>473</v>
      </c>
      <c r="I78" s="55" t="s">
        <v>474</v>
      </c>
      <c r="J78" s="55" t="s">
        <v>475</v>
      </c>
      <c r="K78" s="55" t="s">
        <v>737</v>
      </c>
    </row>
    <row r="79" spans="1:11" x14ac:dyDescent="0.25">
      <c r="A79" s="55">
        <v>98</v>
      </c>
      <c r="B79" s="55" t="s">
        <v>54</v>
      </c>
      <c r="C79" s="55" t="s">
        <v>55</v>
      </c>
      <c r="D79" s="55" t="s">
        <v>0</v>
      </c>
      <c r="E79" s="55" t="s">
        <v>1</v>
      </c>
      <c r="F79" s="55" t="s">
        <v>480</v>
      </c>
      <c r="G79" s="55" t="s">
        <v>543</v>
      </c>
      <c r="H79" s="55" t="s">
        <v>473</v>
      </c>
      <c r="I79" s="55" t="s">
        <v>481</v>
      </c>
      <c r="J79" s="55" t="s">
        <v>475</v>
      </c>
      <c r="K79" s="55" t="s">
        <v>744</v>
      </c>
    </row>
    <row r="80" spans="1:11" x14ac:dyDescent="0.25">
      <c r="A80" s="55">
        <v>92</v>
      </c>
      <c r="B80" s="56" t="s">
        <v>930</v>
      </c>
      <c r="C80" s="56" t="s">
        <v>931</v>
      </c>
      <c r="D80" s="56" t="s">
        <v>932</v>
      </c>
      <c r="E80" s="56" t="s">
        <v>933</v>
      </c>
      <c r="F80" s="56" t="s">
        <v>934</v>
      </c>
      <c r="G80" s="56" t="s">
        <v>816</v>
      </c>
      <c r="H80" s="56" t="s">
        <v>8</v>
      </c>
      <c r="I80" s="56" t="s">
        <v>935</v>
      </c>
      <c r="J80" s="55" t="s">
        <v>9</v>
      </c>
      <c r="K80" s="55" t="s">
        <v>936</v>
      </c>
    </row>
    <row r="81" spans="1:11" x14ac:dyDescent="0.25">
      <c r="A81" s="55">
        <v>82</v>
      </c>
      <c r="B81" s="56" t="s">
        <v>925</v>
      </c>
      <c r="C81" s="56" t="s">
        <v>926</v>
      </c>
      <c r="D81" s="56" t="s">
        <v>821</v>
      </c>
      <c r="E81" s="56" t="s">
        <v>822</v>
      </c>
      <c r="F81" s="56" t="s">
        <v>927</v>
      </c>
      <c r="G81" s="56" t="s">
        <v>788</v>
      </c>
      <c r="H81" s="56" t="s">
        <v>8</v>
      </c>
      <c r="I81" s="56" t="s">
        <v>928</v>
      </c>
      <c r="J81" s="55" t="s">
        <v>9</v>
      </c>
      <c r="K81" s="55" t="s">
        <v>929</v>
      </c>
    </row>
    <row r="82" spans="1:11" x14ac:dyDescent="0.25">
      <c r="A82" s="55">
        <v>42</v>
      </c>
      <c r="B82" s="55" t="s">
        <v>15</v>
      </c>
      <c r="C82" s="55" t="s">
        <v>16</v>
      </c>
      <c r="D82" s="55" t="s">
        <v>17</v>
      </c>
      <c r="E82" s="55" t="s">
        <v>7</v>
      </c>
      <c r="F82" s="55" t="s">
        <v>18</v>
      </c>
      <c r="G82" s="55" t="s">
        <v>527</v>
      </c>
      <c r="H82" s="55" t="s">
        <v>5</v>
      </c>
      <c r="I82" s="55" t="s">
        <v>19</v>
      </c>
      <c r="J82" s="55" t="s">
        <v>6</v>
      </c>
      <c r="K82" s="55" t="s">
        <v>685</v>
      </c>
    </row>
    <row r="83" spans="1:11" x14ac:dyDescent="0.25">
      <c r="A83" s="55">
        <v>61</v>
      </c>
      <c r="B83" s="55" t="s">
        <v>443</v>
      </c>
      <c r="C83" s="55" t="s">
        <v>444</v>
      </c>
      <c r="D83" s="55" t="s">
        <v>0</v>
      </c>
      <c r="E83" s="55" t="s">
        <v>1</v>
      </c>
      <c r="F83" s="55" t="s">
        <v>445</v>
      </c>
      <c r="G83" s="55" t="s">
        <v>527</v>
      </c>
      <c r="H83" s="55" t="s">
        <v>5</v>
      </c>
      <c r="I83" s="55" t="s">
        <v>446</v>
      </c>
      <c r="J83" s="55" t="s">
        <v>6</v>
      </c>
      <c r="K83" s="55" t="s">
        <v>708</v>
      </c>
    </row>
    <row r="84" spans="1:11" x14ac:dyDescent="0.25">
      <c r="A84" s="55">
        <v>62</v>
      </c>
      <c r="B84" s="55" t="s">
        <v>448</v>
      </c>
      <c r="C84" s="55" t="s">
        <v>449</v>
      </c>
      <c r="D84" s="55" t="s">
        <v>205</v>
      </c>
      <c r="E84" s="55" t="s">
        <v>1</v>
      </c>
      <c r="F84" s="55" t="s">
        <v>450</v>
      </c>
      <c r="G84" s="55" t="s">
        <v>527</v>
      </c>
      <c r="H84" s="55" t="s">
        <v>5</v>
      </c>
      <c r="I84" s="55" t="s">
        <v>451</v>
      </c>
      <c r="J84" s="55" t="s">
        <v>6</v>
      </c>
      <c r="K84" s="55" t="s">
        <v>709</v>
      </c>
    </row>
    <row r="85" spans="1:11" x14ac:dyDescent="0.25">
      <c r="A85" s="55">
        <v>65</v>
      </c>
      <c r="B85" s="55" t="s">
        <v>20</v>
      </c>
      <c r="C85" s="55" t="s">
        <v>21</v>
      </c>
      <c r="D85" s="55" t="s">
        <v>0</v>
      </c>
      <c r="E85" s="55" t="s">
        <v>1</v>
      </c>
      <c r="F85" s="55" t="s">
        <v>22</v>
      </c>
      <c r="G85" s="55" t="s">
        <v>527</v>
      </c>
      <c r="H85" s="55" t="s">
        <v>5</v>
      </c>
      <c r="I85" s="55" t="s">
        <v>23</v>
      </c>
      <c r="J85" s="55" t="s">
        <v>6</v>
      </c>
      <c r="K85" s="55" t="s">
        <v>713</v>
      </c>
    </row>
    <row r="86" spans="1:11" x14ac:dyDescent="0.25">
      <c r="A86" s="55">
        <v>67</v>
      </c>
      <c r="B86" s="55" t="s">
        <v>34</v>
      </c>
      <c r="C86" s="55" t="s">
        <v>35</v>
      </c>
      <c r="D86" s="55" t="s">
        <v>36</v>
      </c>
      <c r="E86" s="55" t="s">
        <v>1</v>
      </c>
      <c r="F86" s="55" t="s">
        <v>37</v>
      </c>
      <c r="G86" s="55" t="s">
        <v>527</v>
      </c>
      <c r="H86" s="55" t="s">
        <v>5</v>
      </c>
      <c r="I86" s="55" t="s">
        <v>38</v>
      </c>
      <c r="J86" s="55" t="s">
        <v>6</v>
      </c>
      <c r="K86" s="55" t="s">
        <v>715</v>
      </c>
    </row>
    <row r="87" spans="1:11" x14ac:dyDescent="0.25">
      <c r="A87" s="55">
        <v>68</v>
      </c>
      <c r="B87" s="55" t="s">
        <v>40</v>
      </c>
      <c r="C87" s="55" t="s">
        <v>41</v>
      </c>
      <c r="D87" s="55" t="s">
        <v>42</v>
      </c>
      <c r="E87" s="55" t="s">
        <v>43</v>
      </c>
      <c r="F87" s="55" t="s">
        <v>44</v>
      </c>
      <c r="G87" s="55" t="s">
        <v>527</v>
      </c>
      <c r="H87" s="55" t="s">
        <v>5</v>
      </c>
      <c r="I87" s="55" t="s">
        <v>45</v>
      </c>
      <c r="J87" s="55" t="s">
        <v>6</v>
      </c>
      <c r="K87" s="55" t="s">
        <v>716</v>
      </c>
    </row>
    <row r="88" spans="1:11" x14ac:dyDescent="0.25">
      <c r="A88" s="55">
        <v>69</v>
      </c>
      <c r="B88" s="55" t="s">
        <v>791</v>
      </c>
      <c r="C88" s="55" t="s">
        <v>792</v>
      </c>
      <c r="D88" s="55" t="s">
        <v>793</v>
      </c>
      <c r="E88" s="55" t="s">
        <v>601</v>
      </c>
      <c r="F88" s="55" t="s">
        <v>794</v>
      </c>
      <c r="G88" s="55" t="s">
        <v>527</v>
      </c>
      <c r="H88" s="55" t="s">
        <v>8</v>
      </c>
      <c r="I88" s="55" t="s">
        <v>795</v>
      </c>
      <c r="J88" s="55" t="s">
        <v>778</v>
      </c>
      <c r="K88" s="55" t="s">
        <v>796</v>
      </c>
    </row>
    <row r="89" spans="1:11" x14ac:dyDescent="0.25">
      <c r="A89" s="55">
        <v>70</v>
      </c>
      <c r="B89" s="55" t="s">
        <v>54</v>
      </c>
      <c r="C89" s="55" t="s">
        <v>55</v>
      </c>
      <c r="D89" s="55" t="s">
        <v>0</v>
      </c>
      <c r="E89" s="55" t="s">
        <v>1</v>
      </c>
      <c r="F89" s="55" t="s">
        <v>56</v>
      </c>
      <c r="G89" s="55" t="s">
        <v>527</v>
      </c>
      <c r="H89" s="55" t="s">
        <v>5</v>
      </c>
      <c r="I89" s="55" t="s">
        <v>57</v>
      </c>
      <c r="J89" s="55" t="s">
        <v>6</v>
      </c>
      <c r="K89" s="55" t="s">
        <v>717</v>
      </c>
    </row>
    <row r="90" spans="1:11" x14ac:dyDescent="0.25">
      <c r="A90" s="55">
        <v>72</v>
      </c>
      <c r="B90" s="55" t="s">
        <v>467</v>
      </c>
      <c r="C90" s="55" t="s">
        <v>468</v>
      </c>
      <c r="D90" s="55" t="s">
        <v>0</v>
      </c>
      <c r="E90" s="55" t="s">
        <v>1</v>
      </c>
      <c r="F90" s="55" t="s">
        <v>469</v>
      </c>
      <c r="G90" s="55" t="s">
        <v>527</v>
      </c>
      <c r="H90" s="55" t="s">
        <v>5</v>
      </c>
      <c r="I90" s="55" t="s">
        <v>470</v>
      </c>
      <c r="J90" s="55" t="s">
        <v>6</v>
      </c>
      <c r="K90" s="55" t="s">
        <v>720</v>
      </c>
    </row>
    <row r="91" spans="1:11" x14ac:dyDescent="0.25">
      <c r="A91" s="55">
        <v>73</v>
      </c>
      <c r="B91" s="55" t="s">
        <v>79</v>
      </c>
      <c r="C91" s="55" t="s">
        <v>11</v>
      </c>
      <c r="D91" s="55" t="s">
        <v>80</v>
      </c>
      <c r="E91" s="55" t="s">
        <v>81</v>
      </c>
      <c r="F91" s="55" t="s">
        <v>82</v>
      </c>
      <c r="G91" s="55" t="s">
        <v>527</v>
      </c>
      <c r="H91" s="55" t="s">
        <v>5</v>
      </c>
      <c r="I91" s="55" t="s">
        <v>83</v>
      </c>
      <c r="J91" s="55" t="s">
        <v>6</v>
      </c>
      <c r="K91" s="55" t="s">
        <v>721</v>
      </c>
    </row>
    <row r="92" spans="1:11" x14ac:dyDescent="0.25">
      <c r="A92" s="55">
        <v>74</v>
      </c>
      <c r="B92" s="55" t="s">
        <v>64</v>
      </c>
      <c r="C92" s="55" t="s">
        <v>65</v>
      </c>
      <c r="D92" s="55" t="s">
        <v>66</v>
      </c>
      <c r="E92" s="55" t="s">
        <v>1</v>
      </c>
      <c r="F92" s="55" t="s">
        <v>85</v>
      </c>
      <c r="G92" s="55" t="s">
        <v>527</v>
      </c>
      <c r="H92" s="55" t="s">
        <v>5</v>
      </c>
      <c r="I92" s="55" t="s">
        <v>86</v>
      </c>
      <c r="J92" s="55" t="s">
        <v>6</v>
      </c>
      <c r="K92" s="55" t="s">
        <v>722</v>
      </c>
    </row>
    <row r="93" spans="1:11" x14ac:dyDescent="0.25">
      <c r="A93" s="55">
        <v>75</v>
      </c>
      <c r="B93" s="55" t="s">
        <v>88</v>
      </c>
      <c r="C93" s="55" t="s">
        <v>89</v>
      </c>
      <c r="D93" s="55" t="s">
        <v>90</v>
      </c>
      <c r="E93" s="55" t="s">
        <v>70</v>
      </c>
      <c r="F93" s="55" t="s">
        <v>91</v>
      </c>
      <c r="G93" s="55" t="s">
        <v>527</v>
      </c>
      <c r="H93" s="55" t="s">
        <v>5</v>
      </c>
      <c r="I93" s="55" t="s">
        <v>92</v>
      </c>
      <c r="J93" s="55" t="s">
        <v>6</v>
      </c>
      <c r="K93" s="55" t="s">
        <v>723</v>
      </c>
    </row>
    <row r="94" spans="1:11" x14ac:dyDescent="0.25">
      <c r="A94" s="55">
        <v>76</v>
      </c>
      <c r="B94" s="55" t="s">
        <v>50</v>
      </c>
      <c r="C94" s="55" t="s">
        <v>51</v>
      </c>
      <c r="D94" s="55" t="s">
        <v>52</v>
      </c>
      <c r="E94" s="55" t="s">
        <v>43</v>
      </c>
      <c r="F94" s="55" t="s">
        <v>94</v>
      </c>
      <c r="G94" s="55" t="s">
        <v>527</v>
      </c>
      <c r="H94" s="55" t="s">
        <v>5</v>
      </c>
      <c r="I94" s="55" t="s">
        <v>95</v>
      </c>
      <c r="J94" s="55" t="s">
        <v>6</v>
      </c>
      <c r="K94" s="55" t="s">
        <v>724</v>
      </c>
    </row>
    <row r="95" spans="1:11" x14ac:dyDescent="0.25">
      <c r="A95" s="55">
        <v>79</v>
      </c>
      <c r="B95" s="55" t="s">
        <v>127</v>
      </c>
      <c r="C95" s="55" t="s">
        <v>47</v>
      </c>
      <c r="D95" s="55" t="s">
        <v>0</v>
      </c>
      <c r="E95" s="55" t="s">
        <v>1</v>
      </c>
      <c r="F95" s="55" t="s">
        <v>128</v>
      </c>
      <c r="G95" s="55" t="s">
        <v>527</v>
      </c>
      <c r="H95" s="55" t="s">
        <v>8</v>
      </c>
      <c r="I95" s="55" t="s">
        <v>129</v>
      </c>
      <c r="J95" s="55" t="s">
        <v>9</v>
      </c>
      <c r="K95" s="55" t="s">
        <v>729</v>
      </c>
    </row>
    <row r="96" spans="1:11" x14ac:dyDescent="0.25">
      <c r="A96" s="55">
        <v>80</v>
      </c>
      <c r="B96" s="55" t="s">
        <v>641</v>
      </c>
      <c r="C96" s="55" t="s">
        <v>642</v>
      </c>
      <c r="D96" s="55" t="s">
        <v>106</v>
      </c>
      <c r="E96" s="55" t="s">
        <v>7</v>
      </c>
      <c r="F96" s="55" t="s">
        <v>643</v>
      </c>
      <c r="G96" s="55" t="s">
        <v>527</v>
      </c>
      <c r="H96" s="55" t="s">
        <v>8</v>
      </c>
      <c r="I96" s="55" t="s">
        <v>644</v>
      </c>
      <c r="J96" s="55" t="s">
        <v>9</v>
      </c>
      <c r="K96" s="55" t="s">
        <v>730</v>
      </c>
    </row>
    <row r="97" spans="1:11" x14ac:dyDescent="0.25">
      <c r="A97" s="55">
        <v>83</v>
      </c>
      <c r="B97" s="55" t="s">
        <v>811</v>
      </c>
      <c r="C97" s="55" t="s">
        <v>812</v>
      </c>
      <c r="D97" s="55" t="s">
        <v>813</v>
      </c>
      <c r="E97" s="55" t="s">
        <v>814</v>
      </c>
      <c r="F97" s="55" t="s">
        <v>815</v>
      </c>
      <c r="G97" s="55" t="s">
        <v>527</v>
      </c>
      <c r="H97" s="55" t="s">
        <v>8</v>
      </c>
      <c r="I97" s="55" t="s">
        <v>817</v>
      </c>
      <c r="J97" s="55" t="s">
        <v>9</v>
      </c>
      <c r="K97" s="55" t="s">
        <v>818</v>
      </c>
    </row>
    <row r="98" spans="1:11" x14ac:dyDescent="0.25">
      <c r="A98" s="55">
        <v>84</v>
      </c>
      <c r="B98" s="55" t="s">
        <v>869</v>
      </c>
      <c r="C98" s="55" t="s">
        <v>870</v>
      </c>
      <c r="D98" s="55" t="s">
        <v>871</v>
      </c>
      <c r="E98" s="55" t="s">
        <v>198</v>
      </c>
      <c r="F98" s="55" t="s">
        <v>872</v>
      </c>
      <c r="G98" s="55" t="s">
        <v>527</v>
      </c>
      <c r="H98" s="55" t="s">
        <v>8</v>
      </c>
      <c r="I98" s="55" t="s">
        <v>873</v>
      </c>
      <c r="J98" s="55" t="s">
        <v>9</v>
      </c>
      <c r="K98" s="55" t="s">
        <v>874</v>
      </c>
    </row>
    <row r="99" spans="1:11" x14ac:dyDescent="0.25">
      <c r="A99" s="55">
        <v>88</v>
      </c>
      <c r="B99" s="55" t="s">
        <v>819</v>
      </c>
      <c r="C99" s="55" t="s">
        <v>820</v>
      </c>
      <c r="D99" s="55" t="s">
        <v>821</v>
      </c>
      <c r="E99" s="55" t="s">
        <v>822</v>
      </c>
      <c r="F99" s="55" t="s">
        <v>823</v>
      </c>
      <c r="G99" s="55" t="s">
        <v>527</v>
      </c>
      <c r="H99" s="55" t="s">
        <v>8</v>
      </c>
      <c r="I99" s="55" t="s">
        <v>824</v>
      </c>
      <c r="J99" s="55" t="s">
        <v>9</v>
      </c>
      <c r="K99" s="55" t="s">
        <v>825</v>
      </c>
    </row>
    <row r="100" spans="1:11" x14ac:dyDescent="0.25">
      <c r="A100" s="55">
        <v>89</v>
      </c>
      <c r="B100" s="55" t="s">
        <v>875</v>
      </c>
      <c r="C100" s="55" t="s">
        <v>876</v>
      </c>
      <c r="D100" s="55" t="s">
        <v>877</v>
      </c>
      <c r="E100" s="55" t="s">
        <v>878</v>
      </c>
      <c r="F100" s="55" t="s">
        <v>879</v>
      </c>
      <c r="G100" s="55" t="s">
        <v>527</v>
      </c>
      <c r="H100" s="55" t="s">
        <v>8</v>
      </c>
      <c r="I100" s="55" t="s">
        <v>880</v>
      </c>
      <c r="J100" s="55" t="s">
        <v>9</v>
      </c>
      <c r="K100" s="55" t="s">
        <v>881</v>
      </c>
    </row>
    <row r="101" spans="1:11" x14ac:dyDescent="0.25">
      <c r="A101" s="55">
        <v>90</v>
      </c>
      <c r="B101" s="55" t="s">
        <v>797</v>
      </c>
      <c r="C101" s="55" t="s">
        <v>798</v>
      </c>
      <c r="D101" s="55" t="s">
        <v>799</v>
      </c>
      <c r="E101" s="55" t="s">
        <v>1</v>
      </c>
      <c r="F101" s="55" t="s">
        <v>800</v>
      </c>
      <c r="G101" s="55" t="s">
        <v>527</v>
      </c>
      <c r="H101" s="55" t="s">
        <v>8</v>
      </c>
      <c r="I101" s="55" t="s">
        <v>801</v>
      </c>
      <c r="J101" s="55" t="s">
        <v>9</v>
      </c>
      <c r="K101" s="55" t="s">
        <v>802</v>
      </c>
    </row>
    <row r="102" spans="1:11" x14ac:dyDescent="0.25">
      <c r="A102" s="55">
        <v>91</v>
      </c>
      <c r="B102" s="55" t="s">
        <v>882</v>
      </c>
      <c r="C102" s="55" t="s">
        <v>97</v>
      </c>
      <c r="D102" s="55" t="s">
        <v>173</v>
      </c>
      <c r="E102" s="55" t="s">
        <v>43</v>
      </c>
      <c r="F102" s="55" t="s">
        <v>883</v>
      </c>
      <c r="G102" s="55" t="s">
        <v>527</v>
      </c>
      <c r="H102" s="55" t="s">
        <v>8</v>
      </c>
      <c r="I102" s="55" t="s">
        <v>884</v>
      </c>
      <c r="J102" s="55" t="s">
        <v>9</v>
      </c>
      <c r="K102" s="55" t="s">
        <v>885</v>
      </c>
    </row>
    <row r="103" spans="1:11" x14ac:dyDescent="0.25">
      <c r="A103" s="55">
        <v>93</v>
      </c>
      <c r="B103" s="55" t="s">
        <v>174</v>
      </c>
      <c r="C103" s="55" t="s">
        <v>175</v>
      </c>
      <c r="D103" s="55" t="s">
        <v>0</v>
      </c>
      <c r="E103" s="55" t="s">
        <v>1</v>
      </c>
      <c r="F103" s="55" t="s">
        <v>176</v>
      </c>
      <c r="G103" s="55" t="s">
        <v>527</v>
      </c>
      <c r="H103" s="55" t="s">
        <v>8</v>
      </c>
      <c r="I103" s="55" t="s">
        <v>177</v>
      </c>
      <c r="J103" s="55" t="s">
        <v>9</v>
      </c>
      <c r="K103" s="55" t="s">
        <v>736</v>
      </c>
    </row>
    <row r="104" spans="1:11" x14ac:dyDescent="0.25">
      <c r="A104" s="55">
        <v>95</v>
      </c>
      <c r="B104" s="55" t="s">
        <v>179</v>
      </c>
      <c r="C104" s="55" t="s">
        <v>180</v>
      </c>
      <c r="D104" s="55" t="s">
        <v>181</v>
      </c>
      <c r="E104" s="55" t="s">
        <v>43</v>
      </c>
      <c r="F104" s="55" t="s">
        <v>182</v>
      </c>
      <c r="G104" s="55" t="s">
        <v>527</v>
      </c>
      <c r="H104" s="55" t="s">
        <v>8</v>
      </c>
      <c r="I104" s="55" t="s">
        <v>183</v>
      </c>
      <c r="J104" s="55" t="s">
        <v>9</v>
      </c>
      <c r="K104" s="55" t="s">
        <v>738</v>
      </c>
    </row>
    <row r="105" spans="1:11" x14ac:dyDescent="0.25">
      <c r="A105" s="55">
        <v>2</v>
      </c>
      <c r="B105" s="55" t="s">
        <v>49</v>
      </c>
      <c r="C105" s="55" t="s">
        <v>97</v>
      </c>
      <c r="D105" s="55" t="s">
        <v>66</v>
      </c>
      <c r="E105" s="55" t="s">
        <v>1</v>
      </c>
      <c r="F105" s="55" t="s">
        <v>98</v>
      </c>
      <c r="G105" s="55" t="s">
        <v>760</v>
      </c>
      <c r="H105" s="55" t="s">
        <v>5</v>
      </c>
      <c r="I105" s="55" t="s">
        <v>99</v>
      </c>
      <c r="J105" s="55" t="s">
        <v>6</v>
      </c>
      <c r="K105" s="55" t="s">
        <v>920</v>
      </c>
    </row>
    <row r="106" spans="1:11" x14ac:dyDescent="0.25">
      <c r="A106" s="55">
        <v>4</v>
      </c>
      <c r="B106" s="55" t="s">
        <v>902</v>
      </c>
      <c r="C106" s="55" t="s">
        <v>903</v>
      </c>
      <c r="D106" s="55" t="s">
        <v>17</v>
      </c>
      <c r="E106" s="55" t="s">
        <v>7</v>
      </c>
      <c r="F106" s="55" t="s">
        <v>904</v>
      </c>
      <c r="G106" s="55" t="s">
        <v>760</v>
      </c>
      <c r="H106" s="55" t="s">
        <v>8</v>
      </c>
      <c r="I106" s="55" t="s">
        <v>905</v>
      </c>
      <c r="J106" s="55" t="s">
        <v>9</v>
      </c>
      <c r="K106" s="55" t="s">
        <v>906</v>
      </c>
    </row>
    <row r="107" spans="1:11" x14ac:dyDescent="0.25">
      <c r="A107" s="55">
        <v>6</v>
      </c>
      <c r="B107" s="55" t="s">
        <v>530</v>
      </c>
      <c r="C107" s="55" t="s">
        <v>531</v>
      </c>
      <c r="D107" s="55" t="s">
        <v>0</v>
      </c>
      <c r="E107" s="55" t="s">
        <v>1</v>
      </c>
      <c r="F107" s="55" t="s">
        <v>922</v>
      </c>
      <c r="G107" s="55" t="s">
        <v>760</v>
      </c>
      <c r="H107" s="55" t="s">
        <v>5</v>
      </c>
      <c r="I107" s="55" t="s">
        <v>923</v>
      </c>
      <c r="J107" s="55" t="s">
        <v>6</v>
      </c>
      <c r="K107" s="55" t="s">
        <v>924</v>
      </c>
    </row>
    <row r="108" spans="1:11" x14ac:dyDescent="0.25">
      <c r="A108" s="55">
        <v>13</v>
      </c>
      <c r="B108" s="55" t="s">
        <v>803</v>
      </c>
      <c r="C108" s="55" t="s">
        <v>804</v>
      </c>
      <c r="D108" s="55" t="s">
        <v>17</v>
      </c>
      <c r="E108" s="55" t="s">
        <v>7</v>
      </c>
      <c r="F108" s="55" t="s">
        <v>805</v>
      </c>
      <c r="G108" s="55" t="s">
        <v>760</v>
      </c>
      <c r="H108" s="55" t="s">
        <v>5</v>
      </c>
      <c r="I108" s="55" t="s">
        <v>806</v>
      </c>
      <c r="J108" s="55" t="s">
        <v>6</v>
      </c>
      <c r="K108" s="55" t="s">
        <v>807</v>
      </c>
    </row>
    <row r="109" spans="1:11" x14ac:dyDescent="0.25">
      <c r="A109" s="55">
        <v>14</v>
      </c>
      <c r="B109" s="55" t="s">
        <v>766</v>
      </c>
      <c r="C109" s="55" t="s">
        <v>767</v>
      </c>
      <c r="D109" s="55" t="s">
        <v>577</v>
      </c>
      <c r="E109" s="55" t="s">
        <v>7</v>
      </c>
      <c r="F109" s="55" t="s">
        <v>768</v>
      </c>
      <c r="G109" s="55" t="s">
        <v>760</v>
      </c>
      <c r="H109" s="55" t="s">
        <v>8</v>
      </c>
      <c r="I109" s="55" t="s">
        <v>769</v>
      </c>
      <c r="J109" s="55" t="s">
        <v>9</v>
      </c>
      <c r="K109" s="55" t="s">
        <v>770</v>
      </c>
    </row>
    <row r="110" spans="1:11" x14ac:dyDescent="0.25">
      <c r="A110" s="55">
        <v>15</v>
      </c>
      <c r="B110" s="55" t="s">
        <v>544</v>
      </c>
      <c r="C110" s="55" t="s">
        <v>545</v>
      </c>
      <c r="D110" s="55" t="s">
        <v>546</v>
      </c>
      <c r="E110" s="55" t="s">
        <v>1</v>
      </c>
      <c r="F110" s="55" t="s">
        <v>547</v>
      </c>
      <c r="G110" s="55" t="s">
        <v>760</v>
      </c>
      <c r="H110" s="55" t="s">
        <v>8</v>
      </c>
      <c r="I110" s="55" t="s">
        <v>548</v>
      </c>
      <c r="J110" s="55" t="s">
        <v>9</v>
      </c>
      <c r="K110" s="55" t="s">
        <v>783</v>
      </c>
    </row>
  </sheetData>
  <sortState ref="A2:K110">
    <sortCondition ref="G2:G110"/>
  </sortState>
  <pageMargins bottom="0.75" footer="0.3" header="0.3" left="0.7" right="0.7" top="0.75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6"/>
  <dimension ref="A1:L108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</v>
      </c>
      <c r="B2" s="54" t="s">
        <v>301</v>
      </c>
      <c r="C2" s="54" t="s">
        <v>302</v>
      </c>
      <c r="D2" s="54" t="s">
        <v>0</v>
      </c>
      <c r="E2" s="54" t="s">
        <v>1</v>
      </c>
      <c r="F2" s="54" t="s">
        <v>303</v>
      </c>
      <c r="G2" s="54" t="s">
        <v>666</v>
      </c>
      <c r="H2" s="54" t="s">
        <v>294</v>
      </c>
      <c r="I2" s="54" t="s">
        <v>304</v>
      </c>
      <c r="J2" s="54" t="s">
        <v>289</v>
      </c>
      <c r="K2" s="54" t="s">
        <v>907</v>
      </c>
    </row>
    <row r="3" spans="1:11" x14ac:dyDescent="0.25">
      <c r="A3">
        <v>4</v>
      </c>
      <c r="B3" s="54" t="s">
        <v>361</v>
      </c>
      <c r="C3" s="54" t="s">
        <v>362</v>
      </c>
      <c r="D3" s="54" t="s">
        <v>0</v>
      </c>
      <c r="E3" s="54" t="s">
        <v>1</v>
      </c>
      <c r="F3" s="54" t="s">
        <v>886</v>
      </c>
      <c r="G3" s="54" t="s">
        <v>666</v>
      </c>
      <c r="H3" s="54" t="s">
        <v>3</v>
      </c>
      <c r="I3" s="54" t="s">
        <v>861</v>
      </c>
      <c r="J3" s="54" t="s">
        <v>516</v>
      </c>
      <c r="K3" s="54" t="s">
        <v>896</v>
      </c>
    </row>
    <row r="4" spans="1:11" x14ac:dyDescent="0.25">
      <c r="A4" s="54">
        <v>5</v>
      </c>
      <c r="B4" s="54" t="s">
        <v>863</v>
      </c>
      <c r="C4" s="54" t="s">
        <v>864</v>
      </c>
      <c r="D4" s="54" t="s">
        <v>865</v>
      </c>
      <c r="E4" s="54" t="s">
        <v>70</v>
      </c>
      <c r="F4" s="54" t="s">
        <v>866</v>
      </c>
      <c r="G4" s="54" t="s">
        <v>666</v>
      </c>
      <c r="H4" s="54" t="s">
        <v>287</v>
      </c>
      <c r="I4" s="54" t="s">
        <v>867</v>
      </c>
      <c r="J4" s="54" t="s">
        <v>289</v>
      </c>
      <c r="K4" s="54" t="s">
        <v>868</v>
      </c>
    </row>
    <row r="5" spans="1:11" x14ac:dyDescent="0.25">
      <c r="A5" s="54">
        <v>6</v>
      </c>
      <c r="B5" s="54" t="s">
        <v>830</v>
      </c>
      <c r="C5" s="54" t="s">
        <v>624</v>
      </c>
      <c r="D5" s="54" t="s">
        <v>625</v>
      </c>
      <c r="E5" s="54" t="s">
        <v>48</v>
      </c>
      <c r="F5" s="54" t="s">
        <v>626</v>
      </c>
      <c r="G5" s="54" t="s">
        <v>666</v>
      </c>
      <c r="H5" s="54" t="s">
        <v>294</v>
      </c>
      <c r="I5" s="54" t="s">
        <v>627</v>
      </c>
      <c r="J5" s="54" t="s">
        <v>289</v>
      </c>
      <c r="K5" s="54" t="s">
        <v>831</v>
      </c>
    </row>
    <row r="6" spans="1:11" x14ac:dyDescent="0.25">
      <c r="A6" s="54">
        <v>7</v>
      </c>
      <c r="B6" s="54" t="s">
        <v>832</v>
      </c>
      <c r="C6" s="54" t="s">
        <v>833</v>
      </c>
      <c r="D6" s="54" t="s">
        <v>173</v>
      </c>
      <c r="E6" s="54" t="s">
        <v>43</v>
      </c>
      <c r="F6" s="54" t="s">
        <v>834</v>
      </c>
      <c r="G6" s="54" t="s">
        <v>666</v>
      </c>
      <c r="H6" s="54" t="s">
        <v>294</v>
      </c>
      <c r="I6" s="54" t="s">
        <v>835</v>
      </c>
      <c r="J6" s="54" t="s">
        <v>289</v>
      </c>
      <c r="K6" s="54" t="s">
        <v>836</v>
      </c>
    </row>
    <row r="7" spans="1:11" x14ac:dyDescent="0.25">
      <c r="A7" s="54">
        <v>8</v>
      </c>
      <c r="B7" s="54" t="s">
        <v>845</v>
      </c>
      <c r="C7" s="54" t="s">
        <v>846</v>
      </c>
      <c r="D7" s="54" t="s">
        <v>27</v>
      </c>
      <c r="E7" s="54" t="s">
        <v>28</v>
      </c>
      <c r="F7" s="54" t="s">
        <v>847</v>
      </c>
      <c r="G7" s="54" t="s">
        <v>666</v>
      </c>
      <c r="H7" s="54" t="s">
        <v>294</v>
      </c>
      <c r="I7" s="54" t="s">
        <v>848</v>
      </c>
      <c r="J7" s="54" t="s">
        <v>289</v>
      </c>
      <c r="K7" s="54" t="s">
        <v>849</v>
      </c>
    </row>
    <row r="8" spans="1:11" x14ac:dyDescent="0.25">
      <c r="A8" s="54">
        <v>12</v>
      </c>
      <c r="B8" s="54" t="s">
        <v>453</v>
      </c>
      <c r="C8" s="54" t="s">
        <v>454</v>
      </c>
      <c r="D8" s="54" t="s">
        <v>455</v>
      </c>
      <c r="E8" s="54" t="s">
        <v>456</v>
      </c>
      <c r="F8" s="54" t="s">
        <v>457</v>
      </c>
      <c r="G8" s="54" t="s">
        <v>666</v>
      </c>
      <c r="H8" s="54" t="s">
        <v>30</v>
      </c>
      <c r="I8" s="54" t="s">
        <v>458</v>
      </c>
      <c r="J8" s="54" t="s">
        <v>32</v>
      </c>
      <c r="K8" s="54" t="s">
        <v>763</v>
      </c>
    </row>
    <row r="9" spans="1:11" x14ac:dyDescent="0.25">
      <c r="A9" s="54">
        <v>13</v>
      </c>
      <c r="B9" s="54" t="s">
        <v>530</v>
      </c>
      <c r="C9" s="54" t="s">
        <v>531</v>
      </c>
      <c r="D9" s="54" t="s">
        <v>0</v>
      </c>
      <c r="E9" s="54" t="s">
        <v>1</v>
      </c>
      <c r="F9" s="54" t="s">
        <v>532</v>
      </c>
      <c r="G9" s="54" t="s">
        <v>666</v>
      </c>
      <c r="H9" s="54" t="s">
        <v>294</v>
      </c>
      <c r="I9" s="54" t="s">
        <v>533</v>
      </c>
      <c r="J9" s="54" t="s">
        <v>516</v>
      </c>
      <c r="K9" s="54" t="s">
        <v>764</v>
      </c>
    </row>
    <row r="10" spans="1:11" x14ac:dyDescent="0.25">
      <c r="A10" s="54">
        <v>14</v>
      </c>
      <c r="B10" s="54" t="s">
        <v>116</v>
      </c>
      <c r="C10" s="54" t="s">
        <v>117</v>
      </c>
      <c r="D10" s="54" t="s">
        <v>648</v>
      </c>
      <c r="E10" s="54" t="s">
        <v>1</v>
      </c>
      <c r="F10" s="54" t="s">
        <v>118</v>
      </c>
      <c r="G10" s="54" t="s">
        <v>666</v>
      </c>
      <c r="H10" s="54" t="s">
        <v>3</v>
      </c>
      <c r="I10" s="54" t="s">
        <v>119</v>
      </c>
      <c r="J10" s="54" t="s">
        <v>53</v>
      </c>
      <c r="K10" s="54" t="s">
        <v>649</v>
      </c>
    </row>
    <row r="11" spans="1:11" x14ac:dyDescent="0.25">
      <c r="A11" s="54">
        <v>15</v>
      </c>
      <c r="B11" s="54" t="s">
        <v>651</v>
      </c>
      <c r="C11" s="54" t="s">
        <v>652</v>
      </c>
      <c r="D11" s="54" t="s">
        <v>653</v>
      </c>
      <c r="E11" s="54" t="s">
        <v>1</v>
      </c>
      <c r="F11" s="54" t="s">
        <v>654</v>
      </c>
      <c r="G11" s="54" t="s">
        <v>666</v>
      </c>
      <c r="H11" s="54" t="s">
        <v>294</v>
      </c>
      <c r="I11" s="54" t="s">
        <v>655</v>
      </c>
      <c r="J11" s="54" t="s">
        <v>289</v>
      </c>
      <c r="K11" s="54" t="s">
        <v>656</v>
      </c>
    </row>
    <row r="12" spans="1:11" x14ac:dyDescent="0.25">
      <c r="A12" s="54">
        <v>16</v>
      </c>
      <c r="B12" s="54" t="s">
        <v>382</v>
      </c>
      <c r="C12" s="54" t="s">
        <v>383</v>
      </c>
      <c r="D12" s="54" t="s">
        <v>351</v>
      </c>
      <c r="E12" s="54" t="s">
        <v>48</v>
      </c>
      <c r="F12" s="54" t="s">
        <v>384</v>
      </c>
      <c r="G12" s="54" t="s">
        <v>666</v>
      </c>
      <c r="H12" s="54" t="s">
        <v>287</v>
      </c>
      <c r="I12" s="54" t="s">
        <v>385</v>
      </c>
      <c r="J12" s="54" t="s">
        <v>289</v>
      </c>
      <c r="K12" s="54" t="s">
        <v>657</v>
      </c>
    </row>
    <row r="13" spans="1:11" x14ac:dyDescent="0.25">
      <c r="A13" s="54">
        <v>17</v>
      </c>
      <c r="B13" s="54" t="s">
        <v>407</v>
      </c>
      <c r="C13" s="54" t="s">
        <v>408</v>
      </c>
      <c r="D13" s="54" t="s">
        <v>618</v>
      </c>
      <c r="E13" s="54" t="s">
        <v>619</v>
      </c>
      <c r="F13" s="54" t="s">
        <v>620</v>
      </c>
      <c r="G13" s="54" t="s">
        <v>666</v>
      </c>
      <c r="H13" s="54" t="s">
        <v>294</v>
      </c>
      <c r="I13" s="54" t="s">
        <v>621</v>
      </c>
      <c r="J13" s="54" t="s">
        <v>289</v>
      </c>
      <c r="K13" s="54" t="s">
        <v>658</v>
      </c>
    </row>
    <row r="14" spans="1:11" x14ac:dyDescent="0.25">
      <c r="A14" s="54">
        <v>18</v>
      </c>
      <c r="B14" s="54" t="s">
        <v>425</v>
      </c>
      <c r="C14" s="54" t="s">
        <v>426</v>
      </c>
      <c r="D14" s="54" t="s">
        <v>427</v>
      </c>
      <c r="E14" s="54" t="s">
        <v>28</v>
      </c>
      <c r="F14" s="54" t="s">
        <v>428</v>
      </c>
      <c r="G14" s="54" t="s">
        <v>666</v>
      </c>
      <c r="H14" s="54" t="s">
        <v>287</v>
      </c>
      <c r="I14" s="54" t="s">
        <v>429</v>
      </c>
      <c r="J14" s="54" t="s">
        <v>289</v>
      </c>
      <c r="K14" s="54" t="s">
        <v>659</v>
      </c>
    </row>
    <row r="15" spans="1:11" x14ac:dyDescent="0.25">
      <c r="A15" s="54">
        <v>19</v>
      </c>
      <c r="B15" s="54" t="s">
        <v>102</v>
      </c>
      <c r="C15" s="54" t="s">
        <v>141</v>
      </c>
      <c r="D15" s="54" t="s">
        <v>42</v>
      </c>
      <c r="E15" s="54" t="s">
        <v>43</v>
      </c>
      <c r="F15" s="54" t="s">
        <v>142</v>
      </c>
      <c r="G15" s="54" t="s">
        <v>666</v>
      </c>
      <c r="H15" s="54" t="s">
        <v>3</v>
      </c>
      <c r="I15" s="54" t="s">
        <v>143</v>
      </c>
      <c r="J15" s="54" t="s">
        <v>53</v>
      </c>
      <c r="K15" s="54" t="s">
        <v>662</v>
      </c>
    </row>
    <row r="16" spans="1:11" x14ac:dyDescent="0.25">
      <c r="A16" s="54">
        <v>20</v>
      </c>
      <c r="B16" s="54" t="s">
        <v>608</v>
      </c>
      <c r="C16" s="54" t="s">
        <v>378</v>
      </c>
      <c r="D16" s="54" t="s">
        <v>27</v>
      </c>
      <c r="E16" s="54" t="s">
        <v>28</v>
      </c>
      <c r="F16" s="54" t="s">
        <v>609</v>
      </c>
      <c r="G16" s="54" t="s">
        <v>666</v>
      </c>
      <c r="H16" s="54" t="s">
        <v>294</v>
      </c>
      <c r="I16" s="54" t="s">
        <v>610</v>
      </c>
      <c r="J16" s="54" t="s">
        <v>289</v>
      </c>
      <c r="K16" s="54" t="s">
        <v>663</v>
      </c>
    </row>
    <row r="17" spans="1:11" x14ac:dyDescent="0.25">
      <c r="A17" s="54">
        <v>21</v>
      </c>
      <c r="B17" s="54"/>
      <c r="C17" s="54"/>
      <c r="D17" s="54"/>
      <c r="E17" s="54"/>
      <c r="F17" s="54" t="s">
        <v>572</v>
      </c>
      <c r="G17" s="54" t="s">
        <v>666</v>
      </c>
      <c r="H17" s="54" t="s">
        <v>287</v>
      </c>
      <c r="I17" s="54" t="s">
        <v>573</v>
      </c>
      <c r="J17" s="54" t="s">
        <v>289</v>
      </c>
      <c r="K17" s="54" t="s">
        <v>665</v>
      </c>
    </row>
    <row r="18" spans="1:11" x14ac:dyDescent="0.25">
      <c r="A18" s="54">
        <v>22</v>
      </c>
      <c r="B18" s="54" t="s">
        <v>575</v>
      </c>
      <c r="C18" s="54" t="s">
        <v>576</v>
      </c>
      <c r="D18" s="54" t="s">
        <v>577</v>
      </c>
      <c r="E18" s="54" t="s">
        <v>7</v>
      </c>
      <c r="F18" s="54" t="s">
        <v>578</v>
      </c>
      <c r="G18" s="54" t="s">
        <v>666</v>
      </c>
      <c r="H18" s="54" t="s">
        <v>287</v>
      </c>
      <c r="I18" s="54" t="s">
        <v>579</v>
      </c>
      <c r="J18" s="54" t="s">
        <v>289</v>
      </c>
      <c r="K18" s="54" t="s">
        <v>667</v>
      </c>
    </row>
    <row r="19" spans="1:11" x14ac:dyDescent="0.25">
      <c r="A19" s="54">
        <v>23</v>
      </c>
      <c r="B19" s="54" t="s">
        <v>535</v>
      </c>
      <c r="C19" s="54" t="s">
        <v>536</v>
      </c>
      <c r="D19" s="54" t="s">
        <v>205</v>
      </c>
      <c r="E19" s="54" t="s">
        <v>1</v>
      </c>
      <c r="F19" s="54" t="s">
        <v>537</v>
      </c>
      <c r="G19" s="54" t="s">
        <v>666</v>
      </c>
      <c r="H19" s="54" t="s">
        <v>3</v>
      </c>
      <c r="I19" s="54" t="s">
        <v>538</v>
      </c>
      <c r="J19" s="54" t="s">
        <v>53</v>
      </c>
      <c r="K19" s="54" t="s">
        <v>668</v>
      </c>
    </row>
    <row r="20" spans="1:11" x14ac:dyDescent="0.25">
      <c r="A20" s="54">
        <v>24</v>
      </c>
      <c r="B20" s="54" t="s">
        <v>590</v>
      </c>
      <c r="C20" s="54" t="s">
        <v>591</v>
      </c>
      <c r="D20" s="54" t="s">
        <v>592</v>
      </c>
      <c r="E20" s="54" t="s">
        <v>43</v>
      </c>
      <c r="F20" s="54" t="s">
        <v>593</v>
      </c>
      <c r="G20" s="54" t="s">
        <v>666</v>
      </c>
      <c r="H20" s="54" t="s">
        <v>30</v>
      </c>
      <c r="I20" s="54" t="s">
        <v>594</v>
      </c>
      <c r="J20" s="54" t="s">
        <v>32</v>
      </c>
      <c r="K20" s="54" t="s">
        <v>669</v>
      </c>
    </row>
    <row r="21" spans="1:11" x14ac:dyDescent="0.25">
      <c r="A21" s="54">
        <v>25</v>
      </c>
      <c r="B21" s="54" t="s">
        <v>257</v>
      </c>
      <c r="C21" s="54" t="s">
        <v>258</v>
      </c>
      <c r="D21" s="54" t="s">
        <v>36</v>
      </c>
      <c r="E21" s="54" t="s">
        <v>1</v>
      </c>
      <c r="F21" s="54" t="s">
        <v>259</v>
      </c>
      <c r="G21" s="54" t="s">
        <v>666</v>
      </c>
      <c r="H21" s="54" t="s">
        <v>3</v>
      </c>
      <c r="I21" s="54" t="s">
        <v>260</v>
      </c>
      <c r="J21" s="54" t="s">
        <v>53</v>
      </c>
      <c r="K21" s="54" t="s">
        <v>670</v>
      </c>
    </row>
    <row r="22" spans="1:11" x14ac:dyDescent="0.25">
      <c r="A22" s="54">
        <v>26</v>
      </c>
      <c r="B22" s="54" t="s">
        <v>407</v>
      </c>
      <c r="C22" s="54" t="s">
        <v>408</v>
      </c>
      <c r="D22" s="54" t="s">
        <v>618</v>
      </c>
      <c r="E22" s="54" t="s">
        <v>619</v>
      </c>
      <c r="F22" s="54" t="s">
        <v>409</v>
      </c>
      <c r="G22" s="54" t="s">
        <v>666</v>
      </c>
      <c r="H22" s="54" t="s">
        <v>294</v>
      </c>
      <c r="I22" s="54" t="s">
        <v>410</v>
      </c>
      <c r="J22" s="54" t="s">
        <v>289</v>
      </c>
      <c r="K22" s="54" t="s">
        <v>671</v>
      </c>
    </row>
    <row r="23" spans="1:11" x14ac:dyDescent="0.25">
      <c r="A23" s="54">
        <v>27</v>
      </c>
      <c r="B23" s="54" t="s">
        <v>407</v>
      </c>
      <c r="C23" s="54" t="s">
        <v>408</v>
      </c>
      <c r="D23" s="54" t="s">
        <v>618</v>
      </c>
      <c r="E23" s="54" t="s">
        <v>619</v>
      </c>
      <c r="F23" s="54" t="s">
        <v>563</v>
      </c>
      <c r="G23" s="54" t="s">
        <v>666</v>
      </c>
      <c r="H23" s="54" t="s">
        <v>294</v>
      </c>
      <c r="I23" s="54" t="s">
        <v>564</v>
      </c>
      <c r="J23" s="54" t="s">
        <v>289</v>
      </c>
      <c r="K23" s="54" t="s">
        <v>672</v>
      </c>
    </row>
    <row r="24" spans="1:11" x14ac:dyDescent="0.25">
      <c r="A24" s="54">
        <v>28</v>
      </c>
      <c r="B24" s="54" t="s">
        <v>566</v>
      </c>
      <c r="C24" s="54" t="s">
        <v>556</v>
      </c>
      <c r="D24" s="54" t="s">
        <v>0</v>
      </c>
      <c r="E24" s="54" t="s">
        <v>1</v>
      </c>
      <c r="F24" s="54" t="s">
        <v>557</v>
      </c>
      <c r="G24" s="54" t="s">
        <v>666</v>
      </c>
      <c r="H24" s="54" t="s">
        <v>287</v>
      </c>
      <c r="I24" s="54" t="s">
        <v>558</v>
      </c>
      <c r="J24" s="54" t="s">
        <v>289</v>
      </c>
      <c r="K24" s="54" t="s">
        <v>673</v>
      </c>
    </row>
    <row r="25" spans="1:11" x14ac:dyDescent="0.25">
      <c r="A25" s="54">
        <v>29</v>
      </c>
      <c r="B25" s="54" t="s">
        <v>161</v>
      </c>
      <c r="C25" s="54" t="s">
        <v>162</v>
      </c>
      <c r="D25" s="54" t="s">
        <v>394</v>
      </c>
      <c r="E25" s="54" t="s">
        <v>1</v>
      </c>
      <c r="F25" s="54" t="s">
        <v>163</v>
      </c>
      <c r="G25" s="54" t="s">
        <v>666</v>
      </c>
      <c r="H25" s="54" t="s">
        <v>30</v>
      </c>
      <c r="I25" s="54" t="s">
        <v>164</v>
      </c>
      <c r="J25" s="54" t="s">
        <v>32</v>
      </c>
      <c r="K25" s="54" t="s">
        <v>675</v>
      </c>
    </row>
    <row r="26" spans="1:11" x14ac:dyDescent="0.25">
      <c r="A26" s="54">
        <v>30</v>
      </c>
      <c r="B26" s="54" t="s">
        <v>322</v>
      </c>
      <c r="C26" s="54" t="s">
        <v>323</v>
      </c>
      <c r="D26" s="54" t="s">
        <v>66</v>
      </c>
      <c r="E26" s="54" t="s">
        <v>1</v>
      </c>
      <c r="F26" s="54" t="s">
        <v>324</v>
      </c>
      <c r="G26" s="54" t="s">
        <v>666</v>
      </c>
      <c r="H26" s="54" t="s">
        <v>287</v>
      </c>
      <c r="I26" s="54" t="s">
        <v>325</v>
      </c>
      <c r="J26" s="54" t="s">
        <v>289</v>
      </c>
      <c r="K26" s="54" t="s">
        <v>676</v>
      </c>
    </row>
    <row r="27" spans="1:11" x14ac:dyDescent="0.25">
      <c r="A27" s="54">
        <v>31</v>
      </c>
      <c r="B27" s="54"/>
      <c r="C27" s="54"/>
      <c r="D27" s="54"/>
      <c r="E27" s="54"/>
      <c r="F27" s="54" t="s">
        <v>540</v>
      </c>
      <c r="G27" s="54" t="s">
        <v>666</v>
      </c>
      <c r="H27" s="54" t="s">
        <v>294</v>
      </c>
      <c r="I27" s="54" t="s">
        <v>541</v>
      </c>
      <c r="J27" s="54" t="s">
        <v>289</v>
      </c>
      <c r="K27" s="54" t="s">
        <v>677</v>
      </c>
    </row>
    <row r="28" spans="1:11" x14ac:dyDescent="0.25">
      <c r="A28" s="54">
        <v>32</v>
      </c>
      <c r="B28" s="54" t="s">
        <v>283</v>
      </c>
      <c r="C28" s="54" t="s">
        <v>284</v>
      </c>
      <c r="D28" s="54" t="s">
        <v>285</v>
      </c>
      <c r="E28" s="54" t="s">
        <v>7</v>
      </c>
      <c r="F28" s="54" t="s">
        <v>286</v>
      </c>
      <c r="G28" s="54" t="s">
        <v>666</v>
      </c>
      <c r="H28" s="54" t="s">
        <v>287</v>
      </c>
      <c r="I28" s="54" t="s">
        <v>288</v>
      </c>
      <c r="J28" s="54" t="s">
        <v>289</v>
      </c>
      <c r="K28" s="54" t="s">
        <v>678</v>
      </c>
    </row>
    <row r="29" spans="1:11" x14ac:dyDescent="0.25">
      <c r="A29" s="54">
        <v>33</v>
      </c>
      <c r="B29" s="54" t="s">
        <v>291</v>
      </c>
      <c r="C29" s="54" t="s">
        <v>292</v>
      </c>
      <c r="D29" s="54" t="s">
        <v>0</v>
      </c>
      <c r="E29" s="54" t="s">
        <v>1</v>
      </c>
      <c r="F29" s="54" t="s">
        <v>293</v>
      </c>
      <c r="G29" s="54" t="s">
        <v>666</v>
      </c>
      <c r="H29" s="54" t="s">
        <v>294</v>
      </c>
      <c r="I29" s="54" t="s">
        <v>295</v>
      </c>
      <c r="J29" s="54" t="s">
        <v>289</v>
      </c>
      <c r="K29" s="54" t="s">
        <v>679</v>
      </c>
    </row>
    <row r="30" spans="1:11" x14ac:dyDescent="0.25">
      <c r="A30" s="54">
        <v>34</v>
      </c>
      <c r="B30" s="54" t="s">
        <v>297</v>
      </c>
      <c r="C30" s="54" t="s">
        <v>255</v>
      </c>
      <c r="D30" s="54" t="s">
        <v>0</v>
      </c>
      <c r="E30" s="54" t="s">
        <v>1</v>
      </c>
      <c r="F30" s="54" t="s">
        <v>298</v>
      </c>
      <c r="G30" s="54" t="s">
        <v>666</v>
      </c>
      <c r="H30" s="54" t="s">
        <v>294</v>
      </c>
      <c r="I30" s="54" t="s">
        <v>299</v>
      </c>
      <c r="J30" s="54" t="s">
        <v>289</v>
      </c>
      <c r="K30" s="54" t="s">
        <v>680</v>
      </c>
    </row>
    <row r="31" spans="1:11" x14ac:dyDescent="0.25">
      <c r="A31" s="54">
        <v>35</v>
      </c>
      <c r="B31" s="54" t="s">
        <v>311</v>
      </c>
      <c r="C31" s="54" t="s">
        <v>312</v>
      </c>
      <c r="D31" s="54" t="s">
        <v>313</v>
      </c>
      <c r="E31" s="54" t="s">
        <v>43</v>
      </c>
      <c r="F31" s="54" t="s">
        <v>314</v>
      </c>
      <c r="G31" s="54" t="s">
        <v>666</v>
      </c>
      <c r="H31" s="54" t="s">
        <v>294</v>
      </c>
      <c r="I31" s="54" t="s">
        <v>315</v>
      </c>
      <c r="J31" s="54" t="s">
        <v>289</v>
      </c>
      <c r="K31" s="54" t="s">
        <v>683</v>
      </c>
    </row>
    <row r="32" spans="1:11" x14ac:dyDescent="0.25">
      <c r="A32" s="54">
        <v>36</v>
      </c>
      <c r="B32" s="54" t="s">
        <v>317</v>
      </c>
      <c r="C32" s="54" t="s">
        <v>279</v>
      </c>
      <c r="D32" s="54" t="s">
        <v>318</v>
      </c>
      <c r="E32" s="54" t="s">
        <v>28</v>
      </c>
      <c r="F32" s="54" t="s">
        <v>319</v>
      </c>
      <c r="G32" s="54" t="s">
        <v>666</v>
      </c>
      <c r="H32" s="54" t="s">
        <v>287</v>
      </c>
      <c r="I32" s="54" t="s">
        <v>320</v>
      </c>
      <c r="J32" s="54" t="s">
        <v>289</v>
      </c>
      <c r="K32" s="54" t="s">
        <v>758</v>
      </c>
    </row>
    <row r="33" spans="1:11" x14ac:dyDescent="0.25">
      <c r="A33" s="54">
        <v>37</v>
      </c>
      <c r="B33" s="54" t="s">
        <v>327</v>
      </c>
      <c r="C33" s="54" t="s">
        <v>328</v>
      </c>
      <c r="D33" s="54" t="s">
        <v>112</v>
      </c>
      <c r="E33" s="54" t="s">
        <v>43</v>
      </c>
      <c r="F33" s="54" t="s">
        <v>329</v>
      </c>
      <c r="G33" s="54" t="s">
        <v>666</v>
      </c>
      <c r="H33" s="54" t="s">
        <v>287</v>
      </c>
      <c r="I33" s="54" t="s">
        <v>330</v>
      </c>
      <c r="J33" s="54" t="s">
        <v>289</v>
      </c>
      <c r="K33" s="54" t="s">
        <v>684</v>
      </c>
    </row>
    <row r="34" spans="1:11" x14ac:dyDescent="0.25">
      <c r="A34" s="54">
        <v>39</v>
      </c>
      <c r="B34" s="54" t="s">
        <v>333</v>
      </c>
      <c r="C34" s="54" t="s">
        <v>334</v>
      </c>
      <c r="D34" s="54" t="s">
        <v>335</v>
      </c>
      <c r="E34" s="54" t="s">
        <v>48</v>
      </c>
      <c r="F34" s="54" t="s">
        <v>336</v>
      </c>
      <c r="G34" s="54" t="s">
        <v>666</v>
      </c>
      <c r="H34" s="54" t="s">
        <v>287</v>
      </c>
      <c r="I34" s="54" t="s">
        <v>337</v>
      </c>
      <c r="J34" s="54" t="s">
        <v>289</v>
      </c>
      <c r="K34" s="54" t="s">
        <v>686</v>
      </c>
    </row>
    <row r="35" spans="1:11" x14ac:dyDescent="0.25">
      <c r="A35" s="54">
        <v>40</v>
      </c>
      <c r="B35" s="54" t="s">
        <v>345</v>
      </c>
      <c r="C35" s="54" t="s">
        <v>346</v>
      </c>
      <c r="D35" s="54" t="s">
        <v>17</v>
      </c>
      <c r="E35" s="54" t="s">
        <v>7</v>
      </c>
      <c r="F35" s="54" t="s">
        <v>347</v>
      </c>
      <c r="G35" s="54" t="s">
        <v>666</v>
      </c>
      <c r="H35" s="54" t="s">
        <v>287</v>
      </c>
      <c r="I35" s="54" t="s">
        <v>348</v>
      </c>
      <c r="J35" s="54" t="s">
        <v>289</v>
      </c>
      <c r="K35" s="54" t="s">
        <v>688</v>
      </c>
    </row>
    <row r="36" spans="1:11" x14ac:dyDescent="0.25">
      <c r="A36" s="54">
        <v>41</v>
      </c>
      <c r="B36" s="54" t="s">
        <v>350</v>
      </c>
      <c r="C36" s="54" t="s">
        <v>340</v>
      </c>
      <c r="D36" s="54" t="s">
        <v>351</v>
      </c>
      <c r="E36" s="54" t="s">
        <v>48</v>
      </c>
      <c r="F36" s="54" t="s">
        <v>352</v>
      </c>
      <c r="G36" s="54" t="s">
        <v>666</v>
      </c>
      <c r="H36" s="54" t="s">
        <v>287</v>
      </c>
      <c r="I36" s="54" t="s">
        <v>353</v>
      </c>
      <c r="J36" s="54" t="s">
        <v>289</v>
      </c>
      <c r="K36" s="54" t="s">
        <v>689</v>
      </c>
    </row>
    <row r="37" spans="1:11" x14ac:dyDescent="0.25">
      <c r="A37" s="54">
        <v>42</v>
      </c>
      <c r="B37" s="54" t="s">
        <v>355</v>
      </c>
      <c r="C37" s="54" t="s">
        <v>356</v>
      </c>
      <c r="D37" s="54" t="s">
        <v>0</v>
      </c>
      <c r="E37" s="54" t="s">
        <v>1</v>
      </c>
      <c r="F37" s="54" t="s">
        <v>357</v>
      </c>
      <c r="G37" s="54" t="s">
        <v>666</v>
      </c>
      <c r="H37" s="54" t="s">
        <v>294</v>
      </c>
      <c r="I37" s="54" t="s">
        <v>358</v>
      </c>
      <c r="J37" s="54" t="s">
        <v>289</v>
      </c>
      <c r="K37" s="54" t="s">
        <v>690</v>
      </c>
    </row>
    <row r="38" spans="1:11" x14ac:dyDescent="0.25">
      <c r="A38" s="54">
        <v>43</v>
      </c>
      <c r="B38" s="54" t="s">
        <v>238</v>
      </c>
      <c r="C38" s="54" t="s">
        <v>239</v>
      </c>
      <c r="D38" s="54" t="s">
        <v>0</v>
      </c>
      <c r="E38" s="54" t="s">
        <v>1</v>
      </c>
      <c r="F38" s="54" t="s">
        <v>240</v>
      </c>
      <c r="G38" s="54" t="s">
        <v>666</v>
      </c>
      <c r="H38" s="54" t="s">
        <v>3</v>
      </c>
      <c r="I38" s="54" t="s">
        <v>241</v>
      </c>
      <c r="J38" s="54" t="s">
        <v>53</v>
      </c>
      <c r="K38" s="54" t="s">
        <v>691</v>
      </c>
    </row>
    <row r="39" spans="1:11" x14ac:dyDescent="0.25">
      <c r="A39" s="54">
        <v>44</v>
      </c>
      <c r="B39" s="54" t="s">
        <v>366</v>
      </c>
      <c r="C39" s="54" t="s">
        <v>367</v>
      </c>
      <c r="D39" s="54" t="s">
        <v>368</v>
      </c>
      <c r="E39" s="54" t="s">
        <v>43</v>
      </c>
      <c r="F39" s="54" t="s">
        <v>369</v>
      </c>
      <c r="G39" s="54" t="s">
        <v>666</v>
      </c>
      <c r="H39" s="54" t="s">
        <v>294</v>
      </c>
      <c r="I39" s="54" t="s">
        <v>370</v>
      </c>
      <c r="J39" s="54" t="s">
        <v>289</v>
      </c>
      <c r="K39" s="54" t="s">
        <v>693</v>
      </c>
    </row>
    <row r="40" spans="1:11" x14ac:dyDescent="0.25">
      <c r="A40" s="54">
        <v>45</v>
      </c>
      <c r="B40" s="54" t="s">
        <v>372</v>
      </c>
      <c r="C40" s="54" t="s">
        <v>373</v>
      </c>
      <c r="D40" s="54" t="s">
        <v>42</v>
      </c>
      <c r="E40" s="54" t="s">
        <v>43</v>
      </c>
      <c r="F40" s="54" t="s">
        <v>374</v>
      </c>
      <c r="G40" s="54" t="s">
        <v>666</v>
      </c>
      <c r="H40" s="54" t="s">
        <v>294</v>
      </c>
      <c r="I40" s="54" t="s">
        <v>375</v>
      </c>
      <c r="J40" s="54" t="s">
        <v>289</v>
      </c>
      <c r="K40" s="54" t="s">
        <v>694</v>
      </c>
    </row>
    <row r="41" spans="1:11" x14ac:dyDescent="0.25">
      <c r="A41" s="54">
        <v>46</v>
      </c>
      <c r="B41" s="54" t="s">
        <v>377</v>
      </c>
      <c r="C41" s="54" t="s">
        <v>378</v>
      </c>
      <c r="D41" s="54" t="s">
        <v>256</v>
      </c>
      <c r="E41" s="54" t="s">
        <v>1</v>
      </c>
      <c r="F41" s="54" t="s">
        <v>379</v>
      </c>
      <c r="G41" s="54" t="s">
        <v>666</v>
      </c>
      <c r="H41" s="54" t="s">
        <v>294</v>
      </c>
      <c r="I41" s="54" t="s">
        <v>380</v>
      </c>
      <c r="J41" s="54" t="s">
        <v>289</v>
      </c>
      <c r="K41" s="54" t="s">
        <v>695</v>
      </c>
    </row>
    <row r="42" spans="1:11" x14ac:dyDescent="0.25">
      <c r="A42" s="54">
        <v>47</v>
      </c>
      <c r="B42" s="54" t="s">
        <v>387</v>
      </c>
      <c r="C42" s="54" t="s">
        <v>279</v>
      </c>
      <c r="D42" s="54" t="s">
        <v>351</v>
      </c>
      <c r="E42" s="54" t="s">
        <v>48</v>
      </c>
      <c r="F42" s="54" t="s">
        <v>388</v>
      </c>
      <c r="G42" s="54" t="s">
        <v>666</v>
      </c>
      <c r="H42" s="54" t="s">
        <v>287</v>
      </c>
      <c r="I42" s="54" t="s">
        <v>389</v>
      </c>
      <c r="J42" s="54" t="s">
        <v>289</v>
      </c>
      <c r="K42" s="54" t="s">
        <v>696</v>
      </c>
    </row>
    <row r="43" spans="1:11" x14ac:dyDescent="0.25">
      <c r="A43" s="54">
        <v>48</v>
      </c>
      <c r="B43" s="54" t="s">
        <v>49</v>
      </c>
      <c r="C43" s="54" t="s">
        <v>97</v>
      </c>
      <c r="D43" s="54" t="s">
        <v>66</v>
      </c>
      <c r="E43" s="54" t="s">
        <v>1</v>
      </c>
      <c r="F43" s="54" t="s">
        <v>391</v>
      </c>
      <c r="G43" s="54" t="s">
        <v>666</v>
      </c>
      <c r="H43" s="54" t="s">
        <v>294</v>
      </c>
      <c r="I43" s="54" t="s">
        <v>392</v>
      </c>
      <c r="J43" s="54" t="s">
        <v>289</v>
      </c>
      <c r="K43" s="54" t="s">
        <v>697</v>
      </c>
    </row>
    <row r="44" spans="1:11" x14ac:dyDescent="0.25">
      <c r="A44" s="54">
        <v>49</v>
      </c>
      <c r="B44" s="54" t="s">
        <v>137</v>
      </c>
      <c r="C44" s="54" t="s">
        <v>138</v>
      </c>
      <c r="D44" s="54" t="s">
        <v>0</v>
      </c>
      <c r="E44" s="54" t="s">
        <v>1</v>
      </c>
      <c r="F44" s="54" t="s">
        <v>139</v>
      </c>
      <c r="G44" s="54" t="s">
        <v>666</v>
      </c>
      <c r="H44" s="54" t="s">
        <v>3</v>
      </c>
      <c r="I44" s="54" t="s">
        <v>140</v>
      </c>
      <c r="J44" s="54" t="s">
        <v>53</v>
      </c>
      <c r="K44" s="54" t="s">
        <v>699</v>
      </c>
    </row>
    <row r="45" spans="1:11" x14ac:dyDescent="0.25">
      <c r="A45" s="54">
        <v>50</v>
      </c>
      <c r="B45" s="54" t="s">
        <v>262</v>
      </c>
      <c r="C45" s="54" t="s">
        <v>399</v>
      </c>
      <c r="D45" s="54" t="s">
        <v>0</v>
      </c>
      <c r="E45" s="54" t="s">
        <v>1</v>
      </c>
      <c r="F45" s="54" t="s">
        <v>400</v>
      </c>
      <c r="G45" s="54" t="s">
        <v>666</v>
      </c>
      <c r="H45" s="54" t="s">
        <v>294</v>
      </c>
      <c r="I45" s="54" t="s">
        <v>401</v>
      </c>
      <c r="J45" s="54" t="s">
        <v>289</v>
      </c>
      <c r="K45" s="54" t="s">
        <v>700</v>
      </c>
    </row>
    <row r="46" spans="1:11" x14ac:dyDescent="0.25">
      <c r="A46" s="54">
        <v>51</v>
      </c>
      <c r="B46" s="54" t="s">
        <v>403</v>
      </c>
      <c r="C46" s="54" t="s">
        <v>60</v>
      </c>
      <c r="D46" s="54" t="s">
        <v>27</v>
      </c>
      <c r="E46" s="54" t="s">
        <v>28</v>
      </c>
      <c r="F46" s="54" t="s">
        <v>404</v>
      </c>
      <c r="G46" s="54" t="s">
        <v>666</v>
      </c>
      <c r="H46" s="54" t="s">
        <v>287</v>
      </c>
      <c r="I46" s="54" t="s">
        <v>405</v>
      </c>
      <c r="J46" s="54" t="s">
        <v>289</v>
      </c>
      <c r="K46" s="54" t="s">
        <v>701</v>
      </c>
    </row>
    <row r="47" spans="1:11" x14ac:dyDescent="0.25">
      <c r="A47" s="54">
        <v>52</v>
      </c>
      <c r="B47" s="54" t="s">
        <v>407</v>
      </c>
      <c r="C47" s="54" t="s">
        <v>408</v>
      </c>
      <c r="D47" s="54" t="s">
        <v>618</v>
      </c>
      <c r="E47" s="54" t="s">
        <v>619</v>
      </c>
      <c r="F47" s="54" t="s">
        <v>412</v>
      </c>
      <c r="G47" s="54" t="s">
        <v>666</v>
      </c>
      <c r="H47" s="54" t="s">
        <v>294</v>
      </c>
      <c r="I47" s="54" t="s">
        <v>413</v>
      </c>
      <c r="J47" s="54" t="s">
        <v>289</v>
      </c>
      <c r="K47" s="54" t="s">
        <v>702</v>
      </c>
    </row>
    <row r="48" spans="1:11" x14ac:dyDescent="0.25">
      <c r="A48" s="54">
        <v>53</v>
      </c>
      <c r="B48" s="54" t="s">
        <v>415</v>
      </c>
      <c r="C48" s="54" t="s">
        <v>416</v>
      </c>
      <c r="D48" s="54" t="s">
        <v>417</v>
      </c>
      <c r="E48" s="54" t="s">
        <v>28</v>
      </c>
      <c r="F48" s="54" t="s">
        <v>418</v>
      </c>
      <c r="G48" s="54" t="s">
        <v>666</v>
      </c>
      <c r="H48" s="54" t="s">
        <v>287</v>
      </c>
      <c r="I48" s="54" t="s">
        <v>419</v>
      </c>
      <c r="J48" s="54" t="s">
        <v>289</v>
      </c>
      <c r="K48" s="54" t="s">
        <v>703</v>
      </c>
    </row>
    <row r="49" spans="1:11" x14ac:dyDescent="0.25">
      <c r="A49" s="54">
        <v>54</v>
      </c>
      <c r="B49" s="54" t="s">
        <v>431</v>
      </c>
      <c r="C49" s="54" t="s">
        <v>172</v>
      </c>
      <c r="D49" s="54" t="s">
        <v>432</v>
      </c>
      <c r="E49" s="54" t="s">
        <v>28</v>
      </c>
      <c r="F49" s="54" t="s">
        <v>433</v>
      </c>
      <c r="G49" s="54" t="s">
        <v>666</v>
      </c>
      <c r="H49" s="54" t="s">
        <v>294</v>
      </c>
      <c r="I49" s="54" t="s">
        <v>434</v>
      </c>
      <c r="J49" s="54" t="s">
        <v>289</v>
      </c>
      <c r="K49" s="54" t="s">
        <v>704</v>
      </c>
    </row>
    <row r="50" spans="1:11" x14ac:dyDescent="0.25">
      <c r="A50" s="54">
        <v>55</v>
      </c>
      <c r="B50" s="54" t="s">
        <v>15</v>
      </c>
      <c r="C50" s="54" t="s">
        <v>16</v>
      </c>
      <c r="D50" s="54" t="s">
        <v>17</v>
      </c>
      <c r="E50" s="54" t="s">
        <v>7</v>
      </c>
      <c r="F50" s="54" t="s">
        <v>77</v>
      </c>
      <c r="G50" s="54" t="s">
        <v>666</v>
      </c>
      <c r="H50" s="54" t="s">
        <v>30</v>
      </c>
      <c r="I50" s="54" t="s">
        <v>78</v>
      </c>
      <c r="J50" s="54" t="s">
        <v>32</v>
      </c>
      <c r="K50" s="54" t="s">
        <v>705</v>
      </c>
    </row>
    <row r="51" spans="1:11" x14ac:dyDescent="0.25">
      <c r="A51" s="54">
        <v>56</v>
      </c>
      <c r="B51" s="54" t="s">
        <v>407</v>
      </c>
      <c r="C51" s="54" t="s">
        <v>408</v>
      </c>
      <c r="D51" s="54" t="s">
        <v>618</v>
      </c>
      <c r="E51" s="54" t="s">
        <v>619</v>
      </c>
      <c r="F51" s="54" t="s">
        <v>437</v>
      </c>
      <c r="G51" s="54" t="s">
        <v>666</v>
      </c>
      <c r="H51" s="54" t="s">
        <v>30</v>
      </c>
      <c r="I51" s="54" t="s">
        <v>438</v>
      </c>
      <c r="J51" s="54" t="s">
        <v>32</v>
      </c>
      <c r="K51" s="54" t="s">
        <v>706</v>
      </c>
    </row>
    <row r="52" spans="1:11" x14ac:dyDescent="0.25">
      <c r="A52" s="54">
        <v>57</v>
      </c>
      <c r="B52" s="54" t="s">
        <v>407</v>
      </c>
      <c r="C52" s="54" t="s">
        <v>408</v>
      </c>
      <c r="D52" s="54" t="s">
        <v>618</v>
      </c>
      <c r="E52" s="54" t="s">
        <v>619</v>
      </c>
      <c r="F52" s="54" t="s">
        <v>440</v>
      </c>
      <c r="G52" s="54" t="s">
        <v>666</v>
      </c>
      <c r="H52" s="54" t="s">
        <v>30</v>
      </c>
      <c r="I52" s="54" t="s">
        <v>441</v>
      </c>
      <c r="J52" s="54" t="s">
        <v>32</v>
      </c>
      <c r="K52" s="54" t="s">
        <v>707</v>
      </c>
    </row>
    <row r="53" spans="1:11" x14ac:dyDescent="0.25">
      <c r="A53" s="54">
        <v>60</v>
      </c>
      <c r="B53" s="54" t="s">
        <v>460</v>
      </c>
      <c r="C53" s="54" t="s">
        <v>461</v>
      </c>
      <c r="D53" s="54" t="s">
        <v>462</v>
      </c>
      <c r="E53" s="54" t="s">
        <v>1</v>
      </c>
      <c r="F53" s="54" t="s">
        <v>463</v>
      </c>
      <c r="G53" s="54" t="s">
        <v>666</v>
      </c>
      <c r="H53" s="54" t="s">
        <v>30</v>
      </c>
      <c r="I53" s="54" t="s">
        <v>464</v>
      </c>
      <c r="J53" s="54" t="s">
        <v>32</v>
      </c>
      <c r="K53" s="54" t="s">
        <v>711</v>
      </c>
    </row>
    <row r="54" spans="1:11" x14ac:dyDescent="0.25">
      <c r="A54" s="54">
        <v>61</v>
      </c>
      <c r="B54" s="54" t="s">
        <v>165</v>
      </c>
      <c r="C54" s="54" t="s">
        <v>166</v>
      </c>
      <c r="D54" s="54" t="s">
        <v>27</v>
      </c>
      <c r="E54" s="54" t="s">
        <v>28</v>
      </c>
      <c r="F54" s="54" t="s">
        <v>167</v>
      </c>
      <c r="G54" s="54" t="s">
        <v>666</v>
      </c>
      <c r="H54" s="54" t="s">
        <v>30</v>
      </c>
      <c r="I54" s="54" t="s">
        <v>168</v>
      </c>
      <c r="J54" s="54" t="s">
        <v>32</v>
      </c>
      <c r="K54" s="54" t="s">
        <v>712</v>
      </c>
    </row>
    <row r="55" spans="1:11" x14ac:dyDescent="0.25">
      <c r="A55" s="54">
        <v>63</v>
      </c>
      <c r="B55" s="54" t="s">
        <v>25</v>
      </c>
      <c r="C55" s="54" t="s">
        <v>26</v>
      </c>
      <c r="D55" s="54" t="s">
        <v>27</v>
      </c>
      <c r="E55" s="54" t="s">
        <v>28</v>
      </c>
      <c r="F55" s="54" t="s">
        <v>29</v>
      </c>
      <c r="G55" s="54" t="s">
        <v>666</v>
      </c>
      <c r="H55" s="54" t="s">
        <v>30</v>
      </c>
      <c r="I55" s="54" t="s">
        <v>31</v>
      </c>
      <c r="J55" s="54" t="s">
        <v>32</v>
      </c>
      <c r="K55" s="54" t="s">
        <v>714</v>
      </c>
    </row>
    <row r="56" spans="1:11" x14ac:dyDescent="0.25">
      <c r="A56" s="54">
        <v>68</v>
      </c>
      <c r="B56" s="54" t="s">
        <v>71</v>
      </c>
      <c r="C56" s="54" t="s">
        <v>72</v>
      </c>
      <c r="D56" s="54" t="s">
        <v>73</v>
      </c>
      <c r="E56" s="54" t="s">
        <v>28</v>
      </c>
      <c r="F56" s="54" t="s">
        <v>74</v>
      </c>
      <c r="G56" s="54" t="s">
        <v>666</v>
      </c>
      <c r="H56" s="54" t="s">
        <v>30</v>
      </c>
      <c r="I56" s="54" t="s">
        <v>75</v>
      </c>
      <c r="J56" s="54" t="s">
        <v>32</v>
      </c>
      <c r="K56" s="54" t="s">
        <v>719</v>
      </c>
    </row>
    <row r="57" spans="1:11" x14ac:dyDescent="0.25">
      <c r="A57" s="54">
        <v>74</v>
      </c>
      <c r="B57" s="54" t="s">
        <v>110</v>
      </c>
      <c r="C57" s="54" t="s">
        <v>111</v>
      </c>
      <c r="D57" s="54" t="s">
        <v>112</v>
      </c>
      <c r="E57" s="54" t="s">
        <v>43</v>
      </c>
      <c r="F57" s="54" t="s">
        <v>113</v>
      </c>
      <c r="G57" s="54" t="s">
        <v>666</v>
      </c>
      <c r="H57" s="54" t="s">
        <v>3</v>
      </c>
      <c r="I57" s="54" t="s">
        <v>114</v>
      </c>
      <c r="J57" s="54" t="s">
        <v>53</v>
      </c>
      <c r="K57" s="54" t="s">
        <v>727</v>
      </c>
    </row>
    <row r="58" spans="1:11" x14ac:dyDescent="0.25">
      <c r="A58" s="54">
        <v>75</v>
      </c>
      <c r="B58" s="54" t="s">
        <v>120</v>
      </c>
      <c r="C58" s="54" t="s">
        <v>121</v>
      </c>
      <c r="D58" s="54" t="s">
        <v>122</v>
      </c>
      <c r="E58" s="54" t="s">
        <v>43</v>
      </c>
      <c r="F58" s="54" t="s">
        <v>123</v>
      </c>
      <c r="G58" s="54" t="s">
        <v>666</v>
      </c>
      <c r="H58" s="54" t="s">
        <v>3</v>
      </c>
      <c r="I58" s="54" t="s">
        <v>124</v>
      </c>
      <c r="J58" s="54" t="s">
        <v>125</v>
      </c>
      <c r="K58" s="54" t="s">
        <v>728</v>
      </c>
    </row>
    <row r="59" spans="1:11" x14ac:dyDescent="0.25">
      <c r="A59" s="54">
        <v>78</v>
      </c>
      <c r="B59" s="54" t="s">
        <v>131</v>
      </c>
      <c r="C59" s="54" t="s">
        <v>132</v>
      </c>
      <c r="D59" s="54" t="s">
        <v>133</v>
      </c>
      <c r="E59" s="54" t="s">
        <v>28</v>
      </c>
      <c r="F59" s="54" t="s">
        <v>134</v>
      </c>
      <c r="G59" s="54" t="s">
        <v>666</v>
      </c>
      <c r="H59" s="54" t="s">
        <v>30</v>
      </c>
      <c r="I59" s="54" t="s">
        <v>135</v>
      </c>
      <c r="J59" s="54" t="s">
        <v>32</v>
      </c>
      <c r="K59" s="54" t="s">
        <v>731</v>
      </c>
    </row>
    <row r="60" spans="1:11" x14ac:dyDescent="0.25">
      <c r="A60" s="54">
        <v>81</v>
      </c>
      <c r="B60" s="54" t="s">
        <v>145</v>
      </c>
      <c r="C60" s="54" t="s">
        <v>146</v>
      </c>
      <c r="D60" s="54" t="s">
        <v>0</v>
      </c>
      <c r="E60" s="54" t="s">
        <v>1</v>
      </c>
      <c r="F60" s="54" t="s">
        <v>147</v>
      </c>
      <c r="G60" s="54" t="s">
        <v>666</v>
      </c>
      <c r="H60" s="54" t="s">
        <v>3</v>
      </c>
      <c r="I60" s="54" t="s">
        <v>148</v>
      </c>
      <c r="J60" s="54" t="s">
        <v>53</v>
      </c>
      <c r="K60" s="54" t="s">
        <v>732</v>
      </c>
    </row>
    <row r="61" spans="1:11" x14ac:dyDescent="0.25">
      <c r="A61" s="54">
        <v>82</v>
      </c>
      <c r="B61" s="54" t="s">
        <v>150</v>
      </c>
      <c r="C61" s="54" t="s">
        <v>151</v>
      </c>
      <c r="D61" s="54" t="s">
        <v>152</v>
      </c>
      <c r="E61" s="54" t="s">
        <v>28</v>
      </c>
      <c r="F61" s="54" t="s">
        <v>153</v>
      </c>
      <c r="G61" s="54" t="s">
        <v>666</v>
      </c>
      <c r="H61" s="54" t="s">
        <v>30</v>
      </c>
      <c r="I61" s="54" t="s">
        <v>154</v>
      </c>
      <c r="J61" s="54" t="s">
        <v>32</v>
      </c>
      <c r="K61" s="54" t="s">
        <v>733</v>
      </c>
    </row>
    <row r="62" spans="1:11" x14ac:dyDescent="0.25">
      <c r="A62" s="54">
        <v>83</v>
      </c>
      <c r="B62" s="54" t="s">
        <v>54</v>
      </c>
      <c r="C62" s="54" t="s">
        <v>55</v>
      </c>
      <c r="D62" s="54" t="s">
        <v>0</v>
      </c>
      <c r="E62" s="54" t="s">
        <v>1</v>
      </c>
      <c r="F62" s="54" t="s">
        <v>156</v>
      </c>
      <c r="G62" s="54" t="s">
        <v>666</v>
      </c>
      <c r="H62" s="54" t="s">
        <v>157</v>
      </c>
      <c r="I62" s="54" t="s">
        <v>158</v>
      </c>
      <c r="J62" s="54" t="s">
        <v>159</v>
      </c>
      <c r="K62" s="54" t="s">
        <v>734</v>
      </c>
    </row>
    <row r="63" spans="1:11" x14ac:dyDescent="0.25">
      <c r="A63" s="54">
        <v>93</v>
      </c>
      <c r="B63" s="54" t="s">
        <v>467</v>
      </c>
      <c r="C63" s="54" t="s">
        <v>468</v>
      </c>
      <c r="D63" s="54" t="s">
        <v>0</v>
      </c>
      <c r="E63" s="54" t="s">
        <v>1</v>
      </c>
      <c r="F63" s="54" t="s">
        <v>477</v>
      </c>
      <c r="G63" s="54" t="s">
        <v>666</v>
      </c>
      <c r="H63" s="54" t="s">
        <v>30</v>
      </c>
      <c r="I63" s="54" t="s">
        <v>478</v>
      </c>
      <c r="J63" s="54" t="s">
        <v>32</v>
      </c>
      <c r="K63" s="54" t="s">
        <v>740</v>
      </c>
    </row>
    <row r="64" spans="1:11" x14ac:dyDescent="0.25">
      <c r="A64" s="54">
        <v>95</v>
      </c>
      <c r="B64" s="54" t="s">
        <v>101</v>
      </c>
      <c r="C64" s="54" t="s">
        <v>102</v>
      </c>
      <c r="D64" s="54" t="s">
        <v>103</v>
      </c>
      <c r="E64" s="54" t="s">
        <v>43</v>
      </c>
      <c r="F64" s="54" t="s">
        <v>202</v>
      </c>
      <c r="G64" s="54" t="s">
        <v>666</v>
      </c>
      <c r="H64" s="54" t="s">
        <v>30</v>
      </c>
      <c r="I64" s="54" t="s">
        <v>203</v>
      </c>
      <c r="J64" s="54" t="s">
        <v>32</v>
      </c>
      <c r="K64" s="54" t="s">
        <v>743</v>
      </c>
    </row>
    <row r="65" spans="1:11" x14ac:dyDescent="0.25">
      <c r="A65" s="54">
        <v>97</v>
      </c>
      <c r="B65" s="54" t="s">
        <v>206</v>
      </c>
      <c r="C65" s="54" t="s">
        <v>207</v>
      </c>
      <c r="D65" s="54" t="s">
        <v>173</v>
      </c>
      <c r="E65" s="54" t="s">
        <v>43</v>
      </c>
      <c r="F65" s="54" t="s">
        <v>208</v>
      </c>
      <c r="G65" s="54" t="s">
        <v>666</v>
      </c>
      <c r="H65" s="54" t="s">
        <v>3</v>
      </c>
      <c r="I65" s="54" t="s">
        <v>209</v>
      </c>
      <c r="J65" s="54" t="s">
        <v>53</v>
      </c>
      <c r="K65" s="54" t="s">
        <v>745</v>
      </c>
    </row>
    <row r="66" spans="1:11" x14ac:dyDescent="0.25">
      <c r="A66" s="54">
        <v>98</v>
      </c>
      <c r="B66" s="54" t="s">
        <v>50</v>
      </c>
      <c r="C66" s="54" t="s">
        <v>51</v>
      </c>
      <c r="D66" s="54" t="s">
        <v>52</v>
      </c>
      <c r="E66" s="54" t="s">
        <v>43</v>
      </c>
      <c r="F66" s="54" t="s">
        <v>221</v>
      </c>
      <c r="G66" s="54" t="s">
        <v>666</v>
      </c>
      <c r="H66" s="54" t="s">
        <v>3</v>
      </c>
      <c r="I66" s="54" t="s">
        <v>222</v>
      </c>
      <c r="J66" s="54" t="s">
        <v>53</v>
      </c>
      <c r="K66" s="54" t="s">
        <v>747</v>
      </c>
    </row>
    <row r="67" spans="1:11" x14ac:dyDescent="0.25">
      <c r="A67" s="54">
        <v>99</v>
      </c>
      <c r="B67" s="54" t="s">
        <v>224</v>
      </c>
      <c r="C67" s="54" t="s">
        <v>225</v>
      </c>
      <c r="D67" s="54" t="s">
        <v>0</v>
      </c>
      <c r="E67" s="54" t="s">
        <v>1</v>
      </c>
      <c r="F67" s="54" t="s">
        <v>226</v>
      </c>
      <c r="G67" s="54" t="s">
        <v>666</v>
      </c>
      <c r="H67" s="54" t="s">
        <v>3</v>
      </c>
      <c r="I67" s="54" t="s">
        <v>227</v>
      </c>
      <c r="J67" s="54" t="s">
        <v>53</v>
      </c>
      <c r="K67" s="54" t="s">
        <v>748</v>
      </c>
    </row>
    <row r="68" spans="1:11" x14ac:dyDescent="0.25">
      <c r="A68" s="54">
        <v>100</v>
      </c>
      <c r="B68" s="54" t="s">
        <v>54</v>
      </c>
      <c r="C68" s="54" t="s">
        <v>55</v>
      </c>
      <c r="D68" s="54" t="s">
        <v>0</v>
      </c>
      <c r="E68" s="54" t="s">
        <v>1</v>
      </c>
      <c r="F68" s="54" t="s">
        <v>229</v>
      </c>
      <c r="G68" s="54" t="s">
        <v>666</v>
      </c>
      <c r="H68" s="54" t="s">
        <v>3</v>
      </c>
      <c r="I68" s="54" t="s">
        <v>230</v>
      </c>
      <c r="J68" s="54" t="s">
        <v>53</v>
      </c>
      <c r="K68" s="54" t="s">
        <v>749</v>
      </c>
    </row>
    <row r="69" spans="1:11" x14ac:dyDescent="0.25">
      <c r="A69" s="54">
        <v>101</v>
      </c>
      <c r="B69" s="54" t="s">
        <v>232</v>
      </c>
      <c r="C69" s="54" t="s">
        <v>233</v>
      </c>
      <c r="D69" s="54" t="s">
        <v>234</v>
      </c>
      <c r="E69" s="54" t="s">
        <v>1</v>
      </c>
      <c r="F69" s="54" t="s">
        <v>235</v>
      </c>
      <c r="G69" s="54" t="s">
        <v>666</v>
      </c>
      <c r="H69" s="54" t="s">
        <v>3</v>
      </c>
      <c r="I69" s="54" t="s">
        <v>236</v>
      </c>
      <c r="J69" s="54" t="s">
        <v>53</v>
      </c>
      <c r="K69" s="54" t="s">
        <v>750</v>
      </c>
    </row>
    <row r="70" spans="1:11" x14ac:dyDescent="0.25">
      <c r="A70" s="54">
        <v>102</v>
      </c>
      <c r="B70" s="54" t="s">
        <v>50</v>
      </c>
      <c r="C70" s="54" t="s">
        <v>51</v>
      </c>
      <c r="D70" s="54" t="s">
        <v>52</v>
      </c>
      <c r="E70" s="54" t="s">
        <v>43</v>
      </c>
      <c r="F70" s="54" t="s">
        <v>246</v>
      </c>
      <c r="G70" s="54" t="s">
        <v>666</v>
      </c>
      <c r="H70" s="54" t="s">
        <v>3</v>
      </c>
      <c r="I70" s="54" t="s">
        <v>247</v>
      </c>
      <c r="J70" s="54" t="s">
        <v>125</v>
      </c>
      <c r="K70" s="54" t="s">
        <v>751</v>
      </c>
    </row>
    <row r="71" spans="1:11" x14ac:dyDescent="0.25">
      <c r="A71" s="54">
        <v>103</v>
      </c>
      <c r="B71" s="54" t="s">
        <v>249</v>
      </c>
      <c r="C71" s="54" t="s">
        <v>250</v>
      </c>
      <c r="D71" s="54" t="s">
        <v>251</v>
      </c>
      <c r="E71" s="54" t="s">
        <v>43</v>
      </c>
      <c r="F71" s="54" t="s">
        <v>252</v>
      </c>
      <c r="G71" s="54" t="s">
        <v>666</v>
      </c>
      <c r="H71" s="54" t="s">
        <v>3</v>
      </c>
      <c r="I71" s="54" t="s">
        <v>253</v>
      </c>
      <c r="J71" s="54" t="s">
        <v>125</v>
      </c>
      <c r="K71" s="54" t="s">
        <v>752</v>
      </c>
    </row>
    <row r="72" spans="1:11" x14ac:dyDescent="0.25">
      <c r="A72" s="54">
        <v>104</v>
      </c>
      <c r="B72" s="54" t="s">
        <v>262</v>
      </c>
      <c r="C72" s="54" t="s">
        <v>263</v>
      </c>
      <c r="D72" s="54" t="s">
        <v>264</v>
      </c>
      <c r="E72" s="54" t="s">
        <v>1</v>
      </c>
      <c r="F72" s="54" t="s">
        <v>265</v>
      </c>
      <c r="G72" s="54" t="s">
        <v>666</v>
      </c>
      <c r="H72" s="54" t="s">
        <v>3</v>
      </c>
      <c r="I72" s="54" t="s">
        <v>266</v>
      </c>
      <c r="J72" s="54" t="s">
        <v>53</v>
      </c>
      <c r="K72" s="54" t="s">
        <v>753</v>
      </c>
    </row>
    <row r="73" spans="1:11" x14ac:dyDescent="0.25">
      <c r="A73" s="54">
        <v>105</v>
      </c>
      <c r="B73" s="54" t="s">
        <v>268</v>
      </c>
      <c r="C73" s="54" t="s">
        <v>269</v>
      </c>
      <c r="D73" s="54" t="s">
        <v>66</v>
      </c>
      <c r="E73" s="54" t="s">
        <v>1</v>
      </c>
      <c r="F73" s="54" t="s">
        <v>270</v>
      </c>
      <c r="G73" s="54" t="s">
        <v>666</v>
      </c>
      <c r="H73" s="54" t="s">
        <v>3</v>
      </c>
      <c r="I73" s="54" t="s">
        <v>271</v>
      </c>
      <c r="J73" s="54" t="s">
        <v>53</v>
      </c>
      <c r="K73" s="54" t="s">
        <v>754</v>
      </c>
    </row>
    <row r="74" spans="1:11" x14ac:dyDescent="0.25">
      <c r="A74" s="54">
        <v>106</v>
      </c>
      <c r="B74" s="54" t="s">
        <v>273</v>
      </c>
      <c r="C74" s="54" t="s">
        <v>274</v>
      </c>
      <c r="D74" s="54" t="s">
        <v>0</v>
      </c>
      <c r="E74" s="54" t="s">
        <v>1</v>
      </c>
      <c r="F74" s="54" t="s">
        <v>275</v>
      </c>
      <c r="G74" s="54" t="s">
        <v>666</v>
      </c>
      <c r="H74" s="54" t="s">
        <v>3</v>
      </c>
      <c r="I74" s="54" t="s">
        <v>276</v>
      </c>
      <c r="J74" s="54" t="s">
        <v>53</v>
      </c>
      <c r="K74" s="54" t="s">
        <v>755</v>
      </c>
    </row>
    <row r="75" spans="1:11" x14ac:dyDescent="0.25">
      <c r="A75" s="54">
        <v>107</v>
      </c>
      <c r="B75" s="54" t="s">
        <v>278</v>
      </c>
      <c r="C75" s="54" t="s">
        <v>279</v>
      </c>
      <c r="D75" s="54" t="s">
        <v>66</v>
      </c>
      <c r="E75" s="54" t="s">
        <v>1</v>
      </c>
      <c r="F75" s="54" t="s">
        <v>280</v>
      </c>
      <c r="G75" s="54" t="s">
        <v>666</v>
      </c>
      <c r="H75" s="54" t="s">
        <v>3</v>
      </c>
      <c r="I75" s="54" t="s">
        <v>281</v>
      </c>
      <c r="J75" s="54" t="s">
        <v>53</v>
      </c>
      <c r="K75" s="54" t="s">
        <v>756</v>
      </c>
    </row>
    <row r="76" spans="1:11" x14ac:dyDescent="0.25">
      <c r="A76" s="54">
        <v>3</v>
      </c>
      <c r="B76" s="54" t="s">
        <v>262</v>
      </c>
      <c r="C76" s="54" t="s">
        <v>421</v>
      </c>
      <c r="D76" s="54" t="s">
        <v>0</v>
      </c>
      <c r="E76" s="54" t="s">
        <v>1</v>
      </c>
      <c r="F76" s="54" t="s">
        <v>837</v>
      </c>
      <c r="G76" s="54" t="s">
        <v>543</v>
      </c>
      <c r="H76" s="54" t="s">
        <v>781</v>
      </c>
      <c r="I76" s="54" t="s">
        <v>838</v>
      </c>
      <c r="J76" s="54" t="s">
        <v>839</v>
      </c>
      <c r="K76" s="54" t="s">
        <v>908</v>
      </c>
    </row>
    <row r="77" spans="1:11" x14ac:dyDescent="0.25">
      <c r="A77" s="54">
        <v>91</v>
      </c>
      <c r="B77" s="54" t="s">
        <v>174</v>
      </c>
      <c r="C77" s="54" t="s">
        <v>175</v>
      </c>
      <c r="D77" s="54" t="s">
        <v>0</v>
      </c>
      <c r="E77" s="54" t="s">
        <v>1</v>
      </c>
      <c r="F77" s="54" t="s">
        <v>472</v>
      </c>
      <c r="G77" s="54" t="s">
        <v>543</v>
      </c>
      <c r="H77" s="54" t="s">
        <v>473</v>
      </c>
      <c r="I77" s="54" t="s">
        <v>474</v>
      </c>
      <c r="J77" s="54" t="s">
        <v>475</v>
      </c>
      <c r="K77" s="54" t="s">
        <v>737</v>
      </c>
    </row>
    <row r="78" spans="1:11" x14ac:dyDescent="0.25">
      <c r="A78" s="54">
        <v>96</v>
      </c>
      <c r="B78" s="54" t="s">
        <v>54</v>
      </c>
      <c r="C78" s="54" t="s">
        <v>55</v>
      </c>
      <c r="D78" s="54" t="s">
        <v>0</v>
      </c>
      <c r="E78" s="54" t="s">
        <v>1</v>
      </c>
      <c r="F78" s="54" t="s">
        <v>480</v>
      </c>
      <c r="G78" s="54" t="s">
        <v>543</v>
      </c>
      <c r="H78" s="54" t="s">
        <v>473</v>
      </c>
      <c r="I78" s="54" t="s">
        <v>481</v>
      </c>
      <c r="J78" s="54" t="s">
        <v>475</v>
      </c>
      <c r="K78" s="54" t="s">
        <v>744</v>
      </c>
    </row>
    <row r="79" spans="1:11" x14ac:dyDescent="0.25">
      <c r="A79" s="54">
        <v>80</v>
      </c>
      <c r="B79" s="54" t="s">
        <v>869</v>
      </c>
      <c r="C79" s="54" t="s">
        <v>870</v>
      </c>
      <c r="D79" s="54" t="s">
        <v>871</v>
      </c>
      <c r="E79" s="54" t="s">
        <v>198</v>
      </c>
      <c r="F79" s="54" t="s">
        <v>872</v>
      </c>
      <c r="G79" s="54" t="s">
        <v>816</v>
      </c>
      <c r="H79" s="54" t="s">
        <v>8</v>
      </c>
      <c r="I79" s="54" t="s">
        <v>873</v>
      </c>
      <c r="J79" s="54" t="s">
        <v>9</v>
      </c>
      <c r="K79" s="54" t="s">
        <v>874</v>
      </c>
    </row>
    <row r="80" spans="1:11" x14ac:dyDescent="0.25">
      <c r="A80" s="54">
        <v>87</v>
      </c>
      <c r="B80" s="54" t="s">
        <v>909</v>
      </c>
      <c r="C80" s="54" t="s">
        <v>910</v>
      </c>
      <c r="D80" s="54" t="s">
        <v>911</v>
      </c>
      <c r="E80" s="54" t="s">
        <v>912</v>
      </c>
      <c r="F80" s="54" t="s">
        <v>913</v>
      </c>
      <c r="G80" s="54" t="s">
        <v>788</v>
      </c>
      <c r="H80" s="54" t="s">
        <v>8</v>
      </c>
      <c r="I80" s="54" t="s">
        <v>914</v>
      </c>
      <c r="J80" s="54" t="s">
        <v>9</v>
      </c>
      <c r="K80" s="54" t="s">
        <v>915</v>
      </c>
    </row>
    <row r="81" spans="1:11" x14ac:dyDescent="0.25">
      <c r="A81" s="54">
        <v>88</v>
      </c>
      <c r="B81" s="54" t="s">
        <v>909</v>
      </c>
      <c r="C81" s="54" t="s">
        <v>910</v>
      </c>
      <c r="D81" s="54" t="s">
        <v>911</v>
      </c>
      <c r="E81" s="54" t="s">
        <v>912</v>
      </c>
      <c r="F81" s="54" t="s">
        <v>916</v>
      </c>
      <c r="G81" s="54" t="s">
        <v>788</v>
      </c>
      <c r="H81" s="54" t="s">
        <v>8</v>
      </c>
      <c r="I81" s="54" t="s">
        <v>917</v>
      </c>
      <c r="J81" s="54" t="s">
        <v>9</v>
      </c>
      <c r="K81" s="54" t="s">
        <v>918</v>
      </c>
    </row>
    <row r="82" spans="1:11" x14ac:dyDescent="0.25">
      <c r="A82" s="54">
        <v>38</v>
      </c>
      <c r="B82" s="54" t="s">
        <v>15</v>
      </c>
      <c r="C82" s="54" t="s">
        <v>16</v>
      </c>
      <c r="D82" s="54" t="s">
        <v>17</v>
      </c>
      <c r="E82" s="54" t="s">
        <v>7</v>
      </c>
      <c r="F82" s="54" t="s">
        <v>18</v>
      </c>
      <c r="G82" s="54" t="s">
        <v>527</v>
      </c>
      <c r="H82" s="54" t="s">
        <v>5</v>
      </c>
      <c r="I82" s="54" t="s">
        <v>19</v>
      </c>
      <c r="J82" s="54" t="s">
        <v>6</v>
      </c>
      <c r="K82" s="54" t="s">
        <v>685</v>
      </c>
    </row>
    <row r="83" spans="1:11" x14ac:dyDescent="0.25">
      <c r="A83" s="54">
        <v>58</v>
      </c>
      <c r="B83" s="54" t="s">
        <v>443</v>
      </c>
      <c r="C83" s="54" t="s">
        <v>444</v>
      </c>
      <c r="D83" s="54" t="s">
        <v>0</v>
      </c>
      <c r="E83" s="54" t="s">
        <v>1</v>
      </c>
      <c r="F83" s="54" t="s">
        <v>445</v>
      </c>
      <c r="G83" s="54" t="s">
        <v>527</v>
      </c>
      <c r="H83" s="54" t="s">
        <v>5</v>
      </c>
      <c r="I83" s="54" t="s">
        <v>446</v>
      </c>
      <c r="J83" s="54" t="s">
        <v>6</v>
      </c>
      <c r="K83" s="54" t="s">
        <v>708</v>
      </c>
    </row>
    <row r="84" spans="1:11" x14ac:dyDescent="0.25">
      <c r="A84" s="54">
        <v>59</v>
      </c>
      <c r="B84" s="54" t="s">
        <v>448</v>
      </c>
      <c r="C84" s="54" t="s">
        <v>449</v>
      </c>
      <c r="D84" s="54" t="s">
        <v>205</v>
      </c>
      <c r="E84" s="54" t="s">
        <v>1</v>
      </c>
      <c r="F84" s="54" t="s">
        <v>450</v>
      </c>
      <c r="G84" s="54" t="s">
        <v>527</v>
      </c>
      <c r="H84" s="54" t="s">
        <v>5</v>
      </c>
      <c r="I84" s="54" t="s">
        <v>451</v>
      </c>
      <c r="J84" s="54" t="s">
        <v>6</v>
      </c>
      <c r="K84" s="54" t="s">
        <v>709</v>
      </c>
    </row>
    <row r="85" spans="1:11" x14ac:dyDescent="0.25">
      <c r="A85" s="54">
        <v>62</v>
      </c>
      <c r="B85" s="54" t="s">
        <v>20</v>
      </c>
      <c r="C85" s="54" t="s">
        <v>21</v>
      </c>
      <c r="D85" s="54" t="s">
        <v>0</v>
      </c>
      <c r="E85" s="54" t="s">
        <v>1</v>
      </c>
      <c r="F85" s="54" t="s">
        <v>22</v>
      </c>
      <c r="G85" s="54" t="s">
        <v>527</v>
      </c>
      <c r="H85" s="54" t="s">
        <v>5</v>
      </c>
      <c r="I85" s="54" t="s">
        <v>23</v>
      </c>
      <c r="J85" s="54" t="s">
        <v>6</v>
      </c>
      <c r="K85" s="54" t="s">
        <v>713</v>
      </c>
    </row>
    <row r="86" spans="1:11" x14ac:dyDescent="0.25">
      <c r="A86" s="54">
        <v>64</v>
      </c>
      <c r="B86" s="54" t="s">
        <v>34</v>
      </c>
      <c r="C86" s="54" t="s">
        <v>35</v>
      </c>
      <c r="D86" s="54" t="s">
        <v>36</v>
      </c>
      <c r="E86" s="54" t="s">
        <v>1</v>
      </c>
      <c r="F86" s="54" t="s">
        <v>37</v>
      </c>
      <c r="G86" s="54" t="s">
        <v>527</v>
      </c>
      <c r="H86" s="54" t="s">
        <v>5</v>
      </c>
      <c r="I86" s="54" t="s">
        <v>38</v>
      </c>
      <c r="J86" s="54" t="s">
        <v>6</v>
      </c>
      <c r="K86" s="54" t="s">
        <v>715</v>
      </c>
    </row>
    <row r="87" spans="1:11" x14ac:dyDescent="0.25">
      <c r="A87" s="54">
        <v>65</v>
      </c>
      <c r="B87" s="54" t="s">
        <v>40</v>
      </c>
      <c r="C87" s="54" t="s">
        <v>41</v>
      </c>
      <c r="D87" s="54" t="s">
        <v>42</v>
      </c>
      <c r="E87" s="54" t="s">
        <v>43</v>
      </c>
      <c r="F87" s="54" t="s">
        <v>44</v>
      </c>
      <c r="G87" s="54" t="s">
        <v>527</v>
      </c>
      <c r="H87" s="54" t="s">
        <v>5</v>
      </c>
      <c r="I87" s="54" t="s">
        <v>45</v>
      </c>
      <c r="J87" s="54" t="s">
        <v>6</v>
      </c>
      <c r="K87" s="54" t="s">
        <v>716</v>
      </c>
    </row>
    <row r="88" spans="1:11" x14ac:dyDescent="0.25">
      <c r="A88" s="54">
        <v>66</v>
      </c>
      <c r="B88" s="54" t="s">
        <v>791</v>
      </c>
      <c r="C88" s="54" t="s">
        <v>792</v>
      </c>
      <c r="D88" s="54" t="s">
        <v>793</v>
      </c>
      <c r="E88" s="54" t="s">
        <v>601</v>
      </c>
      <c r="F88" s="54" t="s">
        <v>794</v>
      </c>
      <c r="G88" s="54" t="s">
        <v>527</v>
      </c>
      <c r="H88" s="54" t="s">
        <v>8</v>
      </c>
      <c r="I88" s="54" t="s">
        <v>795</v>
      </c>
      <c r="J88" s="54" t="s">
        <v>778</v>
      </c>
      <c r="K88" s="54" t="s">
        <v>796</v>
      </c>
    </row>
    <row r="89" spans="1:11" x14ac:dyDescent="0.25">
      <c r="A89" s="54">
        <v>67</v>
      </c>
      <c r="B89" s="54" t="s">
        <v>54</v>
      </c>
      <c r="C89" s="54" t="s">
        <v>55</v>
      </c>
      <c r="D89" s="54" t="s">
        <v>0</v>
      </c>
      <c r="E89" s="54" t="s">
        <v>1</v>
      </c>
      <c r="F89" s="54" t="s">
        <v>56</v>
      </c>
      <c r="G89" s="54" t="s">
        <v>527</v>
      </c>
      <c r="H89" s="54" t="s">
        <v>5</v>
      </c>
      <c r="I89" s="54" t="s">
        <v>57</v>
      </c>
      <c r="J89" s="54" t="s">
        <v>6</v>
      </c>
      <c r="K89" s="54" t="s">
        <v>717</v>
      </c>
    </row>
    <row r="90" spans="1:11" x14ac:dyDescent="0.25">
      <c r="A90" s="54">
        <v>69</v>
      </c>
      <c r="B90" s="54" t="s">
        <v>467</v>
      </c>
      <c r="C90" s="54" t="s">
        <v>468</v>
      </c>
      <c r="D90" s="54" t="s">
        <v>0</v>
      </c>
      <c r="E90" s="54" t="s">
        <v>1</v>
      </c>
      <c r="F90" s="54" t="s">
        <v>469</v>
      </c>
      <c r="G90" s="54" t="s">
        <v>527</v>
      </c>
      <c r="H90" s="54" t="s">
        <v>5</v>
      </c>
      <c r="I90" s="54" t="s">
        <v>470</v>
      </c>
      <c r="J90" s="54" t="s">
        <v>6</v>
      </c>
      <c r="K90" s="54" t="s">
        <v>720</v>
      </c>
    </row>
    <row r="91" spans="1:11" x14ac:dyDescent="0.25">
      <c r="A91" s="54">
        <v>70</v>
      </c>
      <c r="B91" s="54" t="s">
        <v>79</v>
      </c>
      <c r="C91" s="54" t="s">
        <v>11</v>
      </c>
      <c r="D91" s="54" t="s">
        <v>80</v>
      </c>
      <c r="E91" s="54" t="s">
        <v>81</v>
      </c>
      <c r="F91" s="54" t="s">
        <v>82</v>
      </c>
      <c r="G91" s="54" t="s">
        <v>527</v>
      </c>
      <c r="H91" s="54" t="s">
        <v>5</v>
      </c>
      <c r="I91" s="54" t="s">
        <v>83</v>
      </c>
      <c r="J91" s="54" t="s">
        <v>6</v>
      </c>
      <c r="K91" s="54" t="s">
        <v>721</v>
      </c>
    </row>
    <row r="92" spans="1:11" x14ac:dyDescent="0.25">
      <c r="A92" s="54">
        <v>71</v>
      </c>
      <c r="B92" s="54" t="s">
        <v>88</v>
      </c>
      <c r="C92" s="54" t="s">
        <v>89</v>
      </c>
      <c r="D92" s="54" t="s">
        <v>90</v>
      </c>
      <c r="E92" s="54" t="s">
        <v>70</v>
      </c>
      <c r="F92" s="54" t="s">
        <v>91</v>
      </c>
      <c r="G92" s="54" t="s">
        <v>527</v>
      </c>
      <c r="H92" s="54" t="s">
        <v>5</v>
      </c>
      <c r="I92" s="54" t="s">
        <v>92</v>
      </c>
      <c r="J92" s="54" t="s">
        <v>6</v>
      </c>
      <c r="K92" s="54" t="s">
        <v>723</v>
      </c>
    </row>
    <row r="93" spans="1:11" x14ac:dyDescent="0.25">
      <c r="A93" s="54">
        <v>72</v>
      </c>
      <c r="B93" s="54" t="s">
        <v>50</v>
      </c>
      <c r="C93" s="54" t="s">
        <v>51</v>
      </c>
      <c r="D93" s="54" t="s">
        <v>52</v>
      </c>
      <c r="E93" s="54" t="s">
        <v>43</v>
      </c>
      <c r="F93" s="54" t="s">
        <v>94</v>
      </c>
      <c r="G93" s="54" t="s">
        <v>527</v>
      </c>
      <c r="H93" s="54" t="s">
        <v>5</v>
      </c>
      <c r="I93" s="54" t="s">
        <v>95</v>
      </c>
      <c r="J93" s="54" t="s">
        <v>6</v>
      </c>
      <c r="K93" s="54" t="s">
        <v>724</v>
      </c>
    </row>
    <row r="94" spans="1:11" x14ac:dyDescent="0.25">
      <c r="A94" s="54">
        <v>73</v>
      </c>
      <c r="B94" s="54" t="s">
        <v>49</v>
      </c>
      <c r="C94" s="54" t="s">
        <v>97</v>
      </c>
      <c r="D94" s="54" t="s">
        <v>66</v>
      </c>
      <c r="E94" s="54" t="s">
        <v>1</v>
      </c>
      <c r="F94" s="54" t="s">
        <v>98</v>
      </c>
      <c r="G94" s="54" t="s">
        <v>527</v>
      </c>
      <c r="H94" s="54" t="s">
        <v>5</v>
      </c>
      <c r="I94" s="54" t="s">
        <v>99</v>
      </c>
      <c r="J94" s="54" t="s">
        <v>6</v>
      </c>
      <c r="K94" s="54" t="s">
        <v>725</v>
      </c>
    </row>
    <row r="95" spans="1:11" x14ac:dyDescent="0.25">
      <c r="A95" s="54">
        <v>76</v>
      </c>
      <c r="B95" s="54" t="s">
        <v>127</v>
      </c>
      <c r="C95" s="54" t="s">
        <v>47</v>
      </c>
      <c r="D95" s="54" t="s">
        <v>0</v>
      </c>
      <c r="E95" s="54" t="s">
        <v>1</v>
      </c>
      <c r="F95" s="54" t="s">
        <v>128</v>
      </c>
      <c r="G95" s="54" t="s">
        <v>527</v>
      </c>
      <c r="H95" s="54" t="s">
        <v>8</v>
      </c>
      <c r="I95" s="54" t="s">
        <v>129</v>
      </c>
      <c r="J95" s="54" t="s">
        <v>9</v>
      </c>
      <c r="K95" s="54" t="s">
        <v>729</v>
      </c>
    </row>
    <row r="96" spans="1:11" x14ac:dyDescent="0.25">
      <c r="A96" s="54">
        <v>77</v>
      </c>
      <c r="B96" s="54" t="s">
        <v>641</v>
      </c>
      <c r="C96" s="54" t="s">
        <v>642</v>
      </c>
      <c r="D96" s="54" t="s">
        <v>106</v>
      </c>
      <c r="E96" s="54" t="s">
        <v>7</v>
      </c>
      <c r="F96" s="54" t="s">
        <v>643</v>
      </c>
      <c r="G96" s="54" t="s">
        <v>527</v>
      </c>
      <c r="H96" s="54" t="s">
        <v>8</v>
      </c>
      <c r="I96" s="54" t="s">
        <v>644</v>
      </c>
      <c r="J96" s="54" t="s">
        <v>9</v>
      </c>
      <c r="K96" s="54" t="s">
        <v>730</v>
      </c>
    </row>
    <row r="97" spans="1:11" x14ac:dyDescent="0.25">
      <c r="A97" s="54">
        <v>79</v>
      </c>
      <c r="B97" s="54" t="s">
        <v>811</v>
      </c>
      <c r="C97" s="54" t="s">
        <v>812</v>
      </c>
      <c r="D97" s="54" t="s">
        <v>813</v>
      </c>
      <c r="E97" s="54" t="s">
        <v>814</v>
      </c>
      <c r="F97" s="54" t="s">
        <v>815</v>
      </c>
      <c r="G97" s="54" t="s">
        <v>527</v>
      </c>
      <c r="H97" s="54" t="s">
        <v>8</v>
      </c>
      <c r="I97" s="54" t="s">
        <v>817</v>
      </c>
      <c r="J97" s="54" t="s">
        <v>9</v>
      </c>
      <c r="K97" s="54" t="s">
        <v>818</v>
      </c>
    </row>
    <row r="98" spans="1:11" x14ac:dyDescent="0.25">
      <c r="A98" s="54">
        <v>84</v>
      </c>
      <c r="B98" s="54" t="s">
        <v>819</v>
      </c>
      <c r="C98" s="54" t="s">
        <v>820</v>
      </c>
      <c r="D98" s="54" t="s">
        <v>821</v>
      </c>
      <c r="E98" s="54" t="s">
        <v>822</v>
      </c>
      <c r="F98" s="54" t="s">
        <v>823</v>
      </c>
      <c r="G98" s="54" t="s">
        <v>527</v>
      </c>
      <c r="H98" s="54" t="s">
        <v>8</v>
      </c>
      <c r="I98" s="54" t="s">
        <v>824</v>
      </c>
      <c r="J98" s="54" t="s">
        <v>9</v>
      </c>
      <c r="K98" s="54" t="s">
        <v>825</v>
      </c>
    </row>
    <row r="99" spans="1:11" x14ac:dyDescent="0.25">
      <c r="A99" s="54">
        <v>85</v>
      </c>
      <c r="B99" s="54" t="s">
        <v>875</v>
      </c>
      <c r="C99" s="54" t="s">
        <v>876</v>
      </c>
      <c r="D99" s="54" t="s">
        <v>877</v>
      </c>
      <c r="E99" s="54" t="s">
        <v>878</v>
      </c>
      <c r="F99" s="54" t="s">
        <v>879</v>
      </c>
      <c r="G99" s="54" t="s">
        <v>527</v>
      </c>
      <c r="H99" s="54" t="s">
        <v>8</v>
      </c>
      <c r="I99" s="54" t="s">
        <v>880</v>
      </c>
      <c r="J99" s="54" t="s">
        <v>9</v>
      </c>
      <c r="K99" s="54" t="s">
        <v>881</v>
      </c>
    </row>
    <row r="100" spans="1:11" x14ac:dyDescent="0.25">
      <c r="A100" s="54">
        <v>86</v>
      </c>
      <c r="B100" s="54" t="s">
        <v>797</v>
      </c>
      <c r="C100" s="54" t="s">
        <v>798</v>
      </c>
      <c r="D100" s="54" t="s">
        <v>799</v>
      </c>
      <c r="E100" s="54" t="s">
        <v>1</v>
      </c>
      <c r="F100" s="54" t="s">
        <v>800</v>
      </c>
      <c r="G100" s="54" t="s">
        <v>527</v>
      </c>
      <c r="H100" s="54" t="s">
        <v>8</v>
      </c>
      <c r="I100" s="54" t="s">
        <v>801</v>
      </c>
      <c r="J100" s="54" t="s">
        <v>9</v>
      </c>
      <c r="K100" s="54" t="s">
        <v>802</v>
      </c>
    </row>
    <row r="101" spans="1:11" x14ac:dyDescent="0.25">
      <c r="A101" s="54">
        <v>89</v>
      </c>
      <c r="B101" s="54" t="s">
        <v>882</v>
      </c>
      <c r="C101" s="54" t="s">
        <v>97</v>
      </c>
      <c r="D101" s="54" t="s">
        <v>173</v>
      </c>
      <c r="E101" s="54" t="s">
        <v>43</v>
      </c>
      <c r="F101" s="54" t="s">
        <v>883</v>
      </c>
      <c r="G101" s="54" t="s">
        <v>527</v>
      </c>
      <c r="H101" s="54" t="s">
        <v>8</v>
      </c>
      <c r="I101" s="54" t="s">
        <v>884</v>
      </c>
      <c r="J101" s="54" t="s">
        <v>9</v>
      </c>
      <c r="K101" s="54" t="s">
        <v>885</v>
      </c>
    </row>
    <row r="102" spans="1:11" x14ac:dyDescent="0.25">
      <c r="A102" s="54">
        <v>90</v>
      </c>
      <c r="B102" s="54" t="s">
        <v>174</v>
      </c>
      <c r="C102" s="54" t="s">
        <v>175</v>
      </c>
      <c r="D102" s="54" t="s">
        <v>0</v>
      </c>
      <c r="E102" s="54" t="s">
        <v>1</v>
      </c>
      <c r="F102" s="54" t="s">
        <v>176</v>
      </c>
      <c r="G102" s="54" t="s">
        <v>527</v>
      </c>
      <c r="H102" s="54" t="s">
        <v>8</v>
      </c>
      <c r="I102" s="54" t="s">
        <v>177</v>
      </c>
      <c r="J102" s="54" t="s">
        <v>9</v>
      </c>
      <c r="K102" s="54" t="s">
        <v>736</v>
      </c>
    </row>
    <row r="103" spans="1:11" x14ac:dyDescent="0.25">
      <c r="A103" s="54">
        <v>92</v>
      </c>
      <c r="B103" s="54" t="s">
        <v>179</v>
      </c>
      <c r="C103" s="54" t="s">
        <v>180</v>
      </c>
      <c r="D103" s="54" t="s">
        <v>181</v>
      </c>
      <c r="E103" s="54" t="s">
        <v>43</v>
      </c>
      <c r="F103" s="54" t="s">
        <v>182</v>
      </c>
      <c r="G103" s="54" t="s">
        <v>527</v>
      </c>
      <c r="H103" s="54" t="s">
        <v>8</v>
      </c>
      <c r="I103" s="54" t="s">
        <v>183</v>
      </c>
      <c r="J103" s="54" t="s">
        <v>9</v>
      </c>
      <c r="K103" s="54" t="s">
        <v>738</v>
      </c>
    </row>
    <row r="104" spans="1:11" x14ac:dyDescent="0.25">
      <c r="A104" s="54">
        <v>94</v>
      </c>
      <c r="B104" s="54" t="s">
        <v>196</v>
      </c>
      <c r="C104" s="54" t="s">
        <v>104</v>
      </c>
      <c r="D104" s="54" t="s">
        <v>197</v>
      </c>
      <c r="E104" s="54" t="s">
        <v>198</v>
      </c>
      <c r="F104" s="54" t="s">
        <v>199</v>
      </c>
      <c r="G104" s="54" t="s">
        <v>527</v>
      </c>
      <c r="H104" s="54" t="s">
        <v>8</v>
      </c>
      <c r="I104" s="54" t="s">
        <v>200</v>
      </c>
      <c r="J104" s="54" t="s">
        <v>9</v>
      </c>
      <c r="K104" s="54" t="s">
        <v>742</v>
      </c>
    </row>
    <row r="105" spans="1:11" x14ac:dyDescent="0.25">
      <c r="A105" s="54">
        <v>1</v>
      </c>
      <c r="B105" s="54" t="s">
        <v>902</v>
      </c>
      <c r="C105" s="54" t="s">
        <v>903</v>
      </c>
      <c r="D105" s="54" t="s">
        <v>17</v>
      </c>
      <c r="E105" s="54" t="s">
        <v>7</v>
      </c>
      <c r="F105" s="54" t="s">
        <v>904</v>
      </c>
      <c r="G105" s="54" t="s">
        <v>760</v>
      </c>
      <c r="H105" s="54" t="s">
        <v>8</v>
      </c>
      <c r="I105" s="54" t="s">
        <v>905</v>
      </c>
      <c r="J105" s="54" t="s">
        <v>9</v>
      </c>
      <c r="K105" s="54" t="s">
        <v>906</v>
      </c>
    </row>
    <row r="106" spans="1:11" x14ac:dyDescent="0.25">
      <c r="A106" s="54">
        <v>9</v>
      </c>
      <c r="B106" s="54" t="s">
        <v>803</v>
      </c>
      <c r="C106" s="54" t="s">
        <v>804</v>
      </c>
      <c r="D106" s="54" t="s">
        <v>17</v>
      </c>
      <c r="E106" s="54" t="s">
        <v>7</v>
      </c>
      <c r="F106" s="54" t="s">
        <v>805</v>
      </c>
      <c r="G106" s="54" t="s">
        <v>760</v>
      </c>
      <c r="H106" s="54" t="s">
        <v>5</v>
      </c>
      <c r="I106" s="54" t="s">
        <v>806</v>
      </c>
      <c r="J106" s="54" t="s">
        <v>6</v>
      </c>
      <c r="K106" s="54" t="s">
        <v>807</v>
      </c>
    </row>
    <row r="107" spans="1:11" x14ac:dyDescent="0.25">
      <c r="A107" s="54">
        <v>10</v>
      </c>
      <c r="B107" s="54" t="s">
        <v>766</v>
      </c>
      <c r="C107" s="54" t="s">
        <v>767</v>
      </c>
      <c r="D107" s="54" t="s">
        <v>577</v>
      </c>
      <c r="E107" s="54" t="s">
        <v>7</v>
      </c>
      <c r="F107" s="54" t="s">
        <v>768</v>
      </c>
      <c r="G107" s="54" t="s">
        <v>760</v>
      </c>
      <c r="H107" s="54" t="s">
        <v>8</v>
      </c>
      <c r="I107" s="54" t="s">
        <v>769</v>
      </c>
      <c r="J107" s="54" t="s">
        <v>9</v>
      </c>
      <c r="K107" s="54" t="s">
        <v>770</v>
      </c>
    </row>
    <row r="108" spans="1:11" x14ac:dyDescent="0.25">
      <c r="A108" s="54">
        <v>11</v>
      </c>
      <c r="B108" s="54" t="s">
        <v>544</v>
      </c>
      <c r="C108" s="54" t="s">
        <v>545</v>
      </c>
      <c r="D108" s="54" t="s">
        <v>546</v>
      </c>
      <c r="E108" s="54" t="s">
        <v>1</v>
      </c>
      <c r="F108" s="54" t="s">
        <v>547</v>
      </c>
      <c r="G108" s="54" t="s">
        <v>760</v>
      </c>
      <c r="H108" s="54" t="s">
        <v>8</v>
      </c>
      <c r="I108" s="54" t="s">
        <v>548</v>
      </c>
      <c r="J108" s="54" t="s">
        <v>9</v>
      </c>
      <c r="K108" s="54" t="s">
        <v>783</v>
      </c>
    </row>
  </sheetData>
  <sortState ref="A2:K108">
    <sortCondition ref="G2:G108"/>
  </sortState>
  <pageMargins bottom="0.75" footer="0.3" header="0.3" left="0.7" right="0.7" top="0.75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7"/>
  <dimension ref="A1:L106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70</v>
      </c>
      <c r="B2" s="53" t="s">
        <v>901</v>
      </c>
      <c r="C2" s="53" t="s">
        <v>897</v>
      </c>
      <c r="D2" s="53" t="s">
        <v>0</v>
      </c>
      <c r="E2" s="53" t="s">
        <v>1</v>
      </c>
      <c r="F2" s="53" t="s">
        <v>898</v>
      </c>
      <c r="G2" s="53" t="s">
        <v>2</v>
      </c>
      <c r="H2" s="53" t="s">
        <v>3</v>
      </c>
      <c r="I2" s="53" t="s">
        <v>899</v>
      </c>
      <c r="J2" s="53" t="s">
        <v>2</v>
      </c>
      <c r="K2" s="53" t="s">
        <v>900</v>
      </c>
    </row>
    <row r="3" spans="1:11" x14ac:dyDescent="0.25">
      <c r="A3">
        <v>1</v>
      </c>
      <c r="B3" s="53" t="s">
        <v>262</v>
      </c>
      <c r="C3" s="53" t="s">
        <v>421</v>
      </c>
      <c r="D3" s="53" t="s">
        <v>0</v>
      </c>
      <c r="E3" s="53" t="s">
        <v>1</v>
      </c>
      <c r="F3" s="53" t="s">
        <v>855</v>
      </c>
      <c r="G3" s="53" t="s">
        <v>516</v>
      </c>
      <c r="H3" s="53" t="s">
        <v>828</v>
      </c>
      <c r="I3" s="53" t="s">
        <v>856</v>
      </c>
      <c r="J3" s="53" t="s">
        <v>827</v>
      </c>
      <c r="K3" s="53" t="s">
        <v>895</v>
      </c>
    </row>
    <row r="4" spans="1:11" x14ac:dyDescent="0.25">
      <c r="A4" s="53">
        <v>2</v>
      </c>
      <c r="B4" s="53" t="s">
        <v>361</v>
      </c>
      <c r="C4" s="53" t="s">
        <v>362</v>
      </c>
      <c r="D4" s="53" t="s">
        <v>0</v>
      </c>
      <c r="E4" s="53" t="s">
        <v>1</v>
      </c>
      <c r="F4" s="53" t="s">
        <v>886</v>
      </c>
      <c r="G4" s="53" t="s">
        <v>516</v>
      </c>
      <c r="H4" s="53" t="s">
        <v>3</v>
      </c>
      <c r="I4" s="53" t="s">
        <v>861</v>
      </c>
      <c r="J4" s="53" t="s">
        <v>516</v>
      </c>
      <c r="K4" s="53" t="s">
        <v>896</v>
      </c>
    </row>
    <row r="5" spans="1:11" x14ac:dyDescent="0.25">
      <c r="A5" s="53">
        <v>4</v>
      </c>
      <c r="B5" s="53" t="s">
        <v>863</v>
      </c>
      <c r="C5" s="53" t="s">
        <v>864</v>
      </c>
      <c r="D5" s="53" t="s">
        <v>865</v>
      </c>
      <c r="E5" s="53" t="s">
        <v>70</v>
      </c>
      <c r="F5" s="53" t="s">
        <v>866</v>
      </c>
      <c r="G5" s="53" t="s">
        <v>666</v>
      </c>
      <c r="H5" s="53" t="s">
        <v>287</v>
      </c>
      <c r="I5" s="53" t="s">
        <v>867</v>
      </c>
      <c r="J5" s="53" t="s">
        <v>289</v>
      </c>
      <c r="K5" s="53" t="s">
        <v>868</v>
      </c>
    </row>
    <row r="6" spans="1:11" x14ac:dyDescent="0.25">
      <c r="A6" s="53">
        <v>5</v>
      </c>
      <c r="B6" s="53" t="s">
        <v>830</v>
      </c>
      <c r="C6" s="53" t="s">
        <v>624</v>
      </c>
      <c r="D6" s="53" t="s">
        <v>625</v>
      </c>
      <c r="E6" s="53" t="s">
        <v>48</v>
      </c>
      <c r="F6" s="53" t="s">
        <v>626</v>
      </c>
      <c r="G6" s="53" t="s">
        <v>666</v>
      </c>
      <c r="H6" s="53" t="s">
        <v>294</v>
      </c>
      <c r="I6" s="53" t="s">
        <v>627</v>
      </c>
      <c r="J6" s="53" t="s">
        <v>289</v>
      </c>
      <c r="K6" s="53" t="s">
        <v>831</v>
      </c>
    </row>
    <row r="7" spans="1:11" x14ac:dyDescent="0.25">
      <c r="A7" s="53">
        <v>6</v>
      </c>
      <c r="B7" s="53" t="s">
        <v>832</v>
      </c>
      <c r="C7" s="53" t="s">
        <v>833</v>
      </c>
      <c r="D7" s="53" t="s">
        <v>173</v>
      </c>
      <c r="E7" s="53" t="s">
        <v>43</v>
      </c>
      <c r="F7" s="53" t="s">
        <v>834</v>
      </c>
      <c r="G7" s="53" t="s">
        <v>666</v>
      </c>
      <c r="H7" s="53" t="s">
        <v>294</v>
      </c>
      <c r="I7" s="53" t="s">
        <v>835</v>
      </c>
      <c r="J7" s="53" t="s">
        <v>289</v>
      </c>
      <c r="K7" s="53" t="s">
        <v>836</v>
      </c>
    </row>
    <row r="8" spans="1:11" x14ac:dyDescent="0.25">
      <c r="A8" s="53">
        <v>8</v>
      </c>
      <c r="B8" s="53" t="s">
        <v>845</v>
      </c>
      <c r="C8" s="53" t="s">
        <v>846</v>
      </c>
      <c r="D8" s="53" t="s">
        <v>27</v>
      </c>
      <c r="E8" s="53" t="s">
        <v>28</v>
      </c>
      <c r="F8" s="53" t="s">
        <v>847</v>
      </c>
      <c r="G8" s="53" t="s">
        <v>666</v>
      </c>
      <c r="H8" s="53" t="s">
        <v>294</v>
      </c>
      <c r="I8" s="53" t="s">
        <v>848</v>
      </c>
      <c r="J8" s="53" t="s">
        <v>289</v>
      </c>
      <c r="K8" s="53" t="s">
        <v>849</v>
      </c>
    </row>
    <row r="9" spans="1:11" x14ac:dyDescent="0.25">
      <c r="A9" s="53">
        <v>12</v>
      </c>
      <c r="B9" s="53" t="s">
        <v>453</v>
      </c>
      <c r="C9" s="53" t="s">
        <v>454</v>
      </c>
      <c r="D9" s="53" t="s">
        <v>455</v>
      </c>
      <c r="E9" s="53" t="s">
        <v>456</v>
      </c>
      <c r="F9" s="53" t="s">
        <v>457</v>
      </c>
      <c r="G9" s="53" t="s">
        <v>666</v>
      </c>
      <c r="H9" s="53" t="s">
        <v>30</v>
      </c>
      <c r="I9" s="53" t="s">
        <v>458</v>
      </c>
      <c r="J9" s="53" t="s">
        <v>32</v>
      </c>
      <c r="K9" s="53" t="s">
        <v>763</v>
      </c>
    </row>
    <row r="10" spans="1:11" x14ac:dyDescent="0.25">
      <c r="A10" s="53">
        <v>13</v>
      </c>
      <c r="B10" s="53" t="s">
        <v>530</v>
      </c>
      <c r="C10" s="53" t="s">
        <v>531</v>
      </c>
      <c r="D10" s="53" t="s">
        <v>0</v>
      </c>
      <c r="E10" s="53" t="s">
        <v>1</v>
      </c>
      <c r="F10" s="53" t="s">
        <v>532</v>
      </c>
      <c r="G10" s="53" t="s">
        <v>666</v>
      </c>
      <c r="H10" s="53" t="s">
        <v>294</v>
      </c>
      <c r="I10" s="53" t="s">
        <v>533</v>
      </c>
      <c r="J10" s="53" t="s">
        <v>516</v>
      </c>
      <c r="K10" s="53" t="s">
        <v>764</v>
      </c>
    </row>
    <row r="11" spans="1:11" x14ac:dyDescent="0.25">
      <c r="A11" s="53">
        <v>14</v>
      </c>
      <c r="B11" s="53" t="s">
        <v>116</v>
      </c>
      <c r="C11" s="53" t="s">
        <v>117</v>
      </c>
      <c r="D11" s="53" t="s">
        <v>648</v>
      </c>
      <c r="E11" s="53" t="s">
        <v>1</v>
      </c>
      <c r="F11" s="53" t="s">
        <v>118</v>
      </c>
      <c r="G11" s="53" t="s">
        <v>666</v>
      </c>
      <c r="H11" s="53" t="s">
        <v>3</v>
      </c>
      <c r="I11" s="53" t="s">
        <v>119</v>
      </c>
      <c r="J11" s="53" t="s">
        <v>53</v>
      </c>
      <c r="K11" s="53" t="s">
        <v>649</v>
      </c>
    </row>
    <row r="12" spans="1:11" x14ac:dyDescent="0.25">
      <c r="A12" s="53">
        <v>15</v>
      </c>
      <c r="B12" s="53" t="s">
        <v>651</v>
      </c>
      <c r="C12" s="53" t="s">
        <v>652</v>
      </c>
      <c r="D12" s="53" t="s">
        <v>653</v>
      </c>
      <c r="E12" s="53" t="s">
        <v>1</v>
      </c>
      <c r="F12" s="53" t="s">
        <v>654</v>
      </c>
      <c r="G12" s="53" t="s">
        <v>666</v>
      </c>
      <c r="H12" s="53" t="s">
        <v>294</v>
      </c>
      <c r="I12" s="53" t="s">
        <v>655</v>
      </c>
      <c r="J12" s="53" t="s">
        <v>289</v>
      </c>
      <c r="K12" s="53" t="s">
        <v>656</v>
      </c>
    </row>
    <row r="13" spans="1:11" x14ac:dyDescent="0.25">
      <c r="A13" s="53">
        <v>16</v>
      </c>
      <c r="B13" s="53" t="s">
        <v>382</v>
      </c>
      <c r="C13" s="53" t="s">
        <v>383</v>
      </c>
      <c r="D13" s="53" t="s">
        <v>351</v>
      </c>
      <c r="E13" s="53" t="s">
        <v>48</v>
      </c>
      <c r="F13" s="53" t="s">
        <v>384</v>
      </c>
      <c r="G13" s="53" t="s">
        <v>666</v>
      </c>
      <c r="H13" s="53" t="s">
        <v>287</v>
      </c>
      <c r="I13" s="53" t="s">
        <v>385</v>
      </c>
      <c r="J13" s="53" t="s">
        <v>289</v>
      </c>
      <c r="K13" s="53" t="s">
        <v>657</v>
      </c>
    </row>
    <row r="14" spans="1:11" x14ac:dyDescent="0.25">
      <c r="A14" s="53">
        <v>17</v>
      </c>
      <c r="B14" s="53" t="s">
        <v>407</v>
      </c>
      <c r="C14" s="53" t="s">
        <v>408</v>
      </c>
      <c r="D14" s="53" t="s">
        <v>618</v>
      </c>
      <c r="E14" s="53" t="s">
        <v>619</v>
      </c>
      <c r="F14" s="53" t="s">
        <v>620</v>
      </c>
      <c r="G14" s="53" t="s">
        <v>666</v>
      </c>
      <c r="H14" s="53" t="s">
        <v>294</v>
      </c>
      <c r="I14" s="53" t="s">
        <v>621</v>
      </c>
      <c r="J14" s="53" t="s">
        <v>289</v>
      </c>
      <c r="K14" s="53" t="s">
        <v>658</v>
      </c>
    </row>
    <row r="15" spans="1:11" x14ac:dyDescent="0.25">
      <c r="A15" s="53">
        <v>18</v>
      </c>
      <c r="B15" s="53" t="s">
        <v>425</v>
      </c>
      <c r="C15" s="53" t="s">
        <v>426</v>
      </c>
      <c r="D15" s="53" t="s">
        <v>427</v>
      </c>
      <c r="E15" s="53" t="s">
        <v>28</v>
      </c>
      <c r="F15" s="53" t="s">
        <v>428</v>
      </c>
      <c r="G15" s="53" t="s">
        <v>666</v>
      </c>
      <c r="H15" s="53" t="s">
        <v>287</v>
      </c>
      <c r="I15" s="53" t="s">
        <v>429</v>
      </c>
      <c r="J15" s="53" t="s">
        <v>289</v>
      </c>
      <c r="K15" s="53" t="s">
        <v>659</v>
      </c>
    </row>
    <row r="16" spans="1:11" x14ac:dyDescent="0.25">
      <c r="A16" s="53">
        <v>19</v>
      </c>
      <c r="B16" s="53" t="s">
        <v>102</v>
      </c>
      <c r="C16" s="53" t="s">
        <v>141</v>
      </c>
      <c r="D16" s="53" t="s">
        <v>42</v>
      </c>
      <c r="E16" s="53" t="s">
        <v>43</v>
      </c>
      <c r="F16" s="53" t="s">
        <v>142</v>
      </c>
      <c r="G16" s="53" t="s">
        <v>666</v>
      </c>
      <c r="H16" s="53" t="s">
        <v>3</v>
      </c>
      <c r="I16" s="53" t="s">
        <v>143</v>
      </c>
      <c r="J16" s="53" t="s">
        <v>53</v>
      </c>
      <c r="K16" s="53" t="s">
        <v>662</v>
      </c>
    </row>
    <row r="17" spans="1:11" x14ac:dyDescent="0.25">
      <c r="A17" s="53">
        <v>20</v>
      </c>
      <c r="B17" s="53" t="s">
        <v>608</v>
      </c>
      <c r="C17" s="53" t="s">
        <v>378</v>
      </c>
      <c r="D17" s="53" t="s">
        <v>27</v>
      </c>
      <c r="E17" s="53" t="s">
        <v>28</v>
      </c>
      <c r="F17" s="53" t="s">
        <v>609</v>
      </c>
      <c r="G17" s="53" t="s">
        <v>666</v>
      </c>
      <c r="H17" s="53" t="s">
        <v>294</v>
      </c>
      <c r="I17" s="53" t="s">
        <v>610</v>
      </c>
      <c r="J17" s="53" t="s">
        <v>289</v>
      </c>
      <c r="K17" s="53" t="s">
        <v>663</v>
      </c>
    </row>
    <row r="18" spans="1:11" x14ac:dyDescent="0.25">
      <c r="A18" s="53">
        <v>21</v>
      </c>
      <c r="B18" s="53"/>
      <c r="C18" s="53"/>
      <c r="D18" s="53"/>
      <c r="E18" s="53"/>
      <c r="F18" s="53" t="s">
        <v>572</v>
      </c>
      <c r="G18" s="53" t="s">
        <v>666</v>
      </c>
      <c r="H18" s="53" t="s">
        <v>287</v>
      </c>
      <c r="I18" s="53" t="s">
        <v>573</v>
      </c>
      <c r="J18" s="53" t="s">
        <v>289</v>
      </c>
      <c r="K18" s="53" t="s">
        <v>665</v>
      </c>
    </row>
    <row r="19" spans="1:11" x14ac:dyDescent="0.25">
      <c r="A19" s="53">
        <v>22</v>
      </c>
      <c r="B19" s="53" t="s">
        <v>575</v>
      </c>
      <c r="C19" s="53" t="s">
        <v>576</v>
      </c>
      <c r="D19" s="53" t="s">
        <v>577</v>
      </c>
      <c r="E19" s="53" t="s">
        <v>7</v>
      </c>
      <c r="F19" s="53" t="s">
        <v>578</v>
      </c>
      <c r="G19" s="53" t="s">
        <v>666</v>
      </c>
      <c r="H19" s="53" t="s">
        <v>287</v>
      </c>
      <c r="I19" s="53" t="s">
        <v>579</v>
      </c>
      <c r="J19" s="53" t="s">
        <v>289</v>
      </c>
      <c r="K19" s="53" t="s">
        <v>667</v>
      </c>
    </row>
    <row r="20" spans="1:11" x14ac:dyDescent="0.25">
      <c r="A20" s="53">
        <v>23</v>
      </c>
      <c r="B20" s="53" t="s">
        <v>535</v>
      </c>
      <c r="C20" s="53" t="s">
        <v>536</v>
      </c>
      <c r="D20" s="53" t="s">
        <v>205</v>
      </c>
      <c r="E20" s="53" t="s">
        <v>1</v>
      </c>
      <c r="F20" s="53" t="s">
        <v>537</v>
      </c>
      <c r="G20" s="53" t="s">
        <v>666</v>
      </c>
      <c r="H20" s="53" t="s">
        <v>3</v>
      </c>
      <c r="I20" s="53" t="s">
        <v>538</v>
      </c>
      <c r="J20" s="53" t="s">
        <v>53</v>
      </c>
      <c r="K20" s="53" t="s">
        <v>668</v>
      </c>
    </row>
    <row r="21" spans="1:11" x14ac:dyDescent="0.25">
      <c r="A21" s="53">
        <v>24</v>
      </c>
      <c r="B21" s="53" t="s">
        <v>590</v>
      </c>
      <c r="C21" s="53" t="s">
        <v>591</v>
      </c>
      <c r="D21" s="53" t="s">
        <v>592</v>
      </c>
      <c r="E21" s="53" t="s">
        <v>43</v>
      </c>
      <c r="F21" s="53" t="s">
        <v>593</v>
      </c>
      <c r="G21" s="53" t="s">
        <v>666</v>
      </c>
      <c r="H21" s="53" t="s">
        <v>30</v>
      </c>
      <c r="I21" s="53" t="s">
        <v>594</v>
      </c>
      <c r="J21" s="53" t="s">
        <v>32</v>
      </c>
      <c r="K21" s="53" t="s">
        <v>669</v>
      </c>
    </row>
    <row r="22" spans="1:11" x14ac:dyDescent="0.25">
      <c r="A22" s="53">
        <v>25</v>
      </c>
      <c r="B22" s="53" t="s">
        <v>257</v>
      </c>
      <c r="C22" s="53" t="s">
        <v>258</v>
      </c>
      <c r="D22" s="53" t="s">
        <v>36</v>
      </c>
      <c r="E22" s="53" t="s">
        <v>1</v>
      </c>
      <c r="F22" s="53" t="s">
        <v>259</v>
      </c>
      <c r="G22" s="53" t="s">
        <v>666</v>
      </c>
      <c r="H22" s="53" t="s">
        <v>3</v>
      </c>
      <c r="I22" s="53" t="s">
        <v>260</v>
      </c>
      <c r="J22" s="53" t="s">
        <v>53</v>
      </c>
      <c r="K22" s="53" t="s">
        <v>670</v>
      </c>
    </row>
    <row r="23" spans="1:11" x14ac:dyDescent="0.25">
      <c r="A23" s="53">
        <v>26</v>
      </c>
      <c r="B23" s="53" t="s">
        <v>407</v>
      </c>
      <c r="C23" s="53" t="s">
        <v>408</v>
      </c>
      <c r="D23" s="53" t="s">
        <v>618</v>
      </c>
      <c r="E23" s="53" t="s">
        <v>619</v>
      </c>
      <c r="F23" s="53" t="s">
        <v>409</v>
      </c>
      <c r="G23" s="53" t="s">
        <v>666</v>
      </c>
      <c r="H23" s="53" t="s">
        <v>294</v>
      </c>
      <c r="I23" s="53" t="s">
        <v>410</v>
      </c>
      <c r="J23" s="53" t="s">
        <v>289</v>
      </c>
      <c r="K23" s="53" t="s">
        <v>671</v>
      </c>
    </row>
    <row r="24" spans="1:11" x14ac:dyDescent="0.25">
      <c r="A24" s="53">
        <v>27</v>
      </c>
      <c r="B24" s="53" t="s">
        <v>407</v>
      </c>
      <c r="C24" s="53" t="s">
        <v>408</v>
      </c>
      <c r="D24" s="53" t="s">
        <v>618</v>
      </c>
      <c r="E24" s="53" t="s">
        <v>619</v>
      </c>
      <c r="F24" s="53" t="s">
        <v>563</v>
      </c>
      <c r="G24" s="53" t="s">
        <v>666</v>
      </c>
      <c r="H24" s="53" t="s">
        <v>294</v>
      </c>
      <c r="I24" s="53" t="s">
        <v>564</v>
      </c>
      <c r="J24" s="53" t="s">
        <v>289</v>
      </c>
      <c r="K24" s="53" t="s">
        <v>672</v>
      </c>
    </row>
    <row r="25" spans="1:11" x14ac:dyDescent="0.25">
      <c r="A25" s="53">
        <v>28</v>
      </c>
      <c r="B25" s="53" t="s">
        <v>566</v>
      </c>
      <c r="C25" s="53" t="s">
        <v>556</v>
      </c>
      <c r="D25" s="53" t="s">
        <v>0</v>
      </c>
      <c r="E25" s="53" t="s">
        <v>1</v>
      </c>
      <c r="F25" s="53" t="s">
        <v>557</v>
      </c>
      <c r="G25" s="53" t="s">
        <v>666</v>
      </c>
      <c r="H25" s="53" t="s">
        <v>287</v>
      </c>
      <c r="I25" s="53" t="s">
        <v>558</v>
      </c>
      <c r="J25" s="53" t="s">
        <v>289</v>
      </c>
      <c r="K25" s="53" t="s">
        <v>673</v>
      </c>
    </row>
    <row r="26" spans="1:11" x14ac:dyDescent="0.25">
      <c r="A26" s="53">
        <v>29</v>
      </c>
      <c r="B26" s="53" t="s">
        <v>161</v>
      </c>
      <c r="C26" s="53" t="s">
        <v>162</v>
      </c>
      <c r="D26" s="53" t="s">
        <v>394</v>
      </c>
      <c r="E26" s="53" t="s">
        <v>1</v>
      </c>
      <c r="F26" s="53" t="s">
        <v>163</v>
      </c>
      <c r="G26" s="53" t="s">
        <v>666</v>
      </c>
      <c r="H26" s="53" t="s">
        <v>30</v>
      </c>
      <c r="I26" s="53" t="s">
        <v>164</v>
      </c>
      <c r="J26" s="53" t="s">
        <v>32</v>
      </c>
      <c r="K26" s="53" t="s">
        <v>675</v>
      </c>
    </row>
    <row r="27" spans="1:11" x14ac:dyDescent="0.25">
      <c r="A27" s="53">
        <v>30</v>
      </c>
      <c r="B27" s="53" t="s">
        <v>322</v>
      </c>
      <c r="C27" s="53" t="s">
        <v>323</v>
      </c>
      <c r="D27" s="53" t="s">
        <v>66</v>
      </c>
      <c r="E27" s="53" t="s">
        <v>1</v>
      </c>
      <c r="F27" s="53" t="s">
        <v>324</v>
      </c>
      <c r="G27" s="53" t="s">
        <v>666</v>
      </c>
      <c r="H27" s="53" t="s">
        <v>287</v>
      </c>
      <c r="I27" s="53" t="s">
        <v>325</v>
      </c>
      <c r="J27" s="53" t="s">
        <v>289</v>
      </c>
      <c r="K27" s="53" t="s">
        <v>676</v>
      </c>
    </row>
    <row r="28" spans="1:11" x14ac:dyDescent="0.25">
      <c r="A28" s="53">
        <v>31</v>
      </c>
      <c r="B28" s="53"/>
      <c r="C28" s="53"/>
      <c r="D28" s="53"/>
      <c r="E28" s="53"/>
      <c r="F28" s="53" t="s">
        <v>540</v>
      </c>
      <c r="G28" s="53" t="s">
        <v>666</v>
      </c>
      <c r="H28" s="53" t="s">
        <v>294</v>
      </c>
      <c r="I28" s="53" t="s">
        <v>541</v>
      </c>
      <c r="J28" s="53" t="s">
        <v>289</v>
      </c>
      <c r="K28" s="53" t="s">
        <v>677</v>
      </c>
    </row>
    <row r="29" spans="1:11" x14ac:dyDescent="0.25">
      <c r="A29" s="53">
        <v>32</v>
      </c>
      <c r="B29" s="53" t="s">
        <v>283</v>
      </c>
      <c r="C29" s="53" t="s">
        <v>284</v>
      </c>
      <c r="D29" s="53" t="s">
        <v>285</v>
      </c>
      <c r="E29" s="53" t="s">
        <v>7</v>
      </c>
      <c r="F29" s="53" t="s">
        <v>286</v>
      </c>
      <c r="G29" s="53" t="s">
        <v>666</v>
      </c>
      <c r="H29" s="53" t="s">
        <v>287</v>
      </c>
      <c r="I29" s="53" t="s">
        <v>288</v>
      </c>
      <c r="J29" s="53" t="s">
        <v>289</v>
      </c>
      <c r="K29" s="53" t="s">
        <v>678</v>
      </c>
    </row>
    <row r="30" spans="1:11" x14ac:dyDescent="0.25">
      <c r="A30" s="53">
        <v>33</v>
      </c>
      <c r="B30" s="53" t="s">
        <v>291</v>
      </c>
      <c r="C30" s="53" t="s">
        <v>292</v>
      </c>
      <c r="D30" s="53" t="s">
        <v>0</v>
      </c>
      <c r="E30" s="53" t="s">
        <v>1</v>
      </c>
      <c r="F30" s="53" t="s">
        <v>293</v>
      </c>
      <c r="G30" s="53" t="s">
        <v>666</v>
      </c>
      <c r="H30" s="53" t="s">
        <v>294</v>
      </c>
      <c r="I30" s="53" t="s">
        <v>295</v>
      </c>
      <c r="J30" s="53" t="s">
        <v>289</v>
      </c>
      <c r="K30" s="53" t="s">
        <v>679</v>
      </c>
    </row>
    <row r="31" spans="1:11" x14ac:dyDescent="0.25">
      <c r="A31" s="53">
        <v>34</v>
      </c>
      <c r="B31" s="53" t="s">
        <v>297</v>
      </c>
      <c r="C31" s="53" t="s">
        <v>255</v>
      </c>
      <c r="D31" s="53" t="s">
        <v>0</v>
      </c>
      <c r="E31" s="53" t="s">
        <v>1</v>
      </c>
      <c r="F31" s="53" t="s">
        <v>298</v>
      </c>
      <c r="G31" s="53" t="s">
        <v>666</v>
      </c>
      <c r="H31" s="53" t="s">
        <v>294</v>
      </c>
      <c r="I31" s="53" t="s">
        <v>299</v>
      </c>
      <c r="J31" s="53" t="s">
        <v>289</v>
      </c>
      <c r="K31" s="53" t="s">
        <v>680</v>
      </c>
    </row>
    <row r="32" spans="1:11" x14ac:dyDescent="0.25">
      <c r="A32" s="53">
        <v>35</v>
      </c>
      <c r="B32" s="53" t="s">
        <v>311</v>
      </c>
      <c r="C32" s="53" t="s">
        <v>312</v>
      </c>
      <c r="D32" s="53" t="s">
        <v>313</v>
      </c>
      <c r="E32" s="53" t="s">
        <v>43</v>
      </c>
      <c r="F32" s="53" t="s">
        <v>314</v>
      </c>
      <c r="G32" s="53" t="s">
        <v>666</v>
      </c>
      <c r="H32" s="53" t="s">
        <v>294</v>
      </c>
      <c r="I32" s="53" t="s">
        <v>315</v>
      </c>
      <c r="J32" s="53" t="s">
        <v>289</v>
      </c>
      <c r="K32" s="53" t="s">
        <v>683</v>
      </c>
    </row>
    <row r="33" spans="1:11" x14ac:dyDescent="0.25">
      <c r="A33" s="53">
        <v>36</v>
      </c>
      <c r="B33" s="53" t="s">
        <v>317</v>
      </c>
      <c r="C33" s="53" t="s">
        <v>279</v>
      </c>
      <c r="D33" s="53" t="s">
        <v>318</v>
      </c>
      <c r="E33" s="53" t="s">
        <v>28</v>
      </c>
      <c r="F33" s="53" t="s">
        <v>319</v>
      </c>
      <c r="G33" s="53" t="s">
        <v>666</v>
      </c>
      <c r="H33" s="53" t="s">
        <v>287</v>
      </c>
      <c r="I33" s="53" t="s">
        <v>320</v>
      </c>
      <c r="J33" s="53" t="s">
        <v>289</v>
      </c>
      <c r="K33" s="53" t="s">
        <v>758</v>
      </c>
    </row>
    <row r="34" spans="1:11" x14ac:dyDescent="0.25">
      <c r="A34" s="53">
        <v>37</v>
      </c>
      <c r="B34" s="53" t="s">
        <v>327</v>
      </c>
      <c r="C34" s="53" t="s">
        <v>328</v>
      </c>
      <c r="D34" s="53" t="s">
        <v>112</v>
      </c>
      <c r="E34" s="53" t="s">
        <v>43</v>
      </c>
      <c r="F34" s="53" t="s">
        <v>329</v>
      </c>
      <c r="G34" s="53" t="s">
        <v>666</v>
      </c>
      <c r="H34" s="53" t="s">
        <v>287</v>
      </c>
      <c r="I34" s="53" t="s">
        <v>330</v>
      </c>
      <c r="J34" s="53" t="s">
        <v>289</v>
      </c>
      <c r="K34" s="53" t="s">
        <v>684</v>
      </c>
    </row>
    <row r="35" spans="1:11" x14ac:dyDescent="0.25">
      <c r="A35" s="53">
        <v>39</v>
      </c>
      <c r="B35" s="53" t="s">
        <v>333</v>
      </c>
      <c r="C35" s="53" t="s">
        <v>334</v>
      </c>
      <c r="D35" s="53" t="s">
        <v>335</v>
      </c>
      <c r="E35" s="53" t="s">
        <v>48</v>
      </c>
      <c r="F35" s="53" t="s">
        <v>336</v>
      </c>
      <c r="G35" s="53" t="s">
        <v>666</v>
      </c>
      <c r="H35" s="53" t="s">
        <v>287</v>
      </c>
      <c r="I35" s="53" t="s">
        <v>337</v>
      </c>
      <c r="J35" s="53" t="s">
        <v>289</v>
      </c>
      <c r="K35" s="53" t="s">
        <v>686</v>
      </c>
    </row>
    <row r="36" spans="1:11" x14ac:dyDescent="0.25">
      <c r="A36" s="53">
        <v>40</v>
      </c>
      <c r="B36" s="53" t="s">
        <v>345</v>
      </c>
      <c r="C36" s="53" t="s">
        <v>346</v>
      </c>
      <c r="D36" s="53" t="s">
        <v>17</v>
      </c>
      <c r="E36" s="53" t="s">
        <v>7</v>
      </c>
      <c r="F36" s="53" t="s">
        <v>347</v>
      </c>
      <c r="G36" s="53" t="s">
        <v>666</v>
      </c>
      <c r="H36" s="53" t="s">
        <v>287</v>
      </c>
      <c r="I36" s="53" t="s">
        <v>348</v>
      </c>
      <c r="J36" s="53" t="s">
        <v>289</v>
      </c>
      <c r="K36" s="53" t="s">
        <v>688</v>
      </c>
    </row>
    <row r="37" spans="1:11" x14ac:dyDescent="0.25">
      <c r="A37" s="53">
        <v>41</v>
      </c>
      <c r="B37" s="53" t="s">
        <v>350</v>
      </c>
      <c r="C37" s="53" t="s">
        <v>340</v>
      </c>
      <c r="D37" s="53" t="s">
        <v>351</v>
      </c>
      <c r="E37" s="53" t="s">
        <v>48</v>
      </c>
      <c r="F37" s="53" t="s">
        <v>352</v>
      </c>
      <c r="G37" s="53" t="s">
        <v>666</v>
      </c>
      <c r="H37" s="53" t="s">
        <v>287</v>
      </c>
      <c r="I37" s="53" t="s">
        <v>353</v>
      </c>
      <c r="J37" s="53" t="s">
        <v>289</v>
      </c>
      <c r="K37" s="53" t="s">
        <v>689</v>
      </c>
    </row>
    <row r="38" spans="1:11" x14ac:dyDescent="0.25">
      <c r="A38" s="53">
        <v>42</v>
      </c>
      <c r="B38" s="53" t="s">
        <v>355</v>
      </c>
      <c r="C38" s="53" t="s">
        <v>356</v>
      </c>
      <c r="D38" s="53" t="s">
        <v>0</v>
      </c>
      <c r="E38" s="53" t="s">
        <v>1</v>
      </c>
      <c r="F38" s="53" t="s">
        <v>357</v>
      </c>
      <c r="G38" s="53" t="s">
        <v>666</v>
      </c>
      <c r="H38" s="53" t="s">
        <v>294</v>
      </c>
      <c r="I38" s="53" t="s">
        <v>358</v>
      </c>
      <c r="J38" s="53" t="s">
        <v>289</v>
      </c>
      <c r="K38" s="53" t="s">
        <v>690</v>
      </c>
    </row>
    <row r="39" spans="1:11" x14ac:dyDescent="0.25">
      <c r="A39" s="53">
        <v>43</v>
      </c>
      <c r="B39" s="53" t="s">
        <v>238</v>
      </c>
      <c r="C39" s="53" t="s">
        <v>239</v>
      </c>
      <c r="D39" s="53" t="s">
        <v>0</v>
      </c>
      <c r="E39" s="53" t="s">
        <v>1</v>
      </c>
      <c r="F39" s="53" t="s">
        <v>240</v>
      </c>
      <c r="G39" s="53" t="s">
        <v>666</v>
      </c>
      <c r="H39" s="53" t="s">
        <v>3</v>
      </c>
      <c r="I39" s="53" t="s">
        <v>241</v>
      </c>
      <c r="J39" s="53" t="s">
        <v>53</v>
      </c>
      <c r="K39" s="53" t="s">
        <v>691</v>
      </c>
    </row>
    <row r="40" spans="1:11" x14ac:dyDescent="0.25">
      <c r="A40" s="53">
        <v>44</v>
      </c>
      <c r="B40" s="53" t="s">
        <v>366</v>
      </c>
      <c r="C40" s="53" t="s">
        <v>367</v>
      </c>
      <c r="D40" s="53" t="s">
        <v>368</v>
      </c>
      <c r="E40" s="53" t="s">
        <v>43</v>
      </c>
      <c r="F40" s="53" t="s">
        <v>369</v>
      </c>
      <c r="G40" s="53" t="s">
        <v>666</v>
      </c>
      <c r="H40" s="53" t="s">
        <v>294</v>
      </c>
      <c r="I40" s="53" t="s">
        <v>370</v>
      </c>
      <c r="J40" s="53" t="s">
        <v>289</v>
      </c>
      <c r="K40" s="53" t="s">
        <v>693</v>
      </c>
    </row>
    <row r="41" spans="1:11" x14ac:dyDescent="0.25">
      <c r="A41" s="53">
        <v>45</v>
      </c>
      <c r="B41" s="53" t="s">
        <v>372</v>
      </c>
      <c r="C41" s="53" t="s">
        <v>373</v>
      </c>
      <c r="D41" s="53" t="s">
        <v>42</v>
      </c>
      <c r="E41" s="53" t="s">
        <v>43</v>
      </c>
      <c r="F41" s="53" t="s">
        <v>374</v>
      </c>
      <c r="G41" s="53" t="s">
        <v>666</v>
      </c>
      <c r="H41" s="53" t="s">
        <v>294</v>
      </c>
      <c r="I41" s="53" t="s">
        <v>375</v>
      </c>
      <c r="J41" s="53" t="s">
        <v>289</v>
      </c>
      <c r="K41" s="53" t="s">
        <v>694</v>
      </c>
    </row>
    <row r="42" spans="1:11" x14ac:dyDescent="0.25">
      <c r="A42" s="53">
        <v>46</v>
      </c>
      <c r="B42" s="53" t="s">
        <v>377</v>
      </c>
      <c r="C42" s="53" t="s">
        <v>378</v>
      </c>
      <c r="D42" s="53" t="s">
        <v>256</v>
      </c>
      <c r="E42" s="53" t="s">
        <v>1</v>
      </c>
      <c r="F42" s="53" t="s">
        <v>379</v>
      </c>
      <c r="G42" s="53" t="s">
        <v>666</v>
      </c>
      <c r="H42" s="53" t="s">
        <v>294</v>
      </c>
      <c r="I42" s="53" t="s">
        <v>380</v>
      </c>
      <c r="J42" s="53" t="s">
        <v>289</v>
      </c>
      <c r="K42" s="53" t="s">
        <v>695</v>
      </c>
    </row>
    <row r="43" spans="1:11" x14ac:dyDescent="0.25">
      <c r="A43" s="53">
        <v>47</v>
      </c>
      <c r="B43" s="53" t="s">
        <v>387</v>
      </c>
      <c r="C43" s="53" t="s">
        <v>279</v>
      </c>
      <c r="D43" s="53" t="s">
        <v>351</v>
      </c>
      <c r="E43" s="53" t="s">
        <v>48</v>
      </c>
      <c r="F43" s="53" t="s">
        <v>388</v>
      </c>
      <c r="G43" s="53" t="s">
        <v>666</v>
      </c>
      <c r="H43" s="53" t="s">
        <v>287</v>
      </c>
      <c r="I43" s="53" t="s">
        <v>389</v>
      </c>
      <c r="J43" s="53" t="s">
        <v>289</v>
      </c>
      <c r="K43" s="53" t="s">
        <v>696</v>
      </c>
    </row>
    <row r="44" spans="1:11" x14ac:dyDescent="0.25">
      <c r="A44" s="53">
        <v>48</v>
      </c>
      <c r="B44" s="53" t="s">
        <v>49</v>
      </c>
      <c r="C44" s="53" t="s">
        <v>97</v>
      </c>
      <c r="D44" s="53" t="s">
        <v>66</v>
      </c>
      <c r="E44" s="53" t="s">
        <v>1</v>
      </c>
      <c r="F44" s="53" t="s">
        <v>391</v>
      </c>
      <c r="G44" s="53" t="s">
        <v>666</v>
      </c>
      <c r="H44" s="53" t="s">
        <v>294</v>
      </c>
      <c r="I44" s="53" t="s">
        <v>392</v>
      </c>
      <c r="J44" s="53" t="s">
        <v>289</v>
      </c>
      <c r="K44" s="53" t="s">
        <v>697</v>
      </c>
    </row>
    <row r="45" spans="1:11" x14ac:dyDescent="0.25">
      <c r="A45" s="53">
        <v>49</v>
      </c>
      <c r="B45" s="53" t="s">
        <v>137</v>
      </c>
      <c r="C45" s="53" t="s">
        <v>138</v>
      </c>
      <c r="D45" s="53" t="s">
        <v>0</v>
      </c>
      <c r="E45" s="53" t="s">
        <v>1</v>
      </c>
      <c r="F45" s="53" t="s">
        <v>139</v>
      </c>
      <c r="G45" s="53" t="s">
        <v>666</v>
      </c>
      <c r="H45" s="53" t="s">
        <v>3</v>
      </c>
      <c r="I45" s="53" t="s">
        <v>140</v>
      </c>
      <c r="J45" s="53" t="s">
        <v>53</v>
      </c>
      <c r="K45" s="53" t="s">
        <v>699</v>
      </c>
    </row>
    <row r="46" spans="1:11" x14ac:dyDescent="0.25">
      <c r="A46" s="53">
        <v>50</v>
      </c>
      <c r="B46" s="53" t="s">
        <v>262</v>
      </c>
      <c r="C46" s="53" t="s">
        <v>399</v>
      </c>
      <c r="D46" s="53" t="s">
        <v>0</v>
      </c>
      <c r="E46" s="53" t="s">
        <v>1</v>
      </c>
      <c r="F46" s="53" t="s">
        <v>400</v>
      </c>
      <c r="G46" s="53" t="s">
        <v>666</v>
      </c>
      <c r="H46" s="53" t="s">
        <v>294</v>
      </c>
      <c r="I46" s="53" t="s">
        <v>401</v>
      </c>
      <c r="J46" s="53" t="s">
        <v>289</v>
      </c>
      <c r="K46" s="53" t="s">
        <v>700</v>
      </c>
    </row>
    <row r="47" spans="1:11" x14ac:dyDescent="0.25">
      <c r="A47" s="53">
        <v>51</v>
      </c>
      <c r="B47" s="53" t="s">
        <v>403</v>
      </c>
      <c r="C47" s="53" t="s">
        <v>60</v>
      </c>
      <c r="D47" s="53" t="s">
        <v>27</v>
      </c>
      <c r="E47" s="53" t="s">
        <v>28</v>
      </c>
      <c r="F47" s="53" t="s">
        <v>404</v>
      </c>
      <c r="G47" s="53" t="s">
        <v>666</v>
      </c>
      <c r="H47" s="53" t="s">
        <v>287</v>
      </c>
      <c r="I47" s="53" t="s">
        <v>405</v>
      </c>
      <c r="J47" s="53" t="s">
        <v>289</v>
      </c>
      <c r="K47" s="53" t="s">
        <v>701</v>
      </c>
    </row>
    <row r="48" spans="1:11" x14ac:dyDescent="0.25">
      <c r="A48" s="53">
        <v>52</v>
      </c>
      <c r="B48" s="53" t="s">
        <v>407</v>
      </c>
      <c r="C48" s="53" t="s">
        <v>408</v>
      </c>
      <c r="D48" s="53" t="s">
        <v>618</v>
      </c>
      <c r="E48" s="53" t="s">
        <v>619</v>
      </c>
      <c r="F48" s="53" t="s">
        <v>412</v>
      </c>
      <c r="G48" s="53" t="s">
        <v>666</v>
      </c>
      <c r="H48" s="53" t="s">
        <v>294</v>
      </c>
      <c r="I48" s="53" t="s">
        <v>413</v>
      </c>
      <c r="J48" s="53" t="s">
        <v>289</v>
      </c>
      <c r="K48" s="53" t="s">
        <v>702</v>
      </c>
    </row>
    <row r="49" spans="1:11" x14ac:dyDescent="0.25">
      <c r="A49" s="53">
        <v>53</v>
      </c>
      <c r="B49" s="53" t="s">
        <v>415</v>
      </c>
      <c r="C49" s="53" t="s">
        <v>416</v>
      </c>
      <c r="D49" s="53" t="s">
        <v>417</v>
      </c>
      <c r="E49" s="53" t="s">
        <v>28</v>
      </c>
      <c r="F49" s="53" t="s">
        <v>418</v>
      </c>
      <c r="G49" s="53" t="s">
        <v>666</v>
      </c>
      <c r="H49" s="53" t="s">
        <v>287</v>
      </c>
      <c r="I49" s="53" t="s">
        <v>419</v>
      </c>
      <c r="J49" s="53" t="s">
        <v>289</v>
      </c>
      <c r="K49" s="53" t="s">
        <v>703</v>
      </c>
    </row>
    <row r="50" spans="1:11" x14ac:dyDescent="0.25">
      <c r="A50" s="53">
        <v>54</v>
      </c>
      <c r="B50" s="53" t="s">
        <v>431</v>
      </c>
      <c r="C50" s="53" t="s">
        <v>172</v>
      </c>
      <c r="D50" s="53" t="s">
        <v>432</v>
      </c>
      <c r="E50" s="53" t="s">
        <v>28</v>
      </c>
      <c r="F50" s="53" t="s">
        <v>433</v>
      </c>
      <c r="G50" s="53" t="s">
        <v>666</v>
      </c>
      <c r="H50" s="53" t="s">
        <v>294</v>
      </c>
      <c r="I50" s="53" t="s">
        <v>434</v>
      </c>
      <c r="J50" s="53" t="s">
        <v>289</v>
      </c>
      <c r="K50" s="53" t="s">
        <v>704</v>
      </c>
    </row>
    <row r="51" spans="1:11" x14ac:dyDescent="0.25">
      <c r="A51" s="53">
        <v>55</v>
      </c>
      <c r="B51" s="53" t="s">
        <v>15</v>
      </c>
      <c r="C51" s="53" t="s">
        <v>16</v>
      </c>
      <c r="D51" s="53" t="s">
        <v>17</v>
      </c>
      <c r="E51" s="53" t="s">
        <v>7</v>
      </c>
      <c r="F51" s="53" t="s">
        <v>77</v>
      </c>
      <c r="G51" s="53" t="s">
        <v>666</v>
      </c>
      <c r="H51" s="53" t="s">
        <v>30</v>
      </c>
      <c r="I51" s="53" t="s">
        <v>78</v>
      </c>
      <c r="J51" s="53" t="s">
        <v>32</v>
      </c>
      <c r="K51" s="53" t="s">
        <v>705</v>
      </c>
    </row>
    <row r="52" spans="1:11" x14ac:dyDescent="0.25">
      <c r="A52" s="53">
        <v>56</v>
      </c>
      <c r="B52" s="53" t="s">
        <v>407</v>
      </c>
      <c r="C52" s="53" t="s">
        <v>408</v>
      </c>
      <c r="D52" s="53" t="s">
        <v>618</v>
      </c>
      <c r="E52" s="53" t="s">
        <v>619</v>
      </c>
      <c r="F52" s="53" t="s">
        <v>437</v>
      </c>
      <c r="G52" s="53" t="s">
        <v>666</v>
      </c>
      <c r="H52" s="53" t="s">
        <v>30</v>
      </c>
      <c r="I52" s="53" t="s">
        <v>438</v>
      </c>
      <c r="J52" s="53" t="s">
        <v>32</v>
      </c>
      <c r="K52" s="53" t="s">
        <v>706</v>
      </c>
    </row>
    <row r="53" spans="1:11" x14ac:dyDescent="0.25">
      <c r="A53" s="53">
        <v>57</v>
      </c>
      <c r="B53" s="53" t="s">
        <v>407</v>
      </c>
      <c r="C53" s="53" t="s">
        <v>408</v>
      </c>
      <c r="D53" s="53" t="s">
        <v>618</v>
      </c>
      <c r="E53" s="53" t="s">
        <v>619</v>
      </c>
      <c r="F53" s="53" t="s">
        <v>440</v>
      </c>
      <c r="G53" s="53" t="s">
        <v>666</v>
      </c>
      <c r="H53" s="53" t="s">
        <v>30</v>
      </c>
      <c r="I53" s="53" t="s">
        <v>441</v>
      </c>
      <c r="J53" s="53" t="s">
        <v>32</v>
      </c>
      <c r="K53" s="53" t="s">
        <v>707</v>
      </c>
    </row>
    <row r="54" spans="1:11" x14ac:dyDescent="0.25">
      <c r="A54" s="53">
        <v>60</v>
      </c>
      <c r="B54" s="53" t="s">
        <v>460</v>
      </c>
      <c r="C54" s="53" t="s">
        <v>461</v>
      </c>
      <c r="D54" s="53" t="s">
        <v>462</v>
      </c>
      <c r="E54" s="53" t="s">
        <v>1</v>
      </c>
      <c r="F54" s="53" t="s">
        <v>463</v>
      </c>
      <c r="G54" s="53" t="s">
        <v>666</v>
      </c>
      <c r="H54" s="53" t="s">
        <v>30</v>
      </c>
      <c r="I54" s="53" t="s">
        <v>464</v>
      </c>
      <c r="J54" s="53" t="s">
        <v>32</v>
      </c>
      <c r="K54" s="53" t="s">
        <v>711</v>
      </c>
    </row>
    <row r="55" spans="1:11" x14ac:dyDescent="0.25">
      <c r="A55" s="53">
        <v>61</v>
      </c>
      <c r="B55" s="53" t="s">
        <v>165</v>
      </c>
      <c r="C55" s="53" t="s">
        <v>166</v>
      </c>
      <c r="D55" s="53" t="s">
        <v>27</v>
      </c>
      <c r="E55" s="53" t="s">
        <v>28</v>
      </c>
      <c r="F55" s="53" t="s">
        <v>167</v>
      </c>
      <c r="G55" s="53" t="s">
        <v>666</v>
      </c>
      <c r="H55" s="53" t="s">
        <v>30</v>
      </c>
      <c r="I55" s="53" t="s">
        <v>168</v>
      </c>
      <c r="J55" s="53" t="s">
        <v>32</v>
      </c>
      <c r="K55" s="53" t="s">
        <v>712</v>
      </c>
    </row>
    <row r="56" spans="1:11" x14ac:dyDescent="0.25">
      <c r="A56" s="53">
        <v>63</v>
      </c>
      <c r="B56" s="53" t="s">
        <v>25</v>
      </c>
      <c r="C56" s="53" t="s">
        <v>26</v>
      </c>
      <c r="D56" s="53" t="s">
        <v>27</v>
      </c>
      <c r="E56" s="53" t="s">
        <v>28</v>
      </c>
      <c r="F56" s="53" t="s">
        <v>29</v>
      </c>
      <c r="G56" s="53" t="s">
        <v>666</v>
      </c>
      <c r="H56" s="53" t="s">
        <v>30</v>
      </c>
      <c r="I56" s="53" t="s">
        <v>31</v>
      </c>
      <c r="J56" s="53" t="s">
        <v>32</v>
      </c>
      <c r="K56" s="53" t="s">
        <v>714</v>
      </c>
    </row>
    <row r="57" spans="1:11" x14ac:dyDescent="0.25">
      <c r="A57" s="53">
        <v>68</v>
      </c>
      <c r="B57" s="53" t="s">
        <v>71</v>
      </c>
      <c r="C57" s="53" t="s">
        <v>72</v>
      </c>
      <c r="D57" s="53" t="s">
        <v>73</v>
      </c>
      <c r="E57" s="53" t="s">
        <v>28</v>
      </c>
      <c r="F57" s="53" t="s">
        <v>74</v>
      </c>
      <c r="G57" s="53" t="s">
        <v>666</v>
      </c>
      <c r="H57" s="53" t="s">
        <v>30</v>
      </c>
      <c r="I57" s="53" t="s">
        <v>75</v>
      </c>
      <c r="J57" s="53" t="s">
        <v>32</v>
      </c>
      <c r="K57" s="53" t="s">
        <v>719</v>
      </c>
    </row>
    <row r="58" spans="1:11" x14ac:dyDescent="0.25">
      <c r="A58" s="53">
        <v>74</v>
      </c>
      <c r="B58" s="53" t="s">
        <v>110</v>
      </c>
      <c r="C58" s="53" t="s">
        <v>111</v>
      </c>
      <c r="D58" s="53" t="s">
        <v>112</v>
      </c>
      <c r="E58" s="53" t="s">
        <v>43</v>
      </c>
      <c r="F58" s="53" t="s">
        <v>113</v>
      </c>
      <c r="G58" s="53" t="s">
        <v>666</v>
      </c>
      <c r="H58" s="53" t="s">
        <v>3</v>
      </c>
      <c r="I58" s="53" t="s">
        <v>114</v>
      </c>
      <c r="J58" s="53" t="s">
        <v>53</v>
      </c>
      <c r="K58" s="53" t="s">
        <v>727</v>
      </c>
    </row>
    <row r="59" spans="1:11" x14ac:dyDescent="0.25">
      <c r="A59" s="53">
        <v>75</v>
      </c>
      <c r="B59" s="53" t="s">
        <v>120</v>
      </c>
      <c r="C59" s="53" t="s">
        <v>121</v>
      </c>
      <c r="D59" s="53" t="s">
        <v>122</v>
      </c>
      <c r="E59" s="53" t="s">
        <v>43</v>
      </c>
      <c r="F59" s="53" t="s">
        <v>123</v>
      </c>
      <c r="G59" s="53" t="s">
        <v>666</v>
      </c>
      <c r="H59" s="53" t="s">
        <v>3</v>
      </c>
      <c r="I59" s="53" t="s">
        <v>124</v>
      </c>
      <c r="J59" s="53" t="s">
        <v>125</v>
      </c>
      <c r="K59" s="53" t="s">
        <v>728</v>
      </c>
    </row>
    <row r="60" spans="1:11" x14ac:dyDescent="0.25">
      <c r="A60" s="53">
        <v>78</v>
      </c>
      <c r="B60" s="53" t="s">
        <v>131</v>
      </c>
      <c r="C60" s="53" t="s">
        <v>132</v>
      </c>
      <c r="D60" s="53" t="s">
        <v>133</v>
      </c>
      <c r="E60" s="53" t="s">
        <v>28</v>
      </c>
      <c r="F60" s="53" t="s">
        <v>134</v>
      </c>
      <c r="G60" s="53" t="s">
        <v>666</v>
      </c>
      <c r="H60" s="53" t="s">
        <v>30</v>
      </c>
      <c r="I60" s="53" t="s">
        <v>135</v>
      </c>
      <c r="J60" s="53" t="s">
        <v>32</v>
      </c>
      <c r="K60" s="53" t="s">
        <v>731</v>
      </c>
    </row>
    <row r="61" spans="1:11" x14ac:dyDescent="0.25">
      <c r="A61" s="53">
        <v>81</v>
      </c>
      <c r="B61" s="53" t="s">
        <v>145</v>
      </c>
      <c r="C61" s="53" t="s">
        <v>146</v>
      </c>
      <c r="D61" s="53" t="s">
        <v>0</v>
      </c>
      <c r="E61" s="53" t="s">
        <v>1</v>
      </c>
      <c r="F61" s="53" t="s">
        <v>147</v>
      </c>
      <c r="G61" s="53" t="s">
        <v>666</v>
      </c>
      <c r="H61" s="53" t="s">
        <v>3</v>
      </c>
      <c r="I61" s="53" t="s">
        <v>148</v>
      </c>
      <c r="J61" s="53" t="s">
        <v>53</v>
      </c>
      <c r="K61" s="53" t="s">
        <v>732</v>
      </c>
    </row>
    <row r="62" spans="1:11" x14ac:dyDescent="0.25">
      <c r="A62" s="53">
        <v>82</v>
      </c>
      <c r="B62" s="53" t="s">
        <v>150</v>
      </c>
      <c r="C62" s="53" t="s">
        <v>151</v>
      </c>
      <c r="D62" s="53" t="s">
        <v>152</v>
      </c>
      <c r="E62" s="53" t="s">
        <v>28</v>
      </c>
      <c r="F62" s="53" t="s">
        <v>153</v>
      </c>
      <c r="G62" s="53" t="s">
        <v>666</v>
      </c>
      <c r="H62" s="53" t="s">
        <v>30</v>
      </c>
      <c r="I62" s="53" t="s">
        <v>154</v>
      </c>
      <c r="J62" s="53" t="s">
        <v>32</v>
      </c>
      <c r="K62" s="53" t="s">
        <v>733</v>
      </c>
    </row>
    <row r="63" spans="1:11" x14ac:dyDescent="0.25">
      <c r="A63" s="53">
        <v>83</v>
      </c>
      <c r="B63" s="53" t="s">
        <v>54</v>
      </c>
      <c r="C63" s="53" t="s">
        <v>55</v>
      </c>
      <c r="D63" s="53" t="s">
        <v>0</v>
      </c>
      <c r="E63" s="53" t="s">
        <v>1</v>
      </c>
      <c r="F63" s="53" t="s">
        <v>156</v>
      </c>
      <c r="G63" s="53" t="s">
        <v>666</v>
      </c>
      <c r="H63" s="53" t="s">
        <v>157</v>
      </c>
      <c r="I63" s="53" t="s">
        <v>158</v>
      </c>
      <c r="J63" s="53" t="s">
        <v>159</v>
      </c>
      <c r="K63" s="53" t="s">
        <v>734</v>
      </c>
    </row>
    <row r="64" spans="1:11" x14ac:dyDescent="0.25">
      <c r="A64" s="53">
        <v>92</v>
      </c>
      <c r="B64" s="53" t="s">
        <v>467</v>
      </c>
      <c r="C64" s="53" t="s">
        <v>468</v>
      </c>
      <c r="D64" s="53" t="s">
        <v>0</v>
      </c>
      <c r="E64" s="53" t="s">
        <v>1</v>
      </c>
      <c r="F64" s="53" t="s">
        <v>477</v>
      </c>
      <c r="G64" s="53" t="s">
        <v>666</v>
      </c>
      <c r="H64" s="53" t="s">
        <v>30</v>
      </c>
      <c r="I64" s="53" t="s">
        <v>478</v>
      </c>
      <c r="J64" s="53" t="s">
        <v>32</v>
      </c>
      <c r="K64" s="53" t="s">
        <v>740</v>
      </c>
    </row>
    <row r="65" spans="1:11" x14ac:dyDescent="0.25">
      <c r="A65" s="53">
        <v>94</v>
      </c>
      <c r="B65" s="53" t="s">
        <v>101</v>
      </c>
      <c r="C65" s="53" t="s">
        <v>102</v>
      </c>
      <c r="D65" s="53" t="s">
        <v>103</v>
      </c>
      <c r="E65" s="53" t="s">
        <v>43</v>
      </c>
      <c r="F65" s="53" t="s">
        <v>202</v>
      </c>
      <c r="G65" s="53" t="s">
        <v>666</v>
      </c>
      <c r="H65" s="53" t="s">
        <v>30</v>
      </c>
      <c r="I65" s="53" t="s">
        <v>203</v>
      </c>
      <c r="J65" s="53" t="s">
        <v>32</v>
      </c>
      <c r="K65" s="53" t="s">
        <v>743</v>
      </c>
    </row>
    <row r="66" spans="1:11" x14ac:dyDescent="0.25">
      <c r="A66" s="53">
        <v>96</v>
      </c>
      <c r="B66" s="53" t="s">
        <v>206</v>
      </c>
      <c r="C66" s="53" t="s">
        <v>207</v>
      </c>
      <c r="D66" s="53" t="s">
        <v>173</v>
      </c>
      <c r="E66" s="53" t="s">
        <v>43</v>
      </c>
      <c r="F66" s="53" t="s">
        <v>208</v>
      </c>
      <c r="G66" s="53" t="s">
        <v>666</v>
      </c>
      <c r="H66" s="53" t="s">
        <v>3</v>
      </c>
      <c r="I66" s="53" t="s">
        <v>209</v>
      </c>
      <c r="J66" s="53" t="s">
        <v>53</v>
      </c>
      <c r="K66" s="53" t="s">
        <v>745</v>
      </c>
    </row>
    <row r="67" spans="1:11" x14ac:dyDescent="0.25">
      <c r="A67" s="53">
        <v>97</v>
      </c>
      <c r="B67" s="53" t="s">
        <v>50</v>
      </c>
      <c r="C67" s="53" t="s">
        <v>51</v>
      </c>
      <c r="D67" s="53" t="s">
        <v>52</v>
      </c>
      <c r="E67" s="53" t="s">
        <v>43</v>
      </c>
      <c r="F67" s="53" t="s">
        <v>221</v>
      </c>
      <c r="G67" s="53" t="s">
        <v>666</v>
      </c>
      <c r="H67" s="53" t="s">
        <v>3</v>
      </c>
      <c r="I67" s="53" t="s">
        <v>222</v>
      </c>
      <c r="J67" s="53" t="s">
        <v>53</v>
      </c>
      <c r="K67" s="53" t="s">
        <v>747</v>
      </c>
    </row>
    <row r="68" spans="1:11" x14ac:dyDescent="0.25">
      <c r="A68" s="53">
        <v>98</v>
      </c>
      <c r="B68" s="53" t="s">
        <v>54</v>
      </c>
      <c r="C68" s="53" t="s">
        <v>55</v>
      </c>
      <c r="D68" s="53" t="s">
        <v>0</v>
      </c>
      <c r="E68" s="53" t="s">
        <v>1</v>
      </c>
      <c r="F68" s="53" t="s">
        <v>229</v>
      </c>
      <c r="G68" s="53" t="s">
        <v>666</v>
      </c>
      <c r="H68" s="53" t="s">
        <v>3</v>
      </c>
      <c r="I68" s="53" t="s">
        <v>230</v>
      </c>
      <c r="J68" s="53" t="s">
        <v>53</v>
      </c>
      <c r="K68" s="53" t="s">
        <v>749</v>
      </c>
    </row>
    <row r="69" spans="1:11" x14ac:dyDescent="0.25">
      <c r="A69" s="53">
        <v>99</v>
      </c>
      <c r="B69" s="53" t="s">
        <v>232</v>
      </c>
      <c r="C69" s="53" t="s">
        <v>233</v>
      </c>
      <c r="D69" s="53" t="s">
        <v>234</v>
      </c>
      <c r="E69" s="53" t="s">
        <v>1</v>
      </c>
      <c r="F69" s="53" t="s">
        <v>235</v>
      </c>
      <c r="G69" s="53" t="s">
        <v>666</v>
      </c>
      <c r="H69" s="53" t="s">
        <v>3</v>
      </c>
      <c r="I69" s="53" t="s">
        <v>236</v>
      </c>
      <c r="J69" s="53" t="s">
        <v>53</v>
      </c>
      <c r="K69" s="53" t="s">
        <v>750</v>
      </c>
    </row>
    <row r="70" spans="1:11" x14ac:dyDescent="0.25">
      <c r="A70" s="53">
        <v>100</v>
      </c>
      <c r="B70" s="53" t="s">
        <v>50</v>
      </c>
      <c r="C70" s="53" t="s">
        <v>51</v>
      </c>
      <c r="D70" s="53" t="s">
        <v>52</v>
      </c>
      <c r="E70" s="53" t="s">
        <v>43</v>
      </c>
      <c r="F70" s="53" t="s">
        <v>246</v>
      </c>
      <c r="G70" s="53" t="s">
        <v>666</v>
      </c>
      <c r="H70" s="53" t="s">
        <v>3</v>
      </c>
      <c r="I70" s="53" t="s">
        <v>247</v>
      </c>
      <c r="J70" s="53" t="s">
        <v>125</v>
      </c>
      <c r="K70" s="53" t="s">
        <v>751</v>
      </c>
    </row>
    <row r="71" spans="1:11" x14ac:dyDescent="0.25">
      <c r="A71" s="53">
        <v>101</v>
      </c>
      <c r="B71" s="53" t="s">
        <v>249</v>
      </c>
      <c r="C71" s="53" t="s">
        <v>250</v>
      </c>
      <c r="D71" s="53" t="s">
        <v>251</v>
      </c>
      <c r="E71" s="53" t="s">
        <v>43</v>
      </c>
      <c r="F71" s="53" t="s">
        <v>252</v>
      </c>
      <c r="G71" s="53" t="s">
        <v>666</v>
      </c>
      <c r="H71" s="53" t="s">
        <v>3</v>
      </c>
      <c r="I71" s="53" t="s">
        <v>253</v>
      </c>
      <c r="J71" s="53" t="s">
        <v>125</v>
      </c>
      <c r="K71" s="53" t="s">
        <v>752</v>
      </c>
    </row>
    <row r="72" spans="1:11" x14ac:dyDescent="0.25">
      <c r="A72" s="53">
        <v>102</v>
      </c>
      <c r="B72" s="53" t="s">
        <v>262</v>
      </c>
      <c r="C72" s="53" t="s">
        <v>263</v>
      </c>
      <c r="D72" s="53" t="s">
        <v>264</v>
      </c>
      <c r="E72" s="53" t="s">
        <v>1</v>
      </c>
      <c r="F72" s="53" t="s">
        <v>265</v>
      </c>
      <c r="G72" s="53" t="s">
        <v>666</v>
      </c>
      <c r="H72" s="53" t="s">
        <v>3</v>
      </c>
      <c r="I72" s="53" t="s">
        <v>266</v>
      </c>
      <c r="J72" s="53" t="s">
        <v>53</v>
      </c>
      <c r="K72" s="53" t="s">
        <v>753</v>
      </c>
    </row>
    <row r="73" spans="1:11" x14ac:dyDescent="0.25">
      <c r="A73" s="53">
        <v>103</v>
      </c>
      <c r="B73" s="53" t="s">
        <v>268</v>
      </c>
      <c r="C73" s="53" t="s">
        <v>269</v>
      </c>
      <c r="D73" s="53" t="s">
        <v>66</v>
      </c>
      <c r="E73" s="53" t="s">
        <v>1</v>
      </c>
      <c r="F73" s="53" t="s">
        <v>270</v>
      </c>
      <c r="G73" s="53" t="s">
        <v>666</v>
      </c>
      <c r="H73" s="53" t="s">
        <v>3</v>
      </c>
      <c r="I73" s="53" t="s">
        <v>271</v>
      </c>
      <c r="J73" s="53" t="s">
        <v>53</v>
      </c>
      <c r="K73" s="53" t="s">
        <v>754</v>
      </c>
    </row>
    <row r="74" spans="1:11" x14ac:dyDescent="0.25">
      <c r="A74" s="53">
        <v>104</v>
      </c>
      <c r="B74" s="53" t="s">
        <v>273</v>
      </c>
      <c r="C74" s="53" t="s">
        <v>274</v>
      </c>
      <c r="D74" s="53" t="s">
        <v>0</v>
      </c>
      <c r="E74" s="53" t="s">
        <v>1</v>
      </c>
      <c r="F74" s="53" t="s">
        <v>275</v>
      </c>
      <c r="G74" s="53" t="s">
        <v>666</v>
      </c>
      <c r="H74" s="53" t="s">
        <v>3</v>
      </c>
      <c r="I74" s="53" t="s">
        <v>276</v>
      </c>
      <c r="J74" s="53" t="s">
        <v>53</v>
      </c>
      <c r="K74" s="53" t="s">
        <v>755</v>
      </c>
    </row>
    <row r="75" spans="1:11" x14ac:dyDescent="0.25">
      <c r="A75" s="53">
        <v>105</v>
      </c>
      <c r="B75" s="53" t="s">
        <v>278</v>
      </c>
      <c r="C75" s="53" t="s">
        <v>279</v>
      </c>
      <c r="D75" s="53" t="s">
        <v>66</v>
      </c>
      <c r="E75" s="53" t="s">
        <v>1</v>
      </c>
      <c r="F75" s="53" t="s">
        <v>280</v>
      </c>
      <c r="G75" s="53" t="s">
        <v>666</v>
      </c>
      <c r="H75" s="53" t="s">
        <v>3</v>
      </c>
      <c r="I75" s="53" t="s">
        <v>281</v>
      </c>
      <c r="J75" s="53" t="s">
        <v>53</v>
      </c>
      <c r="K75" s="53" t="s">
        <v>756</v>
      </c>
    </row>
    <row r="76" spans="1:11" x14ac:dyDescent="0.25">
      <c r="A76" s="53">
        <v>3</v>
      </c>
      <c r="B76" s="53" t="s">
        <v>50</v>
      </c>
      <c r="C76" s="53" t="s">
        <v>51</v>
      </c>
      <c r="D76" s="53" t="s">
        <v>173</v>
      </c>
      <c r="E76" s="53" t="s">
        <v>43</v>
      </c>
      <c r="F76" s="53" t="s">
        <v>888</v>
      </c>
      <c r="G76" s="53" t="s">
        <v>827</v>
      </c>
      <c r="H76" s="53" t="s">
        <v>30</v>
      </c>
      <c r="I76" s="53" t="s">
        <v>889</v>
      </c>
      <c r="J76" s="53" t="s">
        <v>32</v>
      </c>
      <c r="K76" s="53" t="s">
        <v>890</v>
      </c>
    </row>
    <row r="77" spans="1:11" x14ac:dyDescent="0.25">
      <c r="A77" s="53">
        <v>90</v>
      </c>
      <c r="B77" s="53" t="s">
        <v>174</v>
      </c>
      <c r="C77" s="53" t="s">
        <v>175</v>
      </c>
      <c r="D77" s="53" t="s">
        <v>0</v>
      </c>
      <c r="E77" s="53" t="s">
        <v>1</v>
      </c>
      <c r="F77" s="53" t="s">
        <v>472</v>
      </c>
      <c r="G77" s="53" t="s">
        <v>543</v>
      </c>
      <c r="H77" s="53" t="s">
        <v>473</v>
      </c>
      <c r="I77" s="53" t="s">
        <v>474</v>
      </c>
      <c r="J77" s="53" t="s">
        <v>475</v>
      </c>
      <c r="K77" s="53" t="s">
        <v>737</v>
      </c>
    </row>
    <row r="78" spans="1:11" x14ac:dyDescent="0.25">
      <c r="A78" s="53">
        <v>95</v>
      </c>
      <c r="B78" s="53" t="s">
        <v>54</v>
      </c>
      <c r="C78" s="53" t="s">
        <v>55</v>
      </c>
      <c r="D78" s="53" t="s">
        <v>0</v>
      </c>
      <c r="E78" s="53" t="s">
        <v>1</v>
      </c>
      <c r="F78" s="53" t="s">
        <v>480</v>
      </c>
      <c r="G78" s="53" t="s">
        <v>543</v>
      </c>
      <c r="H78" s="53" t="s">
        <v>473</v>
      </c>
      <c r="I78" s="53" t="s">
        <v>481</v>
      </c>
      <c r="J78" s="53" t="s">
        <v>475</v>
      </c>
      <c r="K78" s="53" t="s">
        <v>744</v>
      </c>
    </row>
    <row r="79" spans="1:11" x14ac:dyDescent="0.25">
      <c r="A79" s="53">
        <v>80</v>
      </c>
      <c r="B79" s="53" t="s">
        <v>869</v>
      </c>
      <c r="C79" s="53" t="s">
        <v>870</v>
      </c>
      <c r="D79" s="53" t="s">
        <v>871</v>
      </c>
      <c r="E79" s="53" t="s">
        <v>198</v>
      </c>
      <c r="F79" s="53" t="s">
        <v>872</v>
      </c>
      <c r="G79" s="53" t="s">
        <v>816</v>
      </c>
      <c r="H79" s="53" t="s">
        <v>8</v>
      </c>
      <c r="I79" s="53" t="s">
        <v>873</v>
      </c>
      <c r="J79" s="53" t="s">
        <v>9</v>
      </c>
      <c r="K79" s="53" t="s">
        <v>874</v>
      </c>
    </row>
    <row r="80" spans="1:11" x14ac:dyDescent="0.25">
      <c r="A80" s="53">
        <v>66</v>
      </c>
      <c r="B80" s="53" t="s">
        <v>791</v>
      </c>
      <c r="C80" s="53" t="s">
        <v>792</v>
      </c>
      <c r="D80" s="53" t="s">
        <v>793</v>
      </c>
      <c r="E80" s="53" t="s">
        <v>601</v>
      </c>
      <c r="F80" s="53" t="s">
        <v>794</v>
      </c>
      <c r="G80" s="53" t="s">
        <v>788</v>
      </c>
      <c r="H80" s="53" t="s">
        <v>8</v>
      </c>
      <c r="I80" s="53" t="s">
        <v>795</v>
      </c>
      <c r="J80" s="53" t="s">
        <v>778</v>
      </c>
      <c r="K80" s="53" t="s">
        <v>796</v>
      </c>
    </row>
    <row r="81" spans="1:11" x14ac:dyDescent="0.25">
      <c r="A81" s="53">
        <v>38</v>
      </c>
      <c r="B81" s="53" t="s">
        <v>15</v>
      </c>
      <c r="C81" s="53" t="s">
        <v>16</v>
      </c>
      <c r="D81" s="53" t="s">
        <v>17</v>
      </c>
      <c r="E81" s="53" t="s">
        <v>7</v>
      </c>
      <c r="F81" s="53" t="s">
        <v>18</v>
      </c>
      <c r="G81" s="53" t="s">
        <v>527</v>
      </c>
      <c r="H81" s="53" t="s">
        <v>5</v>
      </c>
      <c r="I81" s="53" t="s">
        <v>19</v>
      </c>
      <c r="J81" s="53" t="s">
        <v>6</v>
      </c>
      <c r="K81" s="53" t="s">
        <v>685</v>
      </c>
    </row>
    <row r="82" spans="1:11" x14ac:dyDescent="0.25">
      <c r="A82" s="53">
        <v>58</v>
      </c>
      <c r="B82" s="53" t="s">
        <v>443</v>
      </c>
      <c r="C82" s="53" t="s">
        <v>444</v>
      </c>
      <c r="D82" s="53" t="s">
        <v>0</v>
      </c>
      <c r="E82" s="53" t="s">
        <v>1</v>
      </c>
      <c r="F82" s="53" t="s">
        <v>445</v>
      </c>
      <c r="G82" s="53" t="s">
        <v>527</v>
      </c>
      <c r="H82" s="53" t="s">
        <v>5</v>
      </c>
      <c r="I82" s="53" t="s">
        <v>446</v>
      </c>
      <c r="J82" s="53" t="s">
        <v>6</v>
      </c>
      <c r="K82" s="53" t="s">
        <v>708</v>
      </c>
    </row>
    <row r="83" spans="1:11" x14ac:dyDescent="0.25">
      <c r="A83" s="53">
        <v>59</v>
      </c>
      <c r="B83" s="53" t="s">
        <v>448</v>
      </c>
      <c r="C83" s="53" t="s">
        <v>449</v>
      </c>
      <c r="D83" s="53" t="s">
        <v>205</v>
      </c>
      <c r="E83" s="53" t="s">
        <v>1</v>
      </c>
      <c r="F83" s="53" t="s">
        <v>450</v>
      </c>
      <c r="G83" s="53" t="s">
        <v>527</v>
      </c>
      <c r="H83" s="53" t="s">
        <v>5</v>
      </c>
      <c r="I83" s="53" t="s">
        <v>451</v>
      </c>
      <c r="J83" s="53" t="s">
        <v>6</v>
      </c>
      <c r="K83" s="53" t="s">
        <v>709</v>
      </c>
    </row>
    <row r="84" spans="1:11" x14ac:dyDescent="0.25">
      <c r="A84" s="53">
        <v>62</v>
      </c>
      <c r="B84" s="53" t="s">
        <v>20</v>
      </c>
      <c r="C84" s="53" t="s">
        <v>21</v>
      </c>
      <c r="D84" s="53" t="s">
        <v>0</v>
      </c>
      <c r="E84" s="53" t="s">
        <v>1</v>
      </c>
      <c r="F84" s="53" t="s">
        <v>22</v>
      </c>
      <c r="G84" s="53" t="s">
        <v>527</v>
      </c>
      <c r="H84" s="53" t="s">
        <v>5</v>
      </c>
      <c r="I84" s="53" t="s">
        <v>23</v>
      </c>
      <c r="J84" s="53" t="s">
        <v>6</v>
      </c>
      <c r="K84" s="53" t="s">
        <v>713</v>
      </c>
    </row>
    <row r="85" spans="1:11" x14ac:dyDescent="0.25">
      <c r="A85" s="53">
        <v>64</v>
      </c>
      <c r="B85" s="53" t="s">
        <v>34</v>
      </c>
      <c r="C85" s="53" t="s">
        <v>35</v>
      </c>
      <c r="D85" s="53" t="s">
        <v>36</v>
      </c>
      <c r="E85" s="53" t="s">
        <v>1</v>
      </c>
      <c r="F85" s="53" t="s">
        <v>37</v>
      </c>
      <c r="G85" s="53" t="s">
        <v>527</v>
      </c>
      <c r="H85" s="53" t="s">
        <v>5</v>
      </c>
      <c r="I85" s="53" t="s">
        <v>38</v>
      </c>
      <c r="J85" s="53" t="s">
        <v>6</v>
      </c>
      <c r="K85" s="53" t="s">
        <v>715</v>
      </c>
    </row>
    <row r="86" spans="1:11" x14ac:dyDescent="0.25">
      <c r="A86" s="53">
        <v>65</v>
      </c>
      <c r="B86" s="53" t="s">
        <v>40</v>
      </c>
      <c r="C86" s="53" t="s">
        <v>41</v>
      </c>
      <c r="D86" s="53" t="s">
        <v>42</v>
      </c>
      <c r="E86" s="53" t="s">
        <v>43</v>
      </c>
      <c r="F86" s="53" t="s">
        <v>44</v>
      </c>
      <c r="G86" s="53" t="s">
        <v>527</v>
      </c>
      <c r="H86" s="53" t="s">
        <v>5</v>
      </c>
      <c r="I86" s="53" t="s">
        <v>45</v>
      </c>
      <c r="J86" s="53" t="s">
        <v>6</v>
      </c>
      <c r="K86" s="53" t="s">
        <v>716</v>
      </c>
    </row>
    <row r="87" spans="1:11" x14ac:dyDescent="0.25">
      <c r="A87" s="53">
        <v>67</v>
      </c>
      <c r="B87" s="53" t="s">
        <v>54</v>
      </c>
      <c r="C87" s="53" t="s">
        <v>55</v>
      </c>
      <c r="D87" s="53" t="s">
        <v>0</v>
      </c>
      <c r="E87" s="53" t="s">
        <v>1</v>
      </c>
      <c r="F87" s="53" t="s">
        <v>56</v>
      </c>
      <c r="G87" s="53" t="s">
        <v>527</v>
      </c>
      <c r="H87" s="53" t="s">
        <v>5</v>
      </c>
      <c r="I87" s="53" t="s">
        <v>57</v>
      </c>
      <c r="J87" s="53" t="s">
        <v>6</v>
      </c>
      <c r="K87" s="53" t="s">
        <v>717</v>
      </c>
    </row>
    <row r="88" spans="1:11" x14ac:dyDescent="0.25">
      <c r="A88" s="53">
        <v>69</v>
      </c>
      <c r="B88" s="53" t="s">
        <v>79</v>
      </c>
      <c r="C88" s="53" t="s">
        <v>11</v>
      </c>
      <c r="D88" s="53" t="s">
        <v>80</v>
      </c>
      <c r="E88" s="53" t="s">
        <v>81</v>
      </c>
      <c r="F88" s="53" t="s">
        <v>82</v>
      </c>
      <c r="G88" s="53" t="s">
        <v>527</v>
      </c>
      <c r="H88" s="53" t="s">
        <v>5</v>
      </c>
      <c r="I88" s="53" t="s">
        <v>83</v>
      </c>
      <c r="J88" s="53" t="s">
        <v>6</v>
      </c>
      <c r="K88" s="53" t="s">
        <v>721</v>
      </c>
    </row>
    <row r="89" spans="1:11" x14ac:dyDescent="0.25">
      <c r="A89" s="53">
        <v>71</v>
      </c>
      <c r="B89" s="53" t="s">
        <v>88</v>
      </c>
      <c r="C89" s="53" t="s">
        <v>89</v>
      </c>
      <c r="D89" s="53" t="s">
        <v>90</v>
      </c>
      <c r="E89" s="53" t="s">
        <v>70</v>
      </c>
      <c r="F89" s="53" t="s">
        <v>91</v>
      </c>
      <c r="G89" s="53" t="s">
        <v>527</v>
      </c>
      <c r="H89" s="53" t="s">
        <v>5</v>
      </c>
      <c r="I89" s="53" t="s">
        <v>92</v>
      </c>
      <c r="J89" s="53" t="s">
        <v>6</v>
      </c>
      <c r="K89" s="53" t="s">
        <v>723</v>
      </c>
    </row>
    <row r="90" spans="1:11" x14ac:dyDescent="0.25">
      <c r="A90" s="53">
        <v>72</v>
      </c>
      <c r="B90" s="53" t="s">
        <v>50</v>
      </c>
      <c r="C90" s="53" t="s">
        <v>51</v>
      </c>
      <c r="D90" s="53" t="s">
        <v>52</v>
      </c>
      <c r="E90" s="53" t="s">
        <v>43</v>
      </c>
      <c r="F90" s="53" t="s">
        <v>94</v>
      </c>
      <c r="G90" s="53" t="s">
        <v>527</v>
      </c>
      <c r="H90" s="53" t="s">
        <v>5</v>
      </c>
      <c r="I90" s="53" t="s">
        <v>95</v>
      </c>
      <c r="J90" s="53" t="s">
        <v>6</v>
      </c>
      <c r="K90" s="53" t="s">
        <v>724</v>
      </c>
    </row>
    <row r="91" spans="1:11" x14ac:dyDescent="0.25">
      <c r="A91" s="53">
        <v>73</v>
      </c>
      <c r="B91" s="53" t="s">
        <v>49</v>
      </c>
      <c r="C91" s="53" t="s">
        <v>97</v>
      </c>
      <c r="D91" s="53" t="s">
        <v>66</v>
      </c>
      <c r="E91" s="53" t="s">
        <v>1</v>
      </c>
      <c r="F91" s="53" t="s">
        <v>98</v>
      </c>
      <c r="G91" s="53" t="s">
        <v>527</v>
      </c>
      <c r="H91" s="53" t="s">
        <v>5</v>
      </c>
      <c r="I91" s="53" t="s">
        <v>99</v>
      </c>
      <c r="J91" s="53" t="s">
        <v>6</v>
      </c>
      <c r="K91" s="53" t="s">
        <v>725</v>
      </c>
    </row>
    <row r="92" spans="1:11" x14ac:dyDescent="0.25">
      <c r="A92" s="53">
        <v>76</v>
      </c>
      <c r="B92" s="53" t="s">
        <v>127</v>
      </c>
      <c r="C92" s="53" t="s">
        <v>47</v>
      </c>
      <c r="D92" s="53" t="s">
        <v>0</v>
      </c>
      <c r="E92" s="53" t="s">
        <v>1</v>
      </c>
      <c r="F92" s="53" t="s">
        <v>128</v>
      </c>
      <c r="G92" s="53" t="s">
        <v>527</v>
      </c>
      <c r="H92" s="53" t="s">
        <v>8</v>
      </c>
      <c r="I92" s="53" t="s">
        <v>129</v>
      </c>
      <c r="J92" s="53" t="s">
        <v>9</v>
      </c>
      <c r="K92" s="53" t="s">
        <v>729</v>
      </c>
    </row>
    <row r="93" spans="1:11" x14ac:dyDescent="0.25">
      <c r="A93" s="53">
        <v>77</v>
      </c>
      <c r="B93" s="53" t="s">
        <v>641</v>
      </c>
      <c r="C93" s="53" t="s">
        <v>642</v>
      </c>
      <c r="D93" s="53" t="s">
        <v>106</v>
      </c>
      <c r="E93" s="53" t="s">
        <v>7</v>
      </c>
      <c r="F93" s="53" t="s">
        <v>643</v>
      </c>
      <c r="G93" s="53" t="s">
        <v>527</v>
      </c>
      <c r="H93" s="53" t="s">
        <v>8</v>
      </c>
      <c r="I93" s="53" t="s">
        <v>644</v>
      </c>
      <c r="J93" s="53" t="s">
        <v>9</v>
      </c>
      <c r="K93" s="53" t="s">
        <v>730</v>
      </c>
    </row>
    <row r="94" spans="1:11" x14ac:dyDescent="0.25">
      <c r="A94" s="53">
        <v>79</v>
      </c>
      <c r="B94" s="53" t="s">
        <v>811</v>
      </c>
      <c r="C94" s="53" t="s">
        <v>812</v>
      </c>
      <c r="D94" s="53" t="s">
        <v>813</v>
      </c>
      <c r="E94" s="53" t="s">
        <v>814</v>
      </c>
      <c r="F94" s="53" t="s">
        <v>815</v>
      </c>
      <c r="G94" s="53" t="s">
        <v>527</v>
      </c>
      <c r="H94" s="53" t="s">
        <v>8</v>
      </c>
      <c r="I94" s="53" t="s">
        <v>817</v>
      </c>
      <c r="J94" s="53" t="s">
        <v>9</v>
      </c>
      <c r="K94" s="53" t="s">
        <v>818</v>
      </c>
    </row>
    <row r="95" spans="1:11" x14ac:dyDescent="0.25">
      <c r="A95" s="53">
        <v>84</v>
      </c>
      <c r="B95" s="53" t="s">
        <v>819</v>
      </c>
      <c r="C95" s="53" t="s">
        <v>820</v>
      </c>
      <c r="D95" s="53" t="s">
        <v>821</v>
      </c>
      <c r="E95" s="53" t="s">
        <v>822</v>
      </c>
      <c r="F95" s="53" t="s">
        <v>823</v>
      </c>
      <c r="G95" s="53" t="s">
        <v>527</v>
      </c>
      <c r="H95" s="53" t="s">
        <v>8</v>
      </c>
      <c r="I95" s="53" t="s">
        <v>824</v>
      </c>
      <c r="J95" s="53" t="s">
        <v>9</v>
      </c>
      <c r="K95" s="53" t="s">
        <v>825</v>
      </c>
    </row>
    <row r="96" spans="1:11" x14ac:dyDescent="0.25">
      <c r="A96" s="53">
        <v>85</v>
      </c>
      <c r="B96" s="53" t="s">
        <v>875</v>
      </c>
      <c r="C96" s="53" t="s">
        <v>876</v>
      </c>
      <c r="D96" s="53" t="s">
        <v>877</v>
      </c>
      <c r="E96" s="53" t="s">
        <v>878</v>
      </c>
      <c r="F96" s="53" t="s">
        <v>879</v>
      </c>
      <c r="G96" s="53" t="s">
        <v>527</v>
      </c>
      <c r="H96" s="53" t="s">
        <v>8</v>
      </c>
      <c r="I96" s="53" t="s">
        <v>880</v>
      </c>
      <c r="J96" s="53" t="s">
        <v>9</v>
      </c>
      <c r="K96" s="53" t="s">
        <v>881</v>
      </c>
    </row>
    <row r="97" spans="1:11" x14ac:dyDescent="0.25">
      <c r="A97" s="53">
        <v>86</v>
      </c>
      <c r="B97" s="53" t="s">
        <v>797</v>
      </c>
      <c r="C97" s="53" t="s">
        <v>798</v>
      </c>
      <c r="D97" s="53" t="s">
        <v>799</v>
      </c>
      <c r="E97" s="53" t="s">
        <v>1</v>
      </c>
      <c r="F97" s="53" t="s">
        <v>800</v>
      </c>
      <c r="G97" s="53" t="s">
        <v>527</v>
      </c>
      <c r="H97" s="53" t="s">
        <v>8</v>
      </c>
      <c r="I97" s="53" t="s">
        <v>801</v>
      </c>
      <c r="J97" s="53" t="s">
        <v>9</v>
      </c>
      <c r="K97" s="53" t="s">
        <v>802</v>
      </c>
    </row>
    <row r="98" spans="1:11" x14ac:dyDescent="0.25">
      <c r="A98" s="53">
        <v>87</v>
      </c>
      <c r="B98" s="53" t="s">
        <v>101</v>
      </c>
      <c r="C98" s="53" t="s">
        <v>102</v>
      </c>
      <c r="D98" s="53" t="s">
        <v>103</v>
      </c>
      <c r="E98" s="53" t="s">
        <v>43</v>
      </c>
      <c r="F98" s="53" t="s">
        <v>169</v>
      </c>
      <c r="G98" s="53" t="s">
        <v>527</v>
      </c>
      <c r="H98" s="53" t="s">
        <v>8</v>
      </c>
      <c r="I98" s="53" t="s">
        <v>170</v>
      </c>
      <c r="J98" s="53" t="s">
        <v>9</v>
      </c>
      <c r="K98" s="53" t="s">
        <v>735</v>
      </c>
    </row>
    <row r="99" spans="1:11" x14ac:dyDescent="0.25">
      <c r="A99" s="53">
        <v>88</v>
      </c>
      <c r="B99" s="53" t="s">
        <v>882</v>
      </c>
      <c r="C99" s="53" t="s">
        <v>97</v>
      </c>
      <c r="D99" s="53" t="s">
        <v>173</v>
      </c>
      <c r="E99" s="53" t="s">
        <v>43</v>
      </c>
      <c r="F99" s="53" t="s">
        <v>883</v>
      </c>
      <c r="G99" s="53" t="s">
        <v>527</v>
      </c>
      <c r="H99" s="53" t="s">
        <v>8</v>
      </c>
      <c r="I99" s="53" t="s">
        <v>884</v>
      </c>
      <c r="J99" s="53" t="s">
        <v>9</v>
      </c>
      <c r="K99" s="53" t="s">
        <v>885</v>
      </c>
    </row>
    <row r="100" spans="1:11" x14ac:dyDescent="0.25">
      <c r="A100" s="53">
        <v>89</v>
      </c>
      <c r="B100" s="53" t="s">
        <v>174</v>
      </c>
      <c r="C100" s="53" t="s">
        <v>175</v>
      </c>
      <c r="D100" s="53" t="s">
        <v>0</v>
      </c>
      <c r="E100" s="53" t="s">
        <v>1</v>
      </c>
      <c r="F100" s="53" t="s">
        <v>176</v>
      </c>
      <c r="G100" s="53" t="s">
        <v>527</v>
      </c>
      <c r="H100" s="53" t="s">
        <v>8</v>
      </c>
      <c r="I100" s="53" t="s">
        <v>177</v>
      </c>
      <c r="J100" s="53" t="s">
        <v>9</v>
      </c>
      <c r="K100" s="53" t="s">
        <v>736</v>
      </c>
    </row>
    <row r="101" spans="1:11" x14ac:dyDescent="0.25">
      <c r="A101" s="53">
        <v>91</v>
      </c>
      <c r="B101" s="53" t="s">
        <v>179</v>
      </c>
      <c r="C101" s="53" t="s">
        <v>180</v>
      </c>
      <c r="D101" s="53" t="s">
        <v>181</v>
      </c>
      <c r="E101" s="53" t="s">
        <v>43</v>
      </c>
      <c r="F101" s="53" t="s">
        <v>182</v>
      </c>
      <c r="G101" s="53" t="s">
        <v>527</v>
      </c>
      <c r="H101" s="53" t="s">
        <v>8</v>
      </c>
      <c r="I101" s="53" t="s">
        <v>183</v>
      </c>
      <c r="J101" s="53" t="s">
        <v>9</v>
      </c>
      <c r="K101" s="53" t="s">
        <v>738</v>
      </c>
    </row>
    <row r="102" spans="1:11" x14ac:dyDescent="0.25">
      <c r="A102" s="53">
        <v>93</v>
      </c>
      <c r="B102" s="53" t="s">
        <v>196</v>
      </c>
      <c r="C102" s="53" t="s">
        <v>104</v>
      </c>
      <c r="D102" s="53" t="s">
        <v>197</v>
      </c>
      <c r="E102" s="53" t="s">
        <v>198</v>
      </c>
      <c r="F102" s="53" t="s">
        <v>199</v>
      </c>
      <c r="G102" s="53" t="s">
        <v>527</v>
      </c>
      <c r="H102" s="53" t="s">
        <v>8</v>
      </c>
      <c r="I102" s="53" t="s">
        <v>200</v>
      </c>
      <c r="J102" s="53" t="s">
        <v>9</v>
      </c>
      <c r="K102" s="53" t="s">
        <v>742</v>
      </c>
    </row>
    <row r="103" spans="1:11" x14ac:dyDescent="0.25">
      <c r="A103" s="53">
        <v>7</v>
      </c>
      <c r="B103" s="53" t="s">
        <v>841</v>
      </c>
      <c r="C103" s="53" t="s">
        <v>842</v>
      </c>
      <c r="D103" s="53" t="s">
        <v>0</v>
      </c>
      <c r="E103" s="53" t="s">
        <v>1</v>
      </c>
      <c r="F103" s="53" t="s">
        <v>759</v>
      </c>
      <c r="G103" s="53" t="s">
        <v>760</v>
      </c>
      <c r="H103" s="53" t="s">
        <v>5</v>
      </c>
      <c r="I103" s="53" t="s">
        <v>761</v>
      </c>
      <c r="J103" s="53" t="s">
        <v>6</v>
      </c>
      <c r="K103" s="53" t="s">
        <v>844</v>
      </c>
    </row>
    <row r="104" spans="1:11" x14ac:dyDescent="0.25">
      <c r="A104" s="53">
        <v>9</v>
      </c>
      <c r="B104" s="53" t="s">
        <v>803</v>
      </c>
      <c r="C104" s="53" t="s">
        <v>804</v>
      </c>
      <c r="D104" s="53" t="s">
        <v>17</v>
      </c>
      <c r="E104" s="53" t="s">
        <v>7</v>
      </c>
      <c r="F104" s="53" t="s">
        <v>805</v>
      </c>
      <c r="G104" s="53" t="s">
        <v>760</v>
      </c>
      <c r="H104" s="53" t="s">
        <v>5</v>
      </c>
      <c r="I104" s="53" t="s">
        <v>806</v>
      </c>
      <c r="J104" s="53" t="s">
        <v>6</v>
      </c>
      <c r="K104" s="53" t="s">
        <v>807</v>
      </c>
    </row>
    <row r="105" spans="1:11" x14ac:dyDescent="0.25">
      <c r="A105" s="53">
        <v>10</v>
      </c>
      <c r="B105" s="53" t="s">
        <v>766</v>
      </c>
      <c r="C105" s="53" t="s">
        <v>767</v>
      </c>
      <c r="D105" s="53" t="s">
        <v>577</v>
      </c>
      <c r="E105" s="53" t="s">
        <v>7</v>
      </c>
      <c r="F105" s="53" t="s">
        <v>768</v>
      </c>
      <c r="G105" s="53" t="s">
        <v>760</v>
      </c>
      <c r="H105" s="53" t="s">
        <v>8</v>
      </c>
      <c r="I105" s="53" t="s">
        <v>769</v>
      </c>
      <c r="J105" s="53" t="s">
        <v>9</v>
      </c>
      <c r="K105" s="53" t="s">
        <v>770</v>
      </c>
    </row>
    <row r="106" spans="1:11" x14ac:dyDescent="0.25">
      <c r="A106" s="53">
        <v>11</v>
      </c>
      <c r="B106" s="53" t="s">
        <v>544</v>
      </c>
      <c r="C106" s="53" t="s">
        <v>545</v>
      </c>
      <c r="D106" s="53" t="s">
        <v>546</v>
      </c>
      <c r="E106" s="53" t="s">
        <v>1</v>
      </c>
      <c r="F106" s="53" t="s">
        <v>547</v>
      </c>
      <c r="G106" s="53" t="s">
        <v>760</v>
      </c>
      <c r="H106" s="53" t="s">
        <v>8</v>
      </c>
      <c r="I106" s="53" t="s">
        <v>548</v>
      </c>
      <c r="J106" s="53" t="s">
        <v>9</v>
      </c>
      <c r="K106" s="53" t="s">
        <v>783</v>
      </c>
    </row>
  </sheetData>
  <sortState ref="A2:K106">
    <sortCondition ref="G2:G106"/>
  </sortState>
  <pageMargins bottom="0.75" footer="0.3" header="0.3" left="0.7" right="0.7" top="0.75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8"/>
  <dimension ref="A1:T110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140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  <col min="15" max="15" bestFit="true" customWidth="true" width="11.0" collapsed="false"/>
    <col min="17" max="17" bestFit="true" customWidth="true" width="11.28515625" collapsed="false"/>
    <col min="19" max="19" bestFit="true" customWidth="true" width="10.140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52" t="s">
        <v>262</v>
      </c>
      <c r="C2" s="52" t="s">
        <v>421</v>
      </c>
      <c r="D2" s="52" t="s">
        <v>0</v>
      </c>
      <c r="E2" s="52" t="s">
        <v>1</v>
      </c>
      <c r="F2" s="52" t="s">
        <v>886</v>
      </c>
      <c r="G2" s="52" t="s">
        <v>516</v>
      </c>
      <c r="H2" s="52" t="s">
        <v>3</v>
      </c>
      <c r="I2" s="52" t="s">
        <v>861</v>
      </c>
      <c r="J2" s="52" t="s">
        <v>516</v>
      </c>
      <c r="K2" s="52" t="s">
        <v>887</v>
      </c>
    </row>
    <row r="3" spans="1:11" x14ac:dyDescent="0.25">
      <c r="A3">
        <v>4</v>
      </c>
      <c r="B3" s="52" t="s">
        <v>863</v>
      </c>
      <c r="C3" s="52" t="s">
        <v>864</v>
      </c>
      <c r="D3" s="52" t="s">
        <v>865</v>
      </c>
      <c r="E3" s="52" t="s">
        <v>70</v>
      </c>
      <c r="F3" s="52" t="s">
        <v>866</v>
      </c>
      <c r="G3" s="52" t="s">
        <v>666</v>
      </c>
      <c r="H3" s="52" t="s">
        <v>287</v>
      </c>
      <c r="I3" s="52" t="s">
        <v>867</v>
      </c>
      <c r="J3" s="52" t="s">
        <v>289</v>
      </c>
      <c r="K3" s="52" t="s">
        <v>868</v>
      </c>
    </row>
    <row r="4" spans="1:11" x14ac:dyDescent="0.25">
      <c r="A4">
        <v>5</v>
      </c>
      <c r="B4" s="52" t="s">
        <v>830</v>
      </c>
      <c r="C4" s="52" t="s">
        <v>624</v>
      </c>
      <c r="D4" s="52" t="s">
        <v>625</v>
      </c>
      <c r="E4" s="52" t="s">
        <v>48</v>
      </c>
      <c r="F4" s="52" t="s">
        <v>626</v>
      </c>
      <c r="G4" s="52" t="s">
        <v>666</v>
      </c>
      <c r="H4" s="52" t="s">
        <v>294</v>
      </c>
      <c r="I4" s="52" t="s">
        <v>627</v>
      </c>
      <c r="J4" s="52" t="s">
        <v>289</v>
      </c>
      <c r="K4" s="52" t="s">
        <v>831</v>
      </c>
    </row>
    <row r="5" spans="1:11" x14ac:dyDescent="0.25">
      <c r="A5" s="52">
        <v>6</v>
      </c>
      <c r="B5" s="52" t="s">
        <v>832</v>
      </c>
      <c r="C5" s="52" t="s">
        <v>833</v>
      </c>
      <c r="D5" s="52" t="s">
        <v>173</v>
      </c>
      <c r="E5" s="52" t="s">
        <v>43</v>
      </c>
      <c r="F5" s="52" t="s">
        <v>834</v>
      </c>
      <c r="G5" s="52" t="s">
        <v>666</v>
      </c>
      <c r="H5" s="52" t="s">
        <v>294</v>
      </c>
      <c r="I5" s="52" t="s">
        <v>835</v>
      </c>
      <c r="J5" s="52" t="s">
        <v>289</v>
      </c>
      <c r="K5" s="52" t="s">
        <v>836</v>
      </c>
    </row>
    <row r="6" spans="1:11" x14ac:dyDescent="0.25">
      <c r="A6" s="52">
        <v>8</v>
      </c>
      <c r="B6" s="52" t="s">
        <v>845</v>
      </c>
      <c r="C6" s="52" t="s">
        <v>846</v>
      </c>
      <c r="D6" s="52" t="s">
        <v>27</v>
      </c>
      <c r="E6" s="52" t="s">
        <v>28</v>
      </c>
      <c r="F6" s="52" t="s">
        <v>847</v>
      </c>
      <c r="G6" s="52" t="s">
        <v>666</v>
      </c>
      <c r="H6" s="52" t="s">
        <v>294</v>
      </c>
      <c r="I6" s="52" t="s">
        <v>848</v>
      </c>
      <c r="J6" s="52" t="s">
        <v>289</v>
      </c>
      <c r="K6" s="52" t="s">
        <v>849</v>
      </c>
    </row>
    <row r="7" spans="1:11" x14ac:dyDescent="0.25">
      <c r="A7" s="52">
        <v>12</v>
      </c>
      <c r="B7" s="52" t="s">
        <v>453</v>
      </c>
      <c r="C7" s="52" t="s">
        <v>454</v>
      </c>
      <c r="D7" s="52" t="s">
        <v>455</v>
      </c>
      <c r="E7" s="52" t="s">
        <v>456</v>
      </c>
      <c r="F7" s="52" t="s">
        <v>457</v>
      </c>
      <c r="G7" s="52" t="s">
        <v>666</v>
      </c>
      <c r="H7" s="52" t="s">
        <v>30</v>
      </c>
      <c r="I7" s="52" t="s">
        <v>458</v>
      </c>
      <c r="J7" s="52" t="s">
        <v>32</v>
      </c>
      <c r="K7" s="52" t="s">
        <v>763</v>
      </c>
    </row>
    <row r="8" spans="1:11" x14ac:dyDescent="0.25">
      <c r="A8" s="52">
        <v>13</v>
      </c>
      <c r="B8" s="52" t="s">
        <v>530</v>
      </c>
      <c r="C8" s="52" t="s">
        <v>531</v>
      </c>
      <c r="D8" s="52" t="s">
        <v>0</v>
      </c>
      <c r="E8" s="52" t="s">
        <v>1</v>
      </c>
      <c r="F8" s="52" t="s">
        <v>532</v>
      </c>
      <c r="G8" s="52" t="s">
        <v>666</v>
      </c>
      <c r="H8" s="52" t="s">
        <v>294</v>
      </c>
      <c r="I8" s="52" t="s">
        <v>533</v>
      </c>
      <c r="J8" s="52" t="s">
        <v>516</v>
      </c>
      <c r="K8" s="52" t="s">
        <v>764</v>
      </c>
    </row>
    <row r="9" spans="1:11" x14ac:dyDescent="0.25">
      <c r="A9" s="52">
        <v>14</v>
      </c>
      <c r="B9" s="52" t="s">
        <v>116</v>
      </c>
      <c r="C9" s="52" t="s">
        <v>117</v>
      </c>
      <c r="D9" s="52" t="s">
        <v>648</v>
      </c>
      <c r="E9" s="52" t="s">
        <v>1</v>
      </c>
      <c r="F9" s="52" t="s">
        <v>118</v>
      </c>
      <c r="G9" s="52" t="s">
        <v>666</v>
      </c>
      <c r="H9" s="52" t="s">
        <v>3</v>
      </c>
      <c r="I9" s="52" t="s">
        <v>119</v>
      </c>
      <c r="J9" s="52" t="s">
        <v>53</v>
      </c>
      <c r="K9" s="52" t="s">
        <v>649</v>
      </c>
    </row>
    <row r="10" spans="1:11" x14ac:dyDescent="0.25">
      <c r="A10" s="52">
        <v>15</v>
      </c>
      <c r="B10" s="52" t="s">
        <v>651</v>
      </c>
      <c r="C10" s="52" t="s">
        <v>652</v>
      </c>
      <c r="D10" s="52" t="s">
        <v>653</v>
      </c>
      <c r="E10" s="52" t="s">
        <v>1</v>
      </c>
      <c r="F10" s="52" t="s">
        <v>654</v>
      </c>
      <c r="G10" s="52" t="s">
        <v>666</v>
      </c>
      <c r="H10" s="52" t="s">
        <v>294</v>
      </c>
      <c r="I10" s="52" t="s">
        <v>655</v>
      </c>
      <c r="J10" s="52" t="s">
        <v>289</v>
      </c>
      <c r="K10" s="52" t="s">
        <v>656</v>
      </c>
    </row>
    <row r="11" spans="1:11" x14ac:dyDescent="0.25">
      <c r="A11" s="52">
        <v>16</v>
      </c>
      <c r="B11" s="52" t="s">
        <v>382</v>
      </c>
      <c r="C11" s="52" t="s">
        <v>383</v>
      </c>
      <c r="D11" s="52" t="s">
        <v>351</v>
      </c>
      <c r="E11" s="52" t="s">
        <v>48</v>
      </c>
      <c r="F11" s="52" t="s">
        <v>384</v>
      </c>
      <c r="G11" s="52" t="s">
        <v>666</v>
      </c>
      <c r="H11" s="52" t="s">
        <v>287</v>
      </c>
      <c r="I11" s="52" t="s">
        <v>385</v>
      </c>
      <c r="J11" s="52" t="s">
        <v>289</v>
      </c>
      <c r="K11" s="52" t="s">
        <v>657</v>
      </c>
    </row>
    <row r="12" spans="1:11" x14ac:dyDescent="0.25">
      <c r="A12" s="52">
        <v>17</v>
      </c>
      <c r="B12" s="52" t="s">
        <v>407</v>
      </c>
      <c r="C12" s="52" t="s">
        <v>408</v>
      </c>
      <c r="D12" s="52" t="s">
        <v>618</v>
      </c>
      <c r="E12" s="52" t="s">
        <v>619</v>
      </c>
      <c r="F12" s="52" t="s">
        <v>620</v>
      </c>
      <c r="G12" s="52" t="s">
        <v>666</v>
      </c>
      <c r="H12" s="52" t="s">
        <v>294</v>
      </c>
      <c r="I12" s="52" t="s">
        <v>621</v>
      </c>
      <c r="J12" s="52" t="s">
        <v>289</v>
      </c>
      <c r="K12" s="52" t="s">
        <v>658</v>
      </c>
    </row>
    <row r="13" spans="1:11" x14ac:dyDescent="0.25">
      <c r="A13" s="52">
        <v>18</v>
      </c>
      <c r="B13" s="52" t="s">
        <v>425</v>
      </c>
      <c r="C13" s="52" t="s">
        <v>426</v>
      </c>
      <c r="D13" s="52" t="s">
        <v>427</v>
      </c>
      <c r="E13" s="52" t="s">
        <v>28</v>
      </c>
      <c r="F13" s="52" t="s">
        <v>428</v>
      </c>
      <c r="G13" s="52" t="s">
        <v>666</v>
      </c>
      <c r="H13" s="52" t="s">
        <v>287</v>
      </c>
      <c r="I13" s="52" t="s">
        <v>429</v>
      </c>
      <c r="J13" s="52" t="s">
        <v>289</v>
      </c>
      <c r="K13" s="52" t="s">
        <v>659</v>
      </c>
    </row>
    <row r="14" spans="1:11" x14ac:dyDescent="0.25">
      <c r="A14" s="52">
        <v>19</v>
      </c>
      <c r="B14" s="52" t="s">
        <v>102</v>
      </c>
      <c r="C14" s="52" t="s">
        <v>141</v>
      </c>
      <c r="D14" s="52" t="s">
        <v>42</v>
      </c>
      <c r="E14" s="52" t="s">
        <v>43</v>
      </c>
      <c r="F14" s="52" t="s">
        <v>142</v>
      </c>
      <c r="G14" s="52" t="s">
        <v>666</v>
      </c>
      <c r="H14" s="52" t="s">
        <v>3</v>
      </c>
      <c r="I14" s="52" t="s">
        <v>143</v>
      </c>
      <c r="J14" s="52" t="s">
        <v>53</v>
      </c>
      <c r="K14" s="52" t="s">
        <v>662</v>
      </c>
    </row>
    <row r="15" spans="1:11" x14ac:dyDescent="0.25">
      <c r="A15" s="52">
        <v>20</v>
      </c>
      <c r="B15" s="52" t="s">
        <v>608</v>
      </c>
      <c r="C15" s="52" t="s">
        <v>378</v>
      </c>
      <c r="D15" s="52" t="s">
        <v>27</v>
      </c>
      <c r="E15" s="52" t="s">
        <v>28</v>
      </c>
      <c r="F15" s="52" t="s">
        <v>609</v>
      </c>
      <c r="G15" s="52" t="s">
        <v>666</v>
      </c>
      <c r="H15" s="52" t="s">
        <v>294</v>
      </c>
      <c r="I15" s="52" t="s">
        <v>610</v>
      </c>
      <c r="J15" s="52" t="s">
        <v>289</v>
      </c>
      <c r="K15" s="52" t="s">
        <v>663</v>
      </c>
    </row>
    <row r="16" spans="1:11" x14ac:dyDescent="0.25">
      <c r="A16" s="52">
        <v>21</v>
      </c>
      <c r="B16" s="52"/>
      <c r="C16" s="52"/>
      <c r="D16" s="52"/>
      <c r="E16" s="52"/>
      <c r="F16" s="52" t="s">
        <v>572</v>
      </c>
      <c r="G16" s="52" t="s">
        <v>666</v>
      </c>
      <c r="H16" s="52" t="s">
        <v>287</v>
      </c>
      <c r="I16" s="52" t="s">
        <v>573</v>
      </c>
      <c r="J16" s="52" t="s">
        <v>289</v>
      </c>
      <c r="K16" s="52" t="s">
        <v>665</v>
      </c>
    </row>
    <row r="17" spans="1:11" x14ac:dyDescent="0.25">
      <c r="A17" s="52">
        <v>22</v>
      </c>
      <c r="B17" s="52" t="s">
        <v>575</v>
      </c>
      <c r="C17" s="52" t="s">
        <v>576</v>
      </c>
      <c r="D17" s="52" t="s">
        <v>577</v>
      </c>
      <c r="E17" s="52" t="s">
        <v>7</v>
      </c>
      <c r="F17" s="52" t="s">
        <v>578</v>
      </c>
      <c r="G17" s="52" t="s">
        <v>666</v>
      </c>
      <c r="H17" s="52" t="s">
        <v>287</v>
      </c>
      <c r="I17" s="52" t="s">
        <v>579</v>
      </c>
      <c r="J17" s="52" t="s">
        <v>289</v>
      </c>
      <c r="K17" s="52" t="s">
        <v>667</v>
      </c>
    </row>
    <row r="18" spans="1:11" x14ac:dyDescent="0.25">
      <c r="A18" s="52">
        <v>23</v>
      </c>
      <c r="B18" s="52" t="s">
        <v>535</v>
      </c>
      <c r="C18" s="52" t="s">
        <v>536</v>
      </c>
      <c r="D18" s="52" t="s">
        <v>205</v>
      </c>
      <c r="E18" s="52" t="s">
        <v>1</v>
      </c>
      <c r="F18" s="52" t="s">
        <v>537</v>
      </c>
      <c r="G18" s="52" t="s">
        <v>666</v>
      </c>
      <c r="H18" s="52" t="s">
        <v>3</v>
      </c>
      <c r="I18" s="52" t="s">
        <v>538</v>
      </c>
      <c r="J18" s="52" t="s">
        <v>53</v>
      </c>
      <c r="K18" s="52" t="s">
        <v>668</v>
      </c>
    </row>
    <row r="19" spans="1:11" x14ac:dyDescent="0.25">
      <c r="A19" s="52">
        <v>24</v>
      </c>
      <c r="B19" s="52" t="s">
        <v>590</v>
      </c>
      <c r="C19" s="52" t="s">
        <v>591</v>
      </c>
      <c r="D19" s="52" t="s">
        <v>592</v>
      </c>
      <c r="E19" s="52" t="s">
        <v>43</v>
      </c>
      <c r="F19" s="52" t="s">
        <v>593</v>
      </c>
      <c r="G19" s="52" t="s">
        <v>666</v>
      </c>
      <c r="H19" s="52" t="s">
        <v>30</v>
      </c>
      <c r="I19" s="52" t="s">
        <v>594</v>
      </c>
      <c r="J19" s="52" t="s">
        <v>32</v>
      </c>
      <c r="K19" s="52" t="s">
        <v>669</v>
      </c>
    </row>
    <row r="20" spans="1:11" x14ac:dyDescent="0.25">
      <c r="A20" s="52">
        <v>25</v>
      </c>
      <c r="B20" s="52" t="s">
        <v>257</v>
      </c>
      <c r="C20" s="52" t="s">
        <v>258</v>
      </c>
      <c r="D20" s="52" t="s">
        <v>36</v>
      </c>
      <c r="E20" s="52" t="s">
        <v>1</v>
      </c>
      <c r="F20" s="52" t="s">
        <v>259</v>
      </c>
      <c r="G20" s="52" t="s">
        <v>666</v>
      </c>
      <c r="H20" s="52" t="s">
        <v>3</v>
      </c>
      <c r="I20" s="52" t="s">
        <v>260</v>
      </c>
      <c r="J20" s="52" t="s">
        <v>53</v>
      </c>
      <c r="K20" s="52" t="s">
        <v>670</v>
      </c>
    </row>
    <row r="21" spans="1:11" x14ac:dyDescent="0.25">
      <c r="A21" s="52">
        <v>26</v>
      </c>
      <c r="B21" s="52" t="s">
        <v>407</v>
      </c>
      <c r="C21" s="52" t="s">
        <v>408</v>
      </c>
      <c r="D21" s="52" t="s">
        <v>618</v>
      </c>
      <c r="E21" s="52" t="s">
        <v>619</v>
      </c>
      <c r="F21" s="52" t="s">
        <v>409</v>
      </c>
      <c r="G21" s="52" t="s">
        <v>666</v>
      </c>
      <c r="H21" s="52" t="s">
        <v>294</v>
      </c>
      <c r="I21" s="52" t="s">
        <v>410</v>
      </c>
      <c r="J21" s="52" t="s">
        <v>289</v>
      </c>
      <c r="K21" s="52" t="s">
        <v>671</v>
      </c>
    </row>
    <row r="22" spans="1:11" x14ac:dyDescent="0.25">
      <c r="A22" s="52">
        <v>27</v>
      </c>
      <c r="B22" s="52" t="s">
        <v>407</v>
      </c>
      <c r="C22" s="52" t="s">
        <v>408</v>
      </c>
      <c r="D22" s="52" t="s">
        <v>618</v>
      </c>
      <c r="E22" s="52" t="s">
        <v>619</v>
      </c>
      <c r="F22" s="52" t="s">
        <v>563</v>
      </c>
      <c r="G22" s="52" t="s">
        <v>666</v>
      </c>
      <c r="H22" s="52" t="s">
        <v>294</v>
      </c>
      <c r="I22" s="52" t="s">
        <v>564</v>
      </c>
      <c r="J22" s="52" t="s">
        <v>289</v>
      </c>
      <c r="K22" s="52" t="s">
        <v>672</v>
      </c>
    </row>
    <row r="23" spans="1:11" x14ac:dyDescent="0.25">
      <c r="A23" s="52">
        <v>28</v>
      </c>
      <c r="B23" s="52" t="s">
        <v>566</v>
      </c>
      <c r="C23" s="52" t="s">
        <v>556</v>
      </c>
      <c r="D23" s="52" t="s">
        <v>0</v>
      </c>
      <c r="E23" s="52" t="s">
        <v>1</v>
      </c>
      <c r="F23" s="52" t="s">
        <v>557</v>
      </c>
      <c r="G23" s="52" t="s">
        <v>666</v>
      </c>
      <c r="H23" s="52" t="s">
        <v>287</v>
      </c>
      <c r="I23" s="52" t="s">
        <v>558</v>
      </c>
      <c r="J23" s="52" t="s">
        <v>289</v>
      </c>
      <c r="K23" s="52" t="s">
        <v>673</v>
      </c>
    </row>
    <row r="24" spans="1:11" x14ac:dyDescent="0.25">
      <c r="A24" s="52">
        <v>29</v>
      </c>
      <c r="B24" s="52" t="s">
        <v>567</v>
      </c>
      <c r="C24" s="52" t="s">
        <v>561</v>
      </c>
      <c r="D24" s="52" t="s">
        <v>0</v>
      </c>
      <c r="E24" s="52" t="s">
        <v>1</v>
      </c>
      <c r="F24" s="52" t="s">
        <v>61</v>
      </c>
      <c r="G24" s="52" t="s">
        <v>666</v>
      </c>
      <c r="H24" s="52" t="s">
        <v>3</v>
      </c>
      <c r="I24" s="52" t="s">
        <v>62</v>
      </c>
      <c r="J24" s="52" t="s">
        <v>53</v>
      </c>
      <c r="K24" s="52" t="s">
        <v>674</v>
      </c>
    </row>
    <row r="25" spans="1:11" x14ac:dyDescent="0.25">
      <c r="A25" s="52">
        <v>30</v>
      </c>
      <c r="B25" s="52" t="s">
        <v>161</v>
      </c>
      <c r="C25" s="52" t="s">
        <v>162</v>
      </c>
      <c r="D25" s="52" t="s">
        <v>394</v>
      </c>
      <c r="E25" s="52" t="s">
        <v>1</v>
      </c>
      <c r="F25" s="52" t="s">
        <v>163</v>
      </c>
      <c r="G25" s="52" t="s">
        <v>666</v>
      </c>
      <c r="H25" s="52" t="s">
        <v>30</v>
      </c>
      <c r="I25" s="52" t="s">
        <v>164</v>
      </c>
      <c r="J25" s="52" t="s">
        <v>32</v>
      </c>
      <c r="K25" s="52" t="s">
        <v>675</v>
      </c>
    </row>
    <row r="26" spans="1:11" x14ac:dyDescent="0.25">
      <c r="A26" s="52">
        <v>31</v>
      </c>
      <c r="B26" s="52" t="s">
        <v>322</v>
      </c>
      <c r="C26" s="52" t="s">
        <v>323</v>
      </c>
      <c r="D26" s="52" t="s">
        <v>66</v>
      </c>
      <c r="E26" s="52" t="s">
        <v>1</v>
      </c>
      <c r="F26" s="52" t="s">
        <v>324</v>
      </c>
      <c r="G26" s="52" t="s">
        <v>666</v>
      </c>
      <c r="H26" s="52" t="s">
        <v>287</v>
      </c>
      <c r="I26" s="52" t="s">
        <v>325</v>
      </c>
      <c r="J26" s="52" t="s">
        <v>289</v>
      </c>
      <c r="K26" s="52" t="s">
        <v>676</v>
      </c>
    </row>
    <row r="27" spans="1:11" x14ac:dyDescent="0.25">
      <c r="A27" s="52">
        <v>32</v>
      </c>
      <c r="B27" s="52"/>
      <c r="C27" s="52"/>
      <c r="D27" s="52"/>
      <c r="E27" s="52"/>
      <c r="F27" s="52" t="s">
        <v>540</v>
      </c>
      <c r="G27" s="52" t="s">
        <v>666</v>
      </c>
      <c r="H27" s="52" t="s">
        <v>294</v>
      </c>
      <c r="I27" s="52" t="s">
        <v>541</v>
      </c>
      <c r="J27" s="52" t="s">
        <v>289</v>
      </c>
      <c r="K27" s="52" t="s">
        <v>677</v>
      </c>
    </row>
    <row r="28" spans="1:11" x14ac:dyDescent="0.25">
      <c r="A28" s="52">
        <v>33</v>
      </c>
      <c r="B28" s="52" t="s">
        <v>283</v>
      </c>
      <c r="C28" s="52" t="s">
        <v>284</v>
      </c>
      <c r="D28" s="52" t="s">
        <v>285</v>
      </c>
      <c r="E28" s="52" t="s">
        <v>7</v>
      </c>
      <c r="F28" s="52" t="s">
        <v>286</v>
      </c>
      <c r="G28" s="52" t="s">
        <v>666</v>
      </c>
      <c r="H28" s="52" t="s">
        <v>287</v>
      </c>
      <c r="I28" s="52" t="s">
        <v>288</v>
      </c>
      <c r="J28" s="52" t="s">
        <v>289</v>
      </c>
      <c r="K28" s="52" t="s">
        <v>678</v>
      </c>
    </row>
    <row r="29" spans="1:11" x14ac:dyDescent="0.25">
      <c r="A29" s="52">
        <v>34</v>
      </c>
      <c r="B29" s="52" t="s">
        <v>291</v>
      </c>
      <c r="C29" s="52" t="s">
        <v>292</v>
      </c>
      <c r="D29" s="52" t="s">
        <v>0</v>
      </c>
      <c r="E29" s="52" t="s">
        <v>1</v>
      </c>
      <c r="F29" s="52" t="s">
        <v>293</v>
      </c>
      <c r="G29" s="52" t="s">
        <v>666</v>
      </c>
      <c r="H29" s="52" t="s">
        <v>294</v>
      </c>
      <c r="I29" s="52" t="s">
        <v>295</v>
      </c>
      <c r="J29" s="52" t="s">
        <v>289</v>
      </c>
      <c r="K29" s="52" t="s">
        <v>679</v>
      </c>
    </row>
    <row r="30" spans="1:11" x14ac:dyDescent="0.25">
      <c r="A30" s="52">
        <v>35</v>
      </c>
      <c r="B30" s="52" t="s">
        <v>301</v>
      </c>
      <c r="C30" s="52" t="s">
        <v>302</v>
      </c>
      <c r="D30" s="52" t="s">
        <v>0</v>
      </c>
      <c r="E30" s="52" t="s">
        <v>1</v>
      </c>
      <c r="F30" s="52" t="s">
        <v>303</v>
      </c>
      <c r="G30" s="52" t="s">
        <v>666</v>
      </c>
      <c r="H30" s="52" t="s">
        <v>294</v>
      </c>
      <c r="I30" s="52" t="s">
        <v>304</v>
      </c>
      <c r="J30" s="52" t="s">
        <v>289</v>
      </c>
      <c r="K30" s="52" t="s">
        <v>681</v>
      </c>
    </row>
    <row r="31" spans="1:11" x14ac:dyDescent="0.25">
      <c r="A31" s="52">
        <v>36</v>
      </c>
      <c r="B31" s="52" t="s">
        <v>311</v>
      </c>
      <c r="C31" s="52" t="s">
        <v>312</v>
      </c>
      <c r="D31" s="52" t="s">
        <v>313</v>
      </c>
      <c r="E31" s="52" t="s">
        <v>43</v>
      </c>
      <c r="F31" s="52" t="s">
        <v>314</v>
      </c>
      <c r="G31" s="52" t="s">
        <v>666</v>
      </c>
      <c r="H31" s="52" t="s">
        <v>294</v>
      </c>
      <c r="I31" s="52" t="s">
        <v>315</v>
      </c>
      <c r="J31" s="52" t="s">
        <v>289</v>
      </c>
      <c r="K31" s="52" t="s">
        <v>683</v>
      </c>
    </row>
    <row r="32" spans="1:11" x14ac:dyDescent="0.25">
      <c r="A32" s="52">
        <v>37</v>
      </c>
      <c r="B32" s="52" t="s">
        <v>317</v>
      </c>
      <c r="C32" s="52" t="s">
        <v>279</v>
      </c>
      <c r="D32" s="52" t="s">
        <v>318</v>
      </c>
      <c r="E32" s="52" t="s">
        <v>28</v>
      </c>
      <c r="F32" s="52" t="s">
        <v>319</v>
      </c>
      <c r="G32" s="52" t="s">
        <v>666</v>
      </c>
      <c r="H32" s="52" t="s">
        <v>287</v>
      </c>
      <c r="I32" s="52" t="s">
        <v>320</v>
      </c>
      <c r="J32" s="52" t="s">
        <v>289</v>
      </c>
      <c r="K32" s="52" t="s">
        <v>758</v>
      </c>
    </row>
    <row r="33" spans="1:11" x14ac:dyDescent="0.25">
      <c r="A33" s="52">
        <v>38</v>
      </c>
      <c r="B33" s="52" t="s">
        <v>327</v>
      </c>
      <c r="C33" s="52" t="s">
        <v>328</v>
      </c>
      <c r="D33" s="52" t="s">
        <v>112</v>
      </c>
      <c r="E33" s="52" t="s">
        <v>43</v>
      </c>
      <c r="F33" s="52" t="s">
        <v>329</v>
      </c>
      <c r="G33" s="52" t="s">
        <v>666</v>
      </c>
      <c r="H33" s="52" t="s">
        <v>287</v>
      </c>
      <c r="I33" s="52" t="s">
        <v>330</v>
      </c>
      <c r="J33" s="52" t="s">
        <v>289</v>
      </c>
      <c r="K33" s="52" t="s">
        <v>684</v>
      </c>
    </row>
    <row r="34" spans="1:11" x14ac:dyDescent="0.25">
      <c r="A34" s="52">
        <v>40</v>
      </c>
      <c r="B34" s="52" t="s">
        <v>333</v>
      </c>
      <c r="C34" s="52" t="s">
        <v>334</v>
      </c>
      <c r="D34" s="52" t="s">
        <v>335</v>
      </c>
      <c r="E34" s="52" t="s">
        <v>48</v>
      </c>
      <c r="F34" s="52" t="s">
        <v>336</v>
      </c>
      <c r="G34" s="52" t="s">
        <v>666</v>
      </c>
      <c r="H34" s="52" t="s">
        <v>287</v>
      </c>
      <c r="I34" s="52" t="s">
        <v>337</v>
      </c>
      <c r="J34" s="52" t="s">
        <v>289</v>
      </c>
      <c r="K34" s="52" t="s">
        <v>686</v>
      </c>
    </row>
    <row r="35" spans="1:11" x14ac:dyDescent="0.25">
      <c r="A35" s="52">
        <v>41</v>
      </c>
      <c r="B35" s="52" t="s">
        <v>345</v>
      </c>
      <c r="C35" s="52" t="s">
        <v>346</v>
      </c>
      <c r="D35" s="52" t="s">
        <v>17</v>
      </c>
      <c r="E35" s="52" t="s">
        <v>7</v>
      </c>
      <c r="F35" s="52" t="s">
        <v>347</v>
      </c>
      <c r="G35" s="52" t="s">
        <v>666</v>
      </c>
      <c r="H35" s="52" t="s">
        <v>287</v>
      </c>
      <c r="I35" s="52" t="s">
        <v>348</v>
      </c>
      <c r="J35" s="52" t="s">
        <v>289</v>
      </c>
      <c r="K35" s="52" t="s">
        <v>688</v>
      </c>
    </row>
    <row r="36" spans="1:11" x14ac:dyDescent="0.25">
      <c r="A36" s="52">
        <v>42</v>
      </c>
      <c r="B36" s="52" t="s">
        <v>350</v>
      </c>
      <c r="C36" s="52" t="s">
        <v>340</v>
      </c>
      <c r="D36" s="52" t="s">
        <v>351</v>
      </c>
      <c r="E36" s="52" t="s">
        <v>48</v>
      </c>
      <c r="F36" s="52" t="s">
        <v>352</v>
      </c>
      <c r="G36" s="52" t="s">
        <v>666</v>
      </c>
      <c r="H36" s="52" t="s">
        <v>287</v>
      </c>
      <c r="I36" s="52" t="s">
        <v>353</v>
      </c>
      <c r="J36" s="52" t="s">
        <v>289</v>
      </c>
      <c r="K36" s="52" t="s">
        <v>689</v>
      </c>
    </row>
    <row r="37" spans="1:11" x14ac:dyDescent="0.25">
      <c r="A37" s="52">
        <v>43</v>
      </c>
      <c r="B37" s="52" t="s">
        <v>355</v>
      </c>
      <c r="C37" s="52" t="s">
        <v>356</v>
      </c>
      <c r="D37" s="52" t="s">
        <v>0</v>
      </c>
      <c r="E37" s="52" t="s">
        <v>1</v>
      </c>
      <c r="F37" s="52" t="s">
        <v>357</v>
      </c>
      <c r="G37" s="52" t="s">
        <v>666</v>
      </c>
      <c r="H37" s="52" t="s">
        <v>294</v>
      </c>
      <c r="I37" s="52" t="s">
        <v>358</v>
      </c>
      <c r="J37" s="52" t="s">
        <v>289</v>
      </c>
      <c r="K37" s="52" t="s">
        <v>690</v>
      </c>
    </row>
    <row r="38" spans="1:11" x14ac:dyDescent="0.25">
      <c r="A38" s="52">
        <v>44</v>
      </c>
      <c r="B38" s="52" t="s">
        <v>238</v>
      </c>
      <c r="C38" s="52" t="s">
        <v>239</v>
      </c>
      <c r="D38" s="52" t="s">
        <v>0</v>
      </c>
      <c r="E38" s="52" t="s">
        <v>1</v>
      </c>
      <c r="F38" s="52" t="s">
        <v>240</v>
      </c>
      <c r="G38" s="52" t="s">
        <v>666</v>
      </c>
      <c r="H38" s="52" t="s">
        <v>3</v>
      </c>
      <c r="I38" s="52" t="s">
        <v>241</v>
      </c>
      <c r="J38" s="52" t="s">
        <v>53</v>
      </c>
      <c r="K38" s="52" t="s">
        <v>691</v>
      </c>
    </row>
    <row r="39" spans="1:11" x14ac:dyDescent="0.25">
      <c r="A39" s="52">
        <v>45</v>
      </c>
      <c r="B39" s="52" t="s">
        <v>366</v>
      </c>
      <c r="C39" s="52" t="s">
        <v>367</v>
      </c>
      <c r="D39" s="52" t="s">
        <v>368</v>
      </c>
      <c r="E39" s="52" t="s">
        <v>43</v>
      </c>
      <c r="F39" s="52" t="s">
        <v>369</v>
      </c>
      <c r="G39" s="52" t="s">
        <v>666</v>
      </c>
      <c r="H39" s="52" t="s">
        <v>294</v>
      </c>
      <c r="I39" s="52" t="s">
        <v>370</v>
      </c>
      <c r="J39" s="52" t="s">
        <v>289</v>
      </c>
      <c r="K39" s="52" t="s">
        <v>693</v>
      </c>
    </row>
    <row r="40" spans="1:11" x14ac:dyDescent="0.25">
      <c r="A40" s="52">
        <v>46</v>
      </c>
      <c r="B40" s="52" t="s">
        <v>372</v>
      </c>
      <c r="C40" s="52" t="s">
        <v>373</v>
      </c>
      <c r="D40" s="52" t="s">
        <v>42</v>
      </c>
      <c r="E40" s="52" t="s">
        <v>43</v>
      </c>
      <c r="F40" s="52" t="s">
        <v>374</v>
      </c>
      <c r="G40" s="52" t="s">
        <v>666</v>
      </c>
      <c r="H40" s="52" t="s">
        <v>294</v>
      </c>
      <c r="I40" s="52" t="s">
        <v>375</v>
      </c>
      <c r="J40" s="52" t="s">
        <v>289</v>
      </c>
      <c r="K40" s="52" t="s">
        <v>694</v>
      </c>
    </row>
    <row r="41" spans="1:11" x14ac:dyDescent="0.25">
      <c r="A41" s="52">
        <v>47</v>
      </c>
      <c r="B41" s="52" t="s">
        <v>377</v>
      </c>
      <c r="C41" s="52" t="s">
        <v>378</v>
      </c>
      <c r="D41" s="52" t="s">
        <v>256</v>
      </c>
      <c r="E41" s="52" t="s">
        <v>1</v>
      </c>
      <c r="F41" s="52" t="s">
        <v>379</v>
      </c>
      <c r="G41" s="52" t="s">
        <v>666</v>
      </c>
      <c r="H41" s="52" t="s">
        <v>294</v>
      </c>
      <c r="I41" s="52" t="s">
        <v>380</v>
      </c>
      <c r="J41" s="52" t="s">
        <v>289</v>
      </c>
      <c r="K41" s="52" t="s">
        <v>695</v>
      </c>
    </row>
    <row r="42" spans="1:11" x14ac:dyDescent="0.25">
      <c r="A42" s="52">
        <v>48</v>
      </c>
      <c r="B42" s="52" t="s">
        <v>387</v>
      </c>
      <c r="C42" s="52" t="s">
        <v>279</v>
      </c>
      <c r="D42" s="52" t="s">
        <v>351</v>
      </c>
      <c r="E42" s="52" t="s">
        <v>48</v>
      </c>
      <c r="F42" s="52" t="s">
        <v>388</v>
      </c>
      <c r="G42" s="52" t="s">
        <v>666</v>
      </c>
      <c r="H42" s="52" t="s">
        <v>287</v>
      </c>
      <c r="I42" s="52" t="s">
        <v>389</v>
      </c>
      <c r="J42" s="52" t="s">
        <v>289</v>
      </c>
      <c r="K42" s="52" t="s">
        <v>696</v>
      </c>
    </row>
    <row r="43" spans="1:11" x14ac:dyDescent="0.25">
      <c r="A43" s="52">
        <v>49</v>
      </c>
      <c r="B43" s="52" t="s">
        <v>49</v>
      </c>
      <c r="C43" s="52" t="s">
        <v>97</v>
      </c>
      <c r="D43" s="52" t="s">
        <v>66</v>
      </c>
      <c r="E43" s="52" t="s">
        <v>1</v>
      </c>
      <c r="F43" s="52" t="s">
        <v>391</v>
      </c>
      <c r="G43" s="52" t="s">
        <v>666</v>
      </c>
      <c r="H43" s="52" t="s">
        <v>294</v>
      </c>
      <c r="I43" s="52" t="s">
        <v>392</v>
      </c>
      <c r="J43" s="52" t="s">
        <v>289</v>
      </c>
      <c r="K43" s="52" t="s">
        <v>697</v>
      </c>
    </row>
    <row r="44" spans="1:11" x14ac:dyDescent="0.25">
      <c r="A44" s="52">
        <v>50</v>
      </c>
      <c r="B44" s="52" t="s">
        <v>137</v>
      </c>
      <c r="C44" s="52" t="s">
        <v>138</v>
      </c>
      <c r="D44" s="52" t="s">
        <v>0</v>
      </c>
      <c r="E44" s="52" t="s">
        <v>1</v>
      </c>
      <c r="F44" s="52" t="s">
        <v>139</v>
      </c>
      <c r="G44" s="52" t="s">
        <v>666</v>
      </c>
      <c r="H44" s="52" t="s">
        <v>3</v>
      </c>
      <c r="I44" s="52" t="s">
        <v>140</v>
      </c>
      <c r="J44" s="52" t="s">
        <v>53</v>
      </c>
      <c r="K44" s="52" t="s">
        <v>699</v>
      </c>
    </row>
    <row r="45" spans="1:11" x14ac:dyDescent="0.25">
      <c r="A45" s="52">
        <v>51</v>
      </c>
      <c r="B45" s="52" t="s">
        <v>262</v>
      </c>
      <c r="C45" s="52" t="s">
        <v>399</v>
      </c>
      <c r="D45" s="52" t="s">
        <v>0</v>
      </c>
      <c r="E45" s="52" t="s">
        <v>1</v>
      </c>
      <c r="F45" s="52" t="s">
        <v>400</v>
      </c>
      <c r="G45" s="52" t="s">
        <v>666</v>
      </c>
      <c r="H45" s="52" t="s">
        <v>294</v>
      </c>
      <c r="I45" s="52" t="s">
        <v>401</v>
      </c>
      <c r="J45" s="52" t="s">
        <v>289</v>
      </c>
      <c r="K45" s="52" t="s">
        <v>700</v>
      </c>
    </row>
    <row r="46" spans="1:11" x14ac:dyDescent="0.25">
      <c r="A46" s="52">
        <v>52</v>
      </c>
      <c r="B46" s="52" t="s">
        <v>403</v>
      </c>
      <c r="C46" s="52" t="s">
        <v>60</v>
      </c>
      <c r="D46" s="52" t="s">
        <v>27</v>
      </c>
      <c r="E46" s="52" t="s">
        <v>28</v>
      </c>
      <c r="F46" s="52" t="s">
        <v>404</v>
      </c>
      <c r="G46" s="52" t="s">
        <v>666</v>
      </c>
      <c r="H46" s="52" t="s">
        <v>287</v>
      </c>
      <c r="I46" s="52" t="s">
        <v>405</v>
      </c>
      <c r="J46" s="52" t="s">
        <v>289</v>
      </c>
      <c r="K46" s="52" t="s">
        <v>701</v>
      </c>
    </row>
    <row r="47" spans="1:11" x14ac:dyDescent="0.25">
      <c r="A47" s="52">
        <v>53</v>
      </c>
      <c r="B47" s="52" t="s">
        <v>407</v>
      </c>
      <c r="C47" s="52" t="s">
        <v>408</v>
      </c>
      <c r="D47" s="52" t="s">
        <v>618</v>
      </c>
      <c r="E47" s="52" t="s">
        <v>619</v>
      </c>
      <c r="F47" s="52" t="s">
        <v>412</v>
      </c>
      <c r="G47" s="52" t="s">
        <v>666</v>
      </c>
      <c r="H47" s="52" t="s">
        <v>294</v>
      </c>
      <c r="I47" s="52" t="s">
        <v>413</v>
      </c>
      <c r="J47" s="52" t="s">
        <v>289</v>
      </c>
      <c r="K47" s="52" t="s">
        <v>702</v>
      </c>
    </row>
    <row r="48" spans="1:11" x14ac:dyDescent="0.25">
      <c r="A48" s="52">
        <v>54</v>
      </c>
      <c r="B48" s="52" t="s">
        <v>415</v>
      </c>
      <c r="C48" s="52" t="s">
        <v>416</v>
      </c>
      <c r="D48" s="52" t="s">
        <v>417</v>
      </c>
      <c r="E48" s="52" t="s">
        <v>28</v>
      </c>
      <c r="F48" s="52" t="s">
        <v>418</v>
      </c>
      <c r="G48" s="52" t="s">
        <v>666</v>
      </c>
      <c r="H48" s="52" t="s">
        <v>287</v>
      </c>
      <c r="I48" s="52" t="s">
        <v>419</v>
      </c>
      <c r="J48" s="52" t="s">
        <v>289</v>
      </c>
      <c r="K48" s="52" t="s">
        <v>703</v>
      </c>
    </row>
    <row r="49" spans="1:11" x14ac:dyDescent="0.25">
      <c r="A49" s="52">
        <v>55</v>
      </c>
      <c r="B49" s="52" t="s">
        <v>431</v>
      </c>
      <c r="C49" s="52" t="s">
        <v>172</v>
      </c>
      <c r="D49" s="52" t="s">
        <v>432</v>
      </c>
      <c r="E49" s="52" t="s">
        <v>28</v>
      </c>
      <c r="F49" s="52" t="s">
        <v>433</v>
      </c>
      <c r="G49" s="52" t="s">
        <v>666</v>
      </c>
      <c r="H49" s="52" t="s">
        <v>294</v>
      </c>
      <c r="I49" s="52" t="s">
        <v>434</v>
      </c>
      <c r="J49" s="52" t="s">
        <v>289</v>
      </c>
      <c r="K49" s="52" t="s">
        <v>704</v>
      </c>
    </row>
    <row r="50" spans="1:11" x14ac:dyDescent="0.25">
      <c r="A50" s="52">
        <v>56</v>
      </c>
      <c r="B50" s="52" t="s">
        <v>15</v>
      </c>
      <c r="C50" s="52" t="s">
        <v>16</v>
      </c>
      <c r="D50" s="52" t="s">
        <v>17</v>
      </c>
      <c r="E50" s="52" t="s">
        <v>7</v>
      </c>
      <c r="F50" s="52" t="s">
        <v>77</v>
      </c>
      <c r="G50" s="52" t="s">
        <v>666</v>
      </c>
      <c r="H50" s="52" t="s">
        <v>30</v>
      </c>
      <c r="I50" s="52" t="s">
        <v>78</v>
      </c>
      <c r="J50" s="52" t="s">
        <v>32</v>
      </c>
      <c r="K50" s="52" t="s">
        <v>705</v>
      </c>
    </row>
    <row r="51" spans="1:11" x14ac:dyDescent="0.25">
      <c r="A51" s="52">
        <v>57</v>
      </c>
      <c r="B51" s="52" t="s">
        <v>407</v>
      </c>
      <c r="C51" s="52" t="s">
        <v>408</v>
      </c>
      <c r="D51" s="52" t="s">
        <v>618</v>
      </c>
      <c r="E51" s="52" t="s">
        <v>619</v>
      </c>
      <c r="F51" s="52" t="s">
        <v>437</v>
      </c>
      <c r="G51" s="52" t="s">
        <v>666</v>
      </c>
      <c r="H51" s="52" t="s">
        <v>30</v>
      </c>
      <c r="I51" s="52" t="s">
        <v>438</v>
      </c>
      <c r="J51" s="52" t="s">
        <v>32</v>
      </c>
      <c r="K51" s="52" t="s">
        <v>706</v>
      </c>
    </row>
    <row r="52" spans="1:11" x14ac:dyDescent="0.25">
      <c r="A52" s="52">
        <v>58</v>
      </c>
      <c r="B52" s="52" t="s">
        <v>407</v>
      </c>
      <c r="C52" s="52" t="s">
        <v>408</v>
      </c>
      <c r="D52" s="52" t="s">
        <v>618</v>
      </c>
      <c r="E52" s="52" t="s">
        <v>619</v>
      </c>
      <c r="F52" s="52" t="s">
        <v>440</v>
      </c>
      <c r="G52" s="52" t="s">
        <v>666</v>
      </c>
      <c r="H52" s="52" t="s">
        <v>30</v>
      </c>
      <c r="I52" s="52" t="s">
        <v>441</v>
      </c>
      <c r="J52" s="52" t="s">
        <v>32</v>
      </c>
      <c r="K52" s="52" t="s">
        <v>707</v>
      </c>
    </row>
    <row r="53" spans="1:11" x14ac:dyDescent="0.25">
      <c r="A53" s="52">
        <v>61</v>
      </c>
      <c r="B53" s="52" t="s">
        <v>460</v>
      </c>
      <c r="C53" s="52" t="s">
        <v>461</v>
      </c>
      <c r="D53" s="52" t="s">
        <v>462</v>
      </c>
      <c r="E53" s="52" t="s">
        <v>1</v>
      </c>
      <c r="F53" s="52" t="s">
        <v>463</v>
      </c>
      <c r="G53" s="52" t="s">
        <v>666</v>
      </c>
      <c r="H53" s="52" t="s">
        <v>30</v>
      </c>
      <c r="I53" s="52" t="s">
        <v>464</v>
      </c>
      <c r="J53" s="52" t="s">
        <v>32</v>
      </c>
      <c r="K53" s="52" t="s">
        <v>711</v>
      </c>
    </row>
    <row r="54" spans="1:11" x14ac:dyDescent="0.25">
      <c r="A54" s="52">
        <v>62</v>
      </c>
      <c r="B54" s="52" t="s">
        <v>165</v>
      </c>
      <c r="C54" s="52" t="s">
        <v>166</v>
      </c>
      <c r="D54" s="52" t="s">
        <v>27</v>
      </c>
      <c r="E54" s="52" t="s">
        <v>28</v>
      </c>
      <c r="F54" s="52" t="s">
        <v>167</v>
      </c>
      <c r="G54" s="52" t="s">
        <v>666</v>
      </c>
      <c r="H54" s="52" t="s">
        <v>30</v>
      </c>
      <c r="I54" s="52" t="s">
        <v>168</v>
      </c>
      <c r="J54" s="52" t="s">
        <v>32</v>
      </c>
      <c r="K54" s="52" t="s">
        <v>712</v>
      </c>
    </row>
    <row r="55" spans="1:11" x14ac:dyDescent="0.25">
      <c r="A55" s="52">
        <v>64</v>
      </c>
      <c r="B55" s="52" t="s">
        <v>25</v>
      </c>
      <c r="C55" s="52" t="s">
        <v>26</v>
      </c>
      <c r="D55" s="52" t="s">
        <v>27</v>
      </c>
      <c r="E55" s="52" t="s">
        <v>28</v>
      </c>
      <c r="F55" s="52" t="s">
        <v>29</v>
      </c>
      <c r="G55" s="52" t="s">
        <v>666</v>
      </c>
      <c r="H55" s="52" t="s">
        <v>30</v>
      </c>
      <c r="I55" s="52" t="s">
        <v>31</v>
      </c>
      <c r="J55" s="52" t="s">
        <v>32</v>
      </c>
      <c r="K55" s="52" t="s">
        <v>714</v>
      </c>
    </row>
    <row r="56" spans="1:11" x14ac:dyDescent="0.25">
      <c r="A56" s="52">
        <v>68</v>
      </c>
      <c r="B56" s="52" t="s">
        <v>64</v>
      </c>
      <c r="C56" s="52" t="s">
        <v>65</v>
      </c>
      <c r="D56" s="52" t="s">
        <v>66</v>
      </c>
      <c r="E56" s="52" t="s">
        <v>1</v>
      </c>
      <c r="F56" s="52" t="s">
        <v>67</v>
      </c>
      <c r="G56" s="52" t="s">
        <v>666</v>
      </c>
      <c r="H56" s="52" t="s">
        <v>30</v>
      </c>
      <c r="I56" s="52" t="s">
        <v>68</v>
      </c>
      <c r="J56" s="52" t="s">
        <v>32</v>
      </c>
      <c r="K56" s="52" t="s">
        <v>718</v>
      </c>
    </row>
    <row r="57" spans="1:11" x14ac:dyDescent="0.25">
      <c r="A57" s="52">
        <v>69</v>
      </c>
      <c r="B57" s="52" t="s">
        <v>71</v>
      </c>
      <c r="C57" s="52" t="s">
        <v>72</v>
      </c>
      <c r="D57" s="52" t="s">
        <v>73</v>
      </c>
      <c r="E57" s="52" t="s">
        <v>28</v>
      </c>
      <c r="F57" s="52" t="s">
        <v>74</v>
      </c>
      <c r="G57" s="52" t="s">
        <v>666</v>
      </c>
      <c r="H57" s="52" t="s">
        <v>30</v>
      </c>
      <c r="I57" s="52" t="s">
        <v>75</v>
      </c>
      <c r="J57" s="52" t="s">
        <v>32</v>
      </c>
      <c r="K57" s="52" t="s">
        <v>719</v>
      </c>
    </row>
    <row r="58" spans="1:11" x14ac:dyDescent="0.25">
      <c r="A58" s="52">
        <v>77</v>
      </c>
      <c r="B58" s="52" t="s">
        <v>110</v>
      </c>
      <c r="C58" s="52" t="s">
        <v>111</v>
      </c>
      <c r="D58" s="52" t="s">
        <v>112</v>
      </c>
      <c r="E58" s="52" t="s">
        <v>43</v>
      </c>
      <c r="F58" s="52" t="s">
        <v>113</v>
      </c>
      <c r="G58" s="52" t="s">
        <v>666</v>
      </c>
      <c r="H58" s="52" t="s">
        <v>3</v>
      </c>
      <c r="I58" s="52" t="s">
        <v>114</v>
      </c>
      <c r="J58" s="52" t="s">
        <v>53</v>
      </c>
      <c r="K58" s="52" t="s">
        <v>727</v>
      </c>
    </row>
    <row r="59" spans="1:11" x14ac:dyDescent="0.25">
      <c r="A59" s="52">
        <v>78</v>
      </c>
      <c r="B59" s="52" t="s">
        <v>120</v>
      </c>
      <c r="C59" s="52" t="s">
        <v>121</v>
      </c>
      <c r="D59" s="52" t="s">
        <v>122</v>
      </c>
      <c r="E59" s="52" t="s">
        <v>43</v>
      </c>
      <c r="F59" s="52" t="s">
        <v>123</v>
      </c>
      <c r="G59" s="52" t="s">
        <v>666</v>
      </c>
      <c r="H59" s="52" t="s">
        <v>3</v>
      </c>
      <c r="I59" s="52" t="s">
        <v>124</v>
      </c>
      <c r="J59" s="52" t="s">
        <v>125</v>
      </c>
      <c r="K59" s="52" t="s">
        <v>728</v>
      </c>
    </row>
    <row r="60" spans="1:11" x14ac:dyDescent="0.25">
      <c r="A60" s="52">
        <v>81</v>
      </c>
      <c r="B60" s="52" t="s">
        <v>131</v>
      </c>
      <c r="C60" s="52" t="s">
        <v>132</v>
      </c>
      <c r="D60" s="52" t="s">
        <v>133</v>
      </c>
      <c r="E60" s="52" t="s">
        <v>28</v>
      </c>
      <c r="F60" s="52" t="s">
        <v>134</v>
      </c>
      <c r="G60" s="52" t="s">
        <v>666</v>
      </c>
      <c r="H60" s="52" t="s">
        <v>30</v>
      </c>
      <c r="I60" s="52" t="s">
        <v>135</v>
      </c>
      <c r="J60" s="52" t="s">
        <v>32</v>
      </c>
      <c r="K60" s="52" t="s">
        <v>731</v>
      </c>
    </row>
    <row r="61" spans="1:11" x14ac:dyDescent="0.25">
      <c r="A61" s="52">
        <v>84</v>
      </c>
      <c r="B61" s="52" t="s">
        <v>145</v>
      </c>
      <c r="C61" s="52" t="s">
        <v>146</v>
      </c>
      <c r="D61" s="52" t="s">
        <v>0</v>
      </c>
      <c r="E61" s="52" t="s">
        <v>1</v>
      </c>
      <c r="F61" s="52" t="s">
        <v>147</v>
      </c>
      <c r="G61" s="52" t="s">
        <v>666</v>
      </c>
      <c r="H61" s="52" t="s">
        <v>3</v>
      </c>
      <c r="I61" s="52" t="s">
        <v>148</v>
      </c>
      <c r="J61" s="52" t="s">
        <v>53</v>
      </c>
      <c r="K61" s="52" t="s">
        <v>732</v>
      </c>
    </row>
    <row r="62" spans="1:11" x14ac:dyDescent="0.25">
      <c r="A62" s="52">
        <v>85</v>
      </c>
      <c r="B62" s="52" t="s">
        <v>150</v>
      </c>
      <c r="C62" s="52" t="s">
        <v>151</v>
      </c>
      <c r="D62" s="52" t="s">
        <v>152</v>
      </c>
      <c r="E62" s="52" t="s">
        <v>28</v>
      </c>
      <c r="F62" s="52" t="s">
        <v>153</v>
      </c>
      <c r="G62" s="52" t="s">
        <v>666</v>
      </c>
      <c r="H62" s="52" t="s">
        <v>30</v>
      </c>
      <c r="I62" s="52" t="s">
        <v>154</v>
      </c>
      <c r="J62" s="52" t="s">
        <v>32</v>
      </c>
      <c r="K62" s="52" t="s">
        <v>733</v>
      </c>
    </row>
    <row r="63" spans="1:11" x14ac:dyDescent="0.25">
      <c r="A63" s="52">
        <v>86</v>
      </c>
      <c r="B63" s="52" t="s">
        <v>54</v>
      </c>
      <c r="C63" s="52" t="s">
        <v>55</v>
      </c>
      <c r="D63" s="52" t="s">
        <v>0</v>
      </c>
      <c r="E63" s="52" t="s">
        <v>1</v>
      </c>
      <c r="F63" s="52" t="s">
        <v>156</v>
      </c>
      <c r="G63" s="52" t="s">
        <v>666</v>
      </c>
      <c r="H63" s="52" t="s">
        <v>157</v>
      </c>
      <c r="I63" s="52" t="s">
        <v>158</v>
      </c>
      <c r="J63" s="52" t="s">
        <v>159</v>
      </c>
      <c r="K63" s="52" t="s">
        <v>734</v>
      </c>
    </row>
    <row r="64" spans="1:11" x14ac:dyDescent="0.25">
      <c r="A64" s="52">
        <v>96</v>
      </c>
      <c r="B64" s="52" t="s">
        <v>467</v>
      </c>
      <c r="C64" s="52" t="s">
        <v>468</v>
      </c>
      <c r="D64" s="52" t="s">
        <v>0</v>
      </c>
      <c r="E64" s="52" t="s">
        <v>1</v>
      </c>
      <c r="F64" s="52" t="s">
        <v>477</v>
      </c>
      <c r="G64" s="52" t="s">
        <v>666</v>
      </c>
      <c r="H64" s="52" t="s">
        <v>30</v>
      </c>
      <c r="I64" s="52" t="s">
        <v>478</v>
      </c>
      <c r="J64" s="52" t="s">
        <v>32</v>
      </c>
      <c r="K64" s="52" t="s">
        <v>740</v>
      </c>
    </row>
    <row r="65" spans="1:19" x14ac:dyDescent="0.25">
      <c r="A65" s="52">
        <v>98</v>
      </c>
      <c r="B65" s="52" t="s">
        <v>101</v>
      </c>
      <c r="C65" s="52" t="s">
        <v>102</v>
      </c>
      <c r="D65" s="52" t="s">
        <v>103</v>
      </c>
      <c r="E65" s="52" t="s">
        <v>43</v>
      </c>
      <c r="F65" s="52" t="s">
        <v>202</v>
      </c>
      <c r="G65" s="52" t="s">
        <v>666</v>
      </c>
      <c r="H65" s="52" t="s">
        <v>30</v>
      </c>
      <c r="I65" s="52" t="s">
        <v>203</v>
      </c>
      <c r="J65" s="52" t="s">
        <v>32</v>
      </c>
      <c r="K65" s="52" t="s">
        <v>743</v>
      </c>
    </row>
    <row r="66" spans="1:19" x14ac:dyDescent="0.25">
      <c r="A66" s="52">
        <v>100</v>
      </c>
      <c r="B66" s="52" t="s">
        <v>206</v>
      </c>
      <c r="C66" s="52" t="s">
        <v>207</v>
      </c>
      <c r="D66" s="52" t="s">
        <v>173</v>
      </c>
      <c r="E66" s="52" t="s">
        <v>43</v>
      </c>
      <c r="F66" s="52" t="s">
        <v>208</v>
      </c>
      <c r="G66" s="52" t="s">
        <v>666</v>
      </c>
      <c r="H66" s="52" t="s">
        <v>3</v>
      </c>
      <c r="I66" s="52" t="s">
        <v>209</v>
      </c>
      <c r="J66" s="52" t="s">
        <v>53</v>
      </c>
      <c r="K66" s="52" t="s">
        <v>745</v>
      </c>
    </row>
    <row r="67" spans="1:19" x14ac:dyDescent="0.25">
      <c r="A67" s="52">
        <v>101</v>
      </c>
      <c r="B67" s="52" t="s">
        <v>50</v>
      </c>
      <c r="C67" s="52" t="s">
        <v>51</v>
      </c>
      <c r="D67" s="52" t="s">
        <v>52</v>
      </c>
      <c r="E67" s="52" t="s">
        <v>43</v>
      </c>
      <c r="F67" s="52" t="s">
        <v>221</v>
      </c>
      <c r="G67" s="52" t="s">
        <v>666</v>
      </c>
      <c r="H67" s="52" t="s">
        <v>3</v>
      </c>
      <c r="I67" s="52" t="s">
        <v>222</v>
      </c>
      <c r="J67" s="52" t="s">
        <v>53</v>
      </c>
      <c r="K67" s="52" t="s">
        <v>747</v>
      </c>
    </row>
    <row r="68" spans="1:19" x14ac:dyDescent="0.25">
      <c r="A68" s="52">
        <v>102</v>
      </c>
      <c r="B68" s="52" t="s">
        <v>54</v>
      </c>
      <c r="C68" s="52" t="s">
        <v>55</v>
      </c>
      <c r="D68" s="52" t="s">
        <v>0</v>
      </c>
      <c r="E68" s="52" t="s">
        <v>1</v>
      </c>
      <c r="F68" s="52" t="s">
        <v>229</v>
      </c>
      <c r="G68" s="52" t="s">
        <v>666</v>
      </c>
      <c r="H68" s="52" t="s">
        <v>3</v>
      </c>
      <c r="I68" s="52" t="s">
        <v>230</v>
      </c>
      <c r="J68" s="52" t="s">
        <v>53</v>
      </c>
      <c r="K68" s="52" t="s">
        <v>749</v>
      </c>
    </row>
    <row r="69" spans="1:19" x14ac:dyDescent="0.25">
      <c r="A69" s="52">
        <v>103</v>
      </c>
      <c r="B69" s="52" t="s">
        <v>232</v>
      </c>
      <c r="C69" s="52" t="s">
        <v>233</v>
      </c>
      <c r="D69" s="52" t="s">
        <v>234</v>
      </c>
      <c r="E69" s="52" t="s">
        <v>1</v>
      </c>
      <c r="F69" s="52" t="s">
        <v>235</v>
      </c>
      <c r="G69" s="52" t="s">
        <v>666</v>
      </c>
      <c r="H69" s="52" t="s">
        <v>3</v>
      </c>
      <c r="I69" s="52" t="s">
        <v>236</v>
      </c>
      <c r="J69" s="52" t="s">
        <v>53</v>
      </c>
      <c r="K69" s="52" t="s">
        <v>750</v>
      </c>
    </row>
    <row r="70" spans="1:19" x14ac:dyDescent="0.25">
      <c r="A70" s="52">
        <v>104</v>
      </c>
      <c r="B70" s="52" t="s">
        <v>50</v>
      </c>
      <c r="C70" s="52" t="s">
        <v>51</v>
      </c>
      <c r="D70" s="52" t="s">
        <v>52</v>
      </c>
      <c r="E70" s="52" t="s">
        <v>43</v>
      </c>
      <c r="F70" s="52" t="s">
        <v>246</v>
      </c>
      <c r="G70" s="52" t="s">
        <v>666</v>
      </c>
      <c r="H70" s="52" t="s">
        <v>3</v>
      </c>
      <c r="I70" s="52" t="s">
        <v>247</v>
      </c>
      <c r="J70" s="52" t="s">
        <v>125</v>
      </c>
      <c r="K70" s="52" t="s">
        <v>751</v>
      </c>
    </row>
    <row r="71" spans="1:19" x14ac:dyDescent="0.25">
      <c r="A71" s="52">
        <v>105</v>
      </c>
      <c r="B71" s="52" t="s">
        <v>249</v>
      </c>
      <c r="C71" s="52" t="s">
        <v>250</v>
      </c>
      <c r="D71" s="52" t="s">
        <v>251</v>
      </c>
      <c r="E71" s="52" t="s">
        <v>43</v>
      </c>
      <c r="F71" s="52" t="s">
        <v>252</v>
      </c>
      <c r="G71" s="52" t="s">
        <v>666</v>
      </c>
      <c r="H71" s="52" t="s">
        <v>3</v>
      </c>
      <c r="I71" s="52" t="s">
        <v>253</v>
      </c>
      <c r="J71" s="52" t="s">
        <v>125</v>
      </c>
      <c r="K71" s="52" t="s">
        <v>752</v>
      </c>
    </row>
    <row r="72" spans="1:19" x14ac:dyDescent="0.25">
      <c r="A72" s="52">
        <v>106</v>
      </c>
      <c r="B72" s="52" t="s">
        <v>262</v>
      </c>
      <c r="C72" s="52" t="s">
        <v>263</v>
      </c>
      <c r="D72" s="52" t="s">
        <v>264</v>
      </c>
      <c r="E72" s="52" t="s">
        <v>1</v>
      </c>
      <c r="F72" s="52" t="s">
        <v>265</v>
      </c>
      <c r="G72" s="52" t="s">
        <v>666</v>
      </c>
      <c r="H72" s="52" t="s">
        <v>3</v>
      </c>
      <c r="I72" s="52" t="s">
        <v>266</v>
      </c>
      <c r="J72" s="52" t="s">
        <v>53</v>
      </c>
      <c r="K72" s="52" t="s">
        <v>753</v>
      </c>
    </row>
    <row r="73" spans="1:19" x14ac:dyDescent="0.25">
      <c r="A73" s="52">
        <v>107</v>
      </c>
      <c r="B73" s="52" t="s">
        <v>268</v>
      </c>
      <c r="C73" s="52" t="s">
        <v>269</v>
      </c>
      <c r="D73" s="52" t="s">
        <v>66</v>
      </c>
      <c r="E73" s="52" t="s">
        <v>1</v>
      </c>
      <c r="F73" s="52" t="s">
        <v>270</v>
      </c>
      <c r="G73" s="52" t="s">
        <v>666</v>
      </c>
      <c r="H73" s="52" t="s">
        <v>3</v>
      </c>
      <c r="I73" s="52" t="s">
        <v>271</v>
      </c>
      <c r="J73" s="52" t="s">
        <v>53</v>
      </c>
      <c r="K73" s="52" t="s">
        <v>754</v>
      </c>
    </row>
    <row r="74" spans="1:19" x14ac:dyDescent="0.25">
      <c r="A74" s="52">
        <v>108</v>
      </c>
      <c r="B74" s="52" t="s">
        <v>273</v>
      </c>
      <c r="C74" s="52" t="s">
        <v>274</v>
      </c>
      <c r="D74" s="52" t="s">
        <v>0</v>
      </c>
      <c r="E74" s="52" t="s">
        <v>1</v>
      </c>
      <c r="F74" s="52" t="s">
        <v>275</v>
      </c>
      <c r="G74" s="52" t="s">
        <v>666</v>
      </c>
      <c r="H74" s="52" t="s">
        <v>3</v>
      </c>
      <c r="I74" s="52" t="s">
        <v>276</v>
      </c>
      <c r="J74" s="52" t="s">
        <v>53</v>
      </c>
      <c r="K74" s="52" t="s">
        <v>755</v>
      </c>
    </row>
    <row r="75" spans="1:19" x14ac:dyDescent="0.25">
      <c r="A75" s="52">
        <v>109</v>
      </c>
      <c r="B75" s="52" t="s">
        <v>278</v>
      </c>
      <c r="C75" s="52" t="s">
        <v>279</v>
      </c>
      <c r="D75" s="52" t="s">
        <v>66</v>
      </c>
      <c r="E75" s="52" t="s">
        <v>1</v>
      </c>
      <c r="F75" s="52" t="s">
        <v>280</v>
      </c>
      <c r="G75" s="52" t="s">
        <v>666</v>
      </c>
      <c r="H75" s="52" t="s">
        <v>3</v>
      </c>
      <c r="I75" s="52" t="s">
        <v>281</v>
      </c>
      <c r="J75" s="52" t="s">
        <v>53</v>
      </c>
      <c r="K75" s="52" t="s">
        <v>756</v>
      </c>
    </row>
    <row r="76" spans="1:19" x14ac:dyDescent="0.25">
      <c r="A76" s="52">
        <v>2</v>
      </c>
      <c r="B76" s="52" t="s">
        <v>50</v>
      </c>
      <c r="C76" s="52" t="s">
        <v>51</v>
      </c>
      <c r="D76" s="52" t="s">
        <v>173</v>
      </c>
      <c r="E76" s="52" t="s">
        <v>43</v>
      </c>
      <c r="F76" s="52" t="s">
        <v>888</v>
      </c>
      <c r="G76" s="52" t="s">
        <v>827</v>
      </c>
      <c r="H76" s="52" t="s">
        <v>30</v>
      </c>
      <c r="I76" s="52" t="s">
        <v>889</v>
      </c>
      <c r="J76" s="52" t="s">
        <v>32</v>
      </c>
      <c r="K76" s="52" t="s">
        <v>890</v>
      </c>
    </row>
    <row r="77" spans="1:19" x14ac:dyDescent="0.25">
      <c r="A77" s="52">
        <v>3</v>
      </c>
      <c r="B77" s="52" t="s">
        <v>891</v>
      </c>
      <c r="C77" s="52" t="s">
        <v>892</v>
      </c>
      <c r="D77" s="52" t="s">
        <v>0</v>
      </c>
      <c r="E77" s="52" t="s">
        <v>1</v>
      </c>
      <c r="F77" s="52">
        <v>123456789012</v>
      </c>
      <c r="G77" s="52" t="s">
        <v>543</v>
      </c>
      <c r="H77" s="52" t="s">
        <v>781</v>
      </c>
      <c r="I77" s="52" t="s">
        <v>893</v>
      </c>
      <c r="J77" s="52" t="s">
        <v>852</v>
      </c>
      <c r="K77" s="52" t="s">
        <v>894</v>
      </c>
      <c r="S77" s="52"/>
    </row>
    <row r="78" spans="1:19" x14ac:dyDescent="0.25">
      <c r="A78" s="52">
        <v>93</v>
      </c>
      <c r="B78" s="52" t="s">
        <v>174</v>
      </c>
      <c r="C78" s="52" t="s">
        <v>175</v>
      </c>
      <c r="D78" s="52" t="s">
        <v>0</v>
      </c>
      <c r="E78" s="52" t="s">
        <v>1</v>
      </c>
      <c r="F78" s="52" t="s">
        <v>472</v>
      </c>
      <c r="G78" s="52" t="s">
        <v>543</v>
      </c>
      <c r="H78" s="52" t="s">
        <v>473</v>
      </c>
      <c r="I78" s="52" t="s">
        <v>474</v>
      </c>
      <c r="J78" s="52" t="s">
        <v>475</v>
      </c>
      <c r="K78" s="52" t="s">
        <v>737</v>
      </c>
      <c r="S78" s="52"/>
    </row>
    <row r="79" spans="1:19" x14ac:dyDescent="0.25">
      <c r="A79" s="52">
        <v>99</v>
      </c>
      <c r="B79" s="52" t="s">
        <v>54</v>
      </c>
      <c r="C79" s="52" t="s">
        <v>55</v>
      </c>
      <c r="D79" s="52" t="s">
        <v>0</v>
      </c>
      <c r="E79" s="52" t="s">
        <v>1</v>
      </c>
      <c r="F79" s="52" t="s">
        <v>480</v>
      </c>
      <c r="G79" s="52" t="s">
        <v>543</v>
      </c>
      <c r="H79" s="52" t="s">
        <v>473</v>
      </c>
      <c r="I79" s="52" t="s">
        <v>481</v>
      </c>
      <c r="J79" s="52" t="s">
        <v>475</v>
      </c>
      <c r="K79" s="52" t="s">
        <v>744</v>
      </c>
      <c r="S79" s="52"/>
    </row>
    <row r="80" spans="1:19" x14ac:dyDescent="0.25">
      <c r="A80" s="52">
        <v>83</v>
      </c>
      <c r="B80" s="52" t="s">
        <v>869</v>
      </c>
      <c r="C80" s="52" t="s">
        <v>870</v>
      </c>
      <c r="D80" s="52" t="s">
        <v>871</v>
      </c>
      <c r="E80" s="52" t="s">
        <v>198</v>
      </c>
      <c r="F80" s="52" t="s">
        <v>872</v>
      </c>
      <c r="G80" s="52" t="s">
        <v>816</v>
      </c>
      <c r="H80" s="52" t="s">
        <v>8</v>
      </c>
      <c r="I80" s="52" t="s">
        <v>873</v>
      </c>
      <c r="J80" s="52" t="s">
        <v>9</v>
      </c>
      <c r="K80" s="52" t="s">
        <v>874</v>
      </c>
    </row>
    <row r="81" spans="1:11" x14ac:dyDescent="0.25">
      <c r="A81" s="52">
        <v>88</v>
      </c>
      <c r="B81" s="52" t="s">
        <v>875</v>
      </c>
      <c r="C81" s="52" t="s">
        <v>876</v>
      </c>
      <c r="D81" s="52" t="s">
        <v>877</v>
      </c>
      <c r="E81" s="52" t="s">
        <v>878</v>
      </c>
      <c r="F81" s="52" t="s">
        <v>879</v>
      </c>
      <c r="G81" s="52" t="s">
        <v>788</v>
      </c>
      <c r="H81" s="52" t="s">
        <v>8</v>
      </c>
      <c r="I81" s="52" t="s">
        <v>880</v>
      </c>
      <c r="J81" s="52" t="s">
        <v>9</v>
      </c>
      <c r="K81" s="52" t="s">
        <v>881</v>
      </c>
    </row>
    <row r="82" spans="1:11" x14ac:dyDescent="0.25">
      <c r="A82" s="52">
        <v>39</v>
      </c>
      <c r="B82" s="52" t="s">
        <v>15</v>
      </c>
      <c r="C82" s="52" t="s">
        <v>16</v>
      </c>
      <c r="D82" s="52" t="s">
        <v>17</v>
      </c>
      <c r="E82" s="52" t="s">
        <v>7</v>
      </c>
      <c r="F82" s="52" t="s">
        <v>18</v>
      </c>
      <c r="G82" s="52" t="s">
        <v>527</v>
      </c>
      <c r="H82" s="52" t="s">
        <v>5</v>
      </c>
      <c r="I82" s="52" t="s">
        <v>19</v>
      </c>
      <c r="J82" s="52" t="s">
        <v>6</v>
      </c>
      <c r="K82" s="52" t="s">
        <v>685</v>
      </c>
    </row>
    <row r="83" spans="1:11" x14ac:dyDescent="0.25">
      <c r="A83" s="52">
        <v>59</v>
      </c>
      <c r="B83" s="52" t="s">
        <v>443</v>
      </c>
      <c r="C83" s="52" t="s">
        <v>444</v>
      </c>
      <c r="D83" s="52" t="s">
        <v>0</v>
      </c>
      <c r="E83" s="52" t="s">
        <v>1</v>
      </c>
      <c r="F83" s="52" t="s">
        <v>445</v>
      </c>
      <c r="G83" s="52" t="s">
        <v>527</v>
      </c>
      <c r="H83" s="52" t="s">
        <v>5</v>
      </c>
      <c r="I83" s="52" t="s">
        <v>446</v>
      </c>
      <c r="J83" s="52" t="s">
        <v>6</v>
      </c>
      <c r="K83" s="52" t="s">
        <v>708</v>
      </c>
    </row>
    <row r="84" spans="1:11" x14ac:dyDescent="0.25">
      <c r="A84" s="52">
        <v>60</v>
      </c>
      <c r="B84" s="52" t="s">
        <v>448</v>
      </c>
      <c r="C84" s="52" t="s">
        <v>449</v>
      </c>
      <c r="D84" s="52" t="s">
        <v>205</v>
      </c>
      <c r="E84" s="52" t="s">
        <v>1</v>
      </c>
      <c r="F84" s="52" t="s">
        <v>450</v>
      </c>
      <c r="G84" s="52" t="s">
        <v>527</v>
      </c>
      <c r="H84" s="52" t="s">
        <v>5</v>
      </c>
      <c r="I84" s="52" t="s">
        <v>451</v>
      </c>
      <c r="J84" s="52" t="s">
        <v>6</v>
      </c>
      <c r="K84" s="52" t="s">
        <v>709</v>
      </c>
    </row>
    <row r="85" spans="1:11" x14ac:dyDescent="0.25">
      <c r="A85" s="52">
        <v>63</v>
      </c>
      <c r="B85" s="52" t="s">
        <v>20</v>
      </c>
      <c r="C85" s="52" t="s">
        <v>21</v>
      </c>
      <c r="D85" s="52" t="s">
        <v>0</v>
      </c>
      <c r="E85" s="52" t="s">
        <v>1</v>
      </c>
      <c r="F85" s="52" t="s">
        <v>22</v>
      </c>
      <c r="G85" s="52" t="s">
        <v>527</v>
      </c>
      <c r="H85" s="52" t="s">
        <v>5</v>
      </c>
      <c r="I85" s="52" t="s">
        <v>23</v>
      </c>
      <c r="J85" s="52" t="s">
        <v>6</v>
      </c>
      <c r="K85" s="52" t="s">
        <v>713</v>
      </c>
    </row>
    <row r="86" spans="1:11" x14ac:dyDescent="0.25">
      <c r="A86" s="52">
        <v>65</v>
      </c>
      <c r="B86" s="52" t="s">
        <v>34</v>
      </c>
      <c r="C86" s="52" t="s">
        <v>35</v>
      </c>
      <c r="D86" s="52" t="s">
        <v>36</v>
      </c>
      <c r="E86" s="52" t="s">
        <v>1</v>
      </c>
      <c r="F86" s="52" t="s">
        <v>37</v>
      </c>
      <c r="G86" s="52" t="s">
        <v>527</v>
      </c>
      <c r="H86" s="52" t="s">
        <v>5</v>
      </c>
      <c r="I86" s="52" t="s">
        <v>38</v>
      </c>
      <c r="J86" s="52" t="s">
        <v>6</v>
      </c>
      <c r="K86" s="52" t="s">
        <v>715</v>
      </c>
    </row>
    <row r="87" spans="1:11" x14ac:dyDescent="0.25">
      <c r="A87" s="52">
        <v>66</v>
      </c>
      <c r="B87" s="52" t="s">
        <v>40</v>
      </c>
      <c r="C87" s="52" t="s">
        <v>41</v>
      </c>
      <c r="D87" s="52" t="s">
        <v>42</v>
      </c>
      <c r="E87" s="52" t="s">
        <v>43</v>
      </c>
      <c r="F87" s="52" t="s">
        <v>44</v>
      </c>
      <c r="G87" s="52" t="s">
        <v>527</v>
      </c>
      <c r="H87" s="52" t="s">
        <v>5</v>
      </c>
      <c r="I87" s="52" t="s">
        <v>45</v>
      </c>
      <c r="J87" s="52" t="s">
        <v>6</v>
      </c>
      <c r="K87" s="52" t="s">
        <v>716</v>
      </c>
    </row>
    <row r="88" spans="1:11" x14ac:dyDescent="0.25">
      <c r="A88" s="52">
        <v>67</v>
      </c>
      <c r="B88" s="52" t="s">
        <v>54</v>
      </c>
      <c r="C88" s="52" t="s">
        <v>55</v>
      </c>
      <c r="D88" s="52" t="s">
        <v>0</v>
      </c>
      <c r="E88" s="52" t="s">
        <v>1</v>
      </c>
      <c r="F88" s="52" t="s">
        <v>56</v>
      </c>
      <c r="G88" s="52" t="s">
        <v>527</v>
      </c>
      <c r="H88" s="52" t="s">
        <v>5</v>
      </c>
      <c r="I88" s="52" t="s">
        <v>57</v>
      </c>
      <c r="J88" s="52" t="s">
        <v>6</v>
      </c>
      <c r="K88" s="52" t="s">
        <v>717</v>
      </c>
    </row>
    <row r="89" spans="1:11" x14ac:dyDescent="0.25">
      <c r="A89" s="52">
        <v>70</v>
      </c>
      <c r="B89" s="52" t="s">
        <v>467</v>
      </c>
      <c r="C89" s="52" t="s">
        <v>468</v>
      </c>
      <c r="D89" s="52" t="s">
        <v>0</v>
      </c>
      <c r="E89" s="52" t="s">
        <v>1</v>
      </c>
      <c r="F89" s="52" t="s">
        <v>469</v>
      </c>
      <c r="G89" s="52" t="s">
        <v>527</v>
      </c>
      <c r="H89" s="52" t="s">
        <v>5</v>
      </c>
      <c r="I89" s="52" t="s">
        <v>470</v>
      </c>
      <c r="J89" s="52" t="s">
        <v>6</v>
      </c>
      <c r="K89" s="52" t="s">
        <v>720</v>
      </c>
    </row>
    <row r="90" spans="1:11" x14ac:dyDescent="0.25">
      <c r="A90" s="52">
        <v>71</v>
      </c>
      <c r="B90" s="52" t="s">
        <v>79</v>
      </c>
      <c r="C90" s="52" t="s">
        <v>11</v>
      </c>
      <c r="D90" s="52" t="s">
        <v>80</v>
      </c>
      <c r="E90" s="52" t="s">
        <v>81</v>
      </c>
      <c r="F90" s="52" t="s">
        <v>82</v>
      </c>
      <c r="G90" s="52" t="s">
        <v>527</v>
      </c>
      <c r="H90" s="52" t="s">
        <v>5</v>
      </c>
      <c r="I90" s="52" t="s">
        <v>83</v>
      </c>
      <c r="J90" s="52" t="s">
        <v>6</v>
      </c>
      <c r="K90" s="52" t="s">
        <v>721</v>
      </c>
    </row>
    <row r="91" spans="1:11" x14ac:dyDescent="0.25">
      <c r="A91" s="52">
        <v>72</v>
      </c>
      <c r="B91" s="52" t="s">
        <v>64</v>
      </c>
      <c r="C91" s="52" t="s">
        <v>65</v>
      </c>
      <c r="D91" s="52" t="s">
        <v>66</v>
      </c>
      <c r="E91" s="52" t="s">
        <v>1</v>
      </c>
      <c r="F91" s="52" t="s">
        <v>85</v>
      </c>
      <c r="G91" s="52" t="s">
        <v>527</v>
      </c>
      <c r="H91" s="52" t="s">
        <v>5</v>
      </c>
      <c r="I91" s="52" t="s">
        <v>86</v>
      </c>
      <c r="J91" s="52" t="s">
        <v>6</v>
      </c>
      <c r="K91" s="52" t="s">
        <v>722</v>
      </c>
    </row>
    <row r="92" spans="1:11" x14ac:dyDescent="0.25">
      <c r="A92" s="52">
        <v>73</v>
      </c>
      <c r="B92" s="52" t="s">
        <v>88</v>
      </c>
      <c r="C92" s="52" t="s">
        <v>89</v>
      </c>
      <c r="D92" s="52" t="s">
        <v>90</v>
      </c>
      <c r="E92" s="52" t="s">
        <v>70</v>
      </c>
      <c r="F92" s="52" t="s">
        <v>91</v>
      </c>
      <c r="G92" s="52" t="s">
        <v>527</v>
      </c>
      <c r="H92" s="52" t="s">
        <v>5</v>
      </c>
      <c r="I92" s="52" t="s">
        <v>92</v>
      </c>
      <c r="J92" s="52" t="s">
        <v>6</v>
      </c>
      <c r="K92" s="52" t="s">
        <v>723</v>
      </c>
    </row>
    <row r="93" spans="1:11" x14ac:dyDescent="0.25">
      <c r="A93" s="52">
        <v>74</v>
      </c>
      <c r="B93" s="52" t="s">
        <v>50</v>
      </c>
      <c r="C93" s="52" t="s">
        <v>51</v>
      </c>
      <c r="D93" s="52" t="s">
        <v>52</v>
      </c>
      <c r="E93" s="52" t="s">
        <v>43</v>
      </c>
      <c r="F93" s="52" t="s">
        <v>94</v>
      </c>
      <c r="G93" s="52" t="s">
        <v>527</v>
      </c>
      <c r="H93" s="52" t="s">
        <v>5</v>
      </c>
      <c r="I93" s="52" t="s">
        <v>95</v>
      </c>
      <c r="J93" s="52" t="s">
        <v>6</v>
      </c>
      <c r="K93" s="52" t="s">
        <v>724</v>
      </c>
    </row>
    <row r="94" spans="1:11" x14ac:dyDescent="0.25">
      <c r="A94" s="52">
        <v>75</v>
      </c>
      <c r="B94" s="52" t="s">
        <v>49</v>
      </c>
      <c r="C94" s="52" t="s">
        <v>97</v>
      </c>
      <c r="D94" s="52" t="s">
        <v>66</v>
      </c>
      <c r="E94" s="52" t="s">
        <v>1</v>
      </c>
      <c r="F94" s="52" t="s">
        <v>98</v>
      </c>
      <c r="G94" s="52" t="s">
        <v>527</v>
      </c>
      <c r="H94" s="52" t="s">
        <v>5</v>
      </c>
      <c r="I94" s="52" t="s">
        <v>99</v>
      </c>
      <c r="J94" s="52" t="s">
        <v>6</v>
      </c>
      <c r="K94" s="52" t="s">
        <v>725</v>
      </c>
    </row>
    <row r="95" spans="1:11" x14ac:dyDescent="0.25">
      <c r="A95" s="52">
        <v>76</v>
      </c>
      <c r="B95" s="52" t="s">
        <v>104</v>
      </c>
      <c r="C95" s="52" t="s">
        <v>105</v>
      </c>
      <c r="D95" s="52" t="s">
        <v>106</v>
      </c>
      <c r="E95" s="52" t="s">
        <v>7</v>
      </c>
      <c r="F95" s="52" t="s">
        <v>107</v>
      </c>
      <c r="G95" s="52" t="s">
        <v>527</v>
      </c>
      <c r="H95" s="52" t="s">
        <v>5</v>
      </c>
      <c r="I95" s="52" t="s">
        <v>108</v>
      </c>
      <c r="J95" s="52" t="s">
        <v>6</v>
      </c>
      <c r="K95" s="52" t="s">
        <v>726</v>
      </c>
    </row>
    <row r="96" spans="1:11" x14ac:dyDescent="0.25">
      <c r="A96" s="52">
        <v>79</v>
      </c>
      <c r="B96" s="52" t="s">
        <v>127</v>
      </c>
      <c r="C96" s="52" t="s">
        <v>47</v>
      </c>
      <c r="D96" s="52" t="s">
        <v>0</v>
      </c>
      <c r="E96" s="52" t="s">
        <v>1</v>
      </c>
      <c r="F96" s="52" t="s">
        <v>128</v>
      </c>
      <c r="G96" s="52" t="s">
        <v>527</v>
      </c>
      <c r="H96" s="52" t="s">
        <v>8</v>
      </c>
      <c r="I96" s="52" t="s">
        <v>129</v>
      </c>
      <c r="J96" s="52" t="s">
        <v>9</v>
      </c>
      <c r="K96" s="52" t="s">
        <v>729</v>
      </c>
    </row>
    <row r="97" spans="1:11" x14ac:dyDescent="0.25">
      <c r="A97" s="52">
        <v>80</v>
      </c>
      <c r="B97" s="52" t="s">
        <v>641</v>
      </c>
      <c r="C97" s="52" t="s">
        <v>642</v>
      </c>
      <c r="D97" s="52" t="s">
        <v>106</v>
      </c>
      <c r="E97" s="52" t="s">
        <v>7</v>
      </c>
      <c r="F97" s="52" t="s">
        <v>643</v>
      </c>
      <c r="G97" s="52" t="s">
        <v>527</v>
      </c>
      <c r="H97" s="52" t="s">
        <v>8</v>
      </c>
      <c r="I97" s="52" t="s">
        <v>644</v>
      </c>
      <c r="J97" s="52" t="s">
        <v>9</v>
      </c>
      <c r="K97" s="52" t="s">
        <v>730</v>
      </c>
    </row>
    <row r="98" spans="1:11" x14ac:dyDescent="0.25">
      <c r="A98" s="52">
        <v>82</v>
      </c>
      <c r="B98" s="52" t="s">
        <v>811</v>
      </c>
      <c r="C98" s="52" t="s">
        <v>812</v>
      </c>
      <c r="D98" s="52" t="s">
        <v>813</v>
      </c>
      <c r="E98" s="52" t="s">
        <v>814</v>
      </c>
      <c r="F98" s="52" t="s">
        <v>815</v>
      </c>
      <c r="G98" s="52" t="s">
        <v>527</v>
      </c>
      <c r="H98" s="52" t="s">
        <v>8</v>
      </c>
      <c r="I98" s="52" t="s">
        <v>817</v>
      </c>
      <c r="J98" s="52" t="s">
        <v>9</v>
      </c>
      <c r="K98" s="52" t="s">
        <v>818</v>
      </c>
    </row>
    <row r="99" spans="1:11" x14ac:dyDescent="0.25">
      <c r="A99" s="52">
        <v>87</v>
      </c>
      <c r="B99" s="52" t="s">
        <v>819</v>
      </c>
      <c r="C99" s="52" t="s">
        <v>820</v>
      </c>
      <c r="D99" s="52" t="s">
        <v>821</v>
      </c>
      <c r="E99" s="52" t="s">
        <v>822</v>
      </c>
      <c r="F99" s="52" t="s">
        <v>823</v>
      </c>
      <c r="G99" s="52" t="s">
        <v>527</v>
      </c>
      <c r="H99" s="52" t="s">
        <v>8</v>
      </c>
      <c r="I99" s="52" t="s">
        <v>824</v>
      </c>
      <c r="J99" s="52" t="s">
        <v>9</v>
      </c>
      <c r="K99" s="52" t="s">
        <v>825</v>
      </c>
    </row>
    <row r="100" spans="1:11" x14ac:dyDescent="0.25">
      <c r="A100" s="52">
        <v>89</v>
      </c>
      <c r="B100" s="52" t="s">
        <v>797</v>
      </c>
      <c r="C100" s="52" t="s">
        <v>798</v>
      </c>
      <c r="D100" s="52" t="s">
        <v>799</v>
      </c>
      <c r="E100" s="52" t="s">
        <v>1</v>
      </c>
      <c r="F100" s="52" t="s">
        <v>800</v>
      </c>
      <c r="G100" s="52" t="s">
        <v>527</v>
      </c>
      <c r="H100" s="52" t="s">
        <v>8</v>
      </c>
      <c r="I100" s="52" t="s">
        <v>801</v>
      </c>
      <c r="J100" s="52" t="s">
        <v>9</v>
      </c>
      <c r="K100" s="52" t="s">
        <v>802</v>
      </c>
    </row>
    <row r="101" spans="1:11" x14ac:dyDescent="0.25">
      <c r="A101" s="52">
        <v>90</v>
      </c>
      <c r="B101" s="52" t="s">
        <v>101</v>
      </c>
      <c r="C101" s="52" t="s">
        <v>102</v>
      </c>
      <c r="D101" s="52" t="s">
        <v>103</v>
      </c>
      <c r="E101" s="52" t="s">
        <v>43</v>
      </c>
      <c r="F101" s="52" t="s">
        <v>169</v>
      </c>
      <c r="G101" s="52" t="s">
        <v>527</v>
      </c>
      <c r="H101" s="52" t="s">
        <v>8</v>
      </c>
      <c r="I101" s="52" t="s">
        <v>170</v>
      </c>
      <c r="J101" s="52" t="s">
        <v>9</v>
      </c>
      <c r="K101" s="52" t="s">
        <v>735</v>
      </c>
    </row>
    <row r="102" spans="1:11" x14ac:dyDescent="0.25">
      <c r="A102" s="52">
        <v>91</v>
      </c>
      <c r="B102" s="52" t="s">
        <v>882</v>
      </c>
      <c r="C102" s="52" t="s">
        <v>97</v>
      </c>
      <c r="D102" s="52" t="s">
        <v>173</v>
      </c>
      <c r="E102" s="52" t="s">
        <v>43</v>
      </c>
      <c r="F102" s="52" t="s">
        <v>883</v>
      </c>
      <c r="G102" s="52" t="s">
        <v>527</v>
      </c>
      <c r="H102" s="52" t="s">
        <v>8</v>
      </c>
      <c r="I102" s="52" t="s">
        <v>884</v>
      </c>
      <c r="J102" s="52" t="s">
        <v>9</v>
      </c>
      <c r="K102" s="52" t="s">
        <v>885</v>
      </c>
    </row>
    <row r="103" spans="1:11" x14ac:dyDescent="0.25">
      <c r="A103" s="52">
        <v>92</v>
      </c>
      <c r="B103" s="52" t="s">
        <v>174</v>
      </c>
      <c r="C103" s="52" t="s">
        <v>175</v>
      </c>
      <c r="D103" s="52" t="s">
        <v>0</v>
      </c>
      <c r="E103" s="52" t="s">
        <v>1</v>
      </c>
      <c r="F103" s="52" t="s">
        <v>176</v>
      </c>
      <c r="G103" s="52" t="s">
        <v>527</v>
      </c>
      <c r="H103" s="52" t="s">
        <v>8</v>
      </c>
      <c r="I103" s="52" t="s">
        <v>177</v>
      </c>
      <c r="J103" s="52" t="s">
        <v>9</v>
      </c>
      <c r="K103" s="52" t="s">
        <v>736</v>
      </c>
    </row>
    <row r="104" spans="1:11" x14ac:dyDescent="0.25">
      <c r="A104" s="52">
        <v>94</v>
      </c>
      <c r="B104" s="52" t="s">
        <v>179</v>
      </c>
      <c r="C104" s="52" t="s">
        <v>180</v>
      </c>
      <c r="D104" s="52" t="s">
        <v>181</v>
      </c>
      <c r="E104" s="52" t="s">
        <v>43</v>
      </c>
      <c r="F104" s="52" t="s">
        <v>182</v>
      </c>
      <c r="G104" s="52" t="s">
        <v>527</v>
      </c>
      <c r="H104" s="52" t="s">
        <v>8</v>
      </c>
      <c r="I104" s="52" t="s">
        <v>183</v>
      </c>
      <c r="J104" s="52" t="s">
        <v>9</v>
      </c>
      <c r="K104" s="52" t="s">
        <v>738</v>
      </c>
    </row>
    <row r="105" spans="1:11" x14ac:dyDescent="0.25">
      <c r="A105" s="52">
        <v>95</v>
      </c>
      <c r="B105" s="52" t="s">
        <v>185</v>
      </c>
      <c r="C105" s="52" t="s">
        <v>186</v>
      </c>
      <c r="D105" s="52" t="s">
        <v>17</v>
      </c>
      <c r="E105" s="52" t="s">
        <v>7</v>
      </c>
      <c r="F105" s="52" t="s">
        <v>187</v>
      </c>
      <c r="G105" s="52" t="s">
        <v>527</v>
      </c>
      <c r="H105" s="52" t="s">
        <v>8</v>
      </c>
      <c r="I105" s="52" t="s">
        <v>188</v>
      </c>
      <c r="J105" s="52" t="s">
        <v>9</v>
      </c>
      <c r="K105" s="52" t="s">
        <v>739</v>
      </c>
    </row>
    <row r="106" spans="1:11" x14ac:dyDescent="0.25">
      <c r="A106" s="52">
        <v>97</v>
      </c>
      <c r="B106" s="52" t="s">
        <v>196</v>
      </c>
      <c r="C106" s="52" t="s">
        <v>104</v>
      </c>
      <c r="D106" s="52" t="s">
        <v>197</v>
      </c>
      <c r="E106" s="52" t="s">
        <v>198</v>
      </c>
      <c r="F106" s="52" t="s">
        <v>199</v>
      </c>
      <c r="G106" s="52" t="s">
        <v>527</v>
      </c>
      <c r="H106" s="52" t="s">
        <v>8</v>
      </c>
      <c r="I106" s="52" t="s">
        <v>200</v>
      </c>
      <c r="J106" s="52" t="s">
        <v>9</v>
      </c>
      <c r="K106" s="52" t="s">
        <v>742</v>
      </c>
    </row>
    <row r="107" spans="1:11" x14ac:dyDescent="0.25">
      <c r="A107" s="52">
        <v>7</v>
      </c>
      <c r="B107" s="52" t="s">
        <v>841</v>
      </c>
      <c r="C107" s="52" t="s">
        <v>842</v>
      </c>
      <c r="D107" s="52" t="s">
        <v>0</v>
      </c>
      <c r="E107" s="52" t="s">
        <v>1</v>
      </c>
      <c r="F107" s="52" t="s">
        <v>759</v>
      </c>
      <c r="G107" s="52" t="s">
        <v>760</v>
      </c>
      <c r="H107" s="52" t="s">
        <v>5</v>
      </c>
      <c r="I107" s="52" t="s">
        <v>761</v>
      </c>
      <c r="J107" s="52" t="s">
        <v>6</v>
      </c>
      <c r="K107" s="52" t="s">
        <v>844</v>
      </c>
    </row>
    <row r="108" spans="1:11" x14ac:dyDescent="0.25">
      <c r="A108" s="52">
        <v>9</v>
      </c>
      <c r="B108" s="52" t="s">
        <v>803</v>
      </c>
      <c r="C108" s="52" t="s">
        <v>804</v>
      </c>
      <c r="D108" s="52" t="s">
        <v>17</v>
      </c>
      <c r="E108" s="52" t="s">
        <v>7</v>
      </c>
      <c r="F108" s="52" t="s">
        <v>805</v>
      </c>
      <c r="G108" s="52" t="s">
        <v>760</v>
      </c>
      <c r="H108" s="52" t="s">
        <v>5</v>
      </c>
      <c r="I108" s="52" t="s">
        <v>806</v>
      </c>
      <c r="J108" s="52" t="s">
        <v>6</v>
      </c>
      <c r="K108" s="52" t="s">
        <v>807</v>
      </c>
    </row>
    <row r="109" spans="1:11" x14ac:dyDescent="0.25">
      <c r="A109" s="52">
        <v>10</v>
      </c>
      <c r="B109" s="52" t="s">
        <v>766</v>
      </c>
      <c r="C109" s="52" t="s">
        <v>767</v>
      </c>
      <c r="D109" s="52" t="s">
        <v>577</v>
      </c>
      <c r="E109" s="52" t="s">
        <v>7</v>
      </c>
      <c r="F109" s="52" t="s">
        <v>768</v>
      </c>
      <c r="G109" s="52" t="s">
        <v>760</v>
      </c>
      <c r="H109" s="52" t="s">
        <v>8</v>
      </c>
      <c r="I109" s="52" t="s">
        <v>769</v>
      </c>
      <c r="J109" s="52" t="s">
        <v>9</v>
      </c>
      <c r="K109" s="52" t="s">
        <v>770</v>
      </c>
    </row>
    <row r="110" spans="1:11" x14ac:dyDescent="0.25">
      <c r="A110" s="52">
        <v>11</v>
      </c>
      <c r="B110" s="52" t="s">
        <v>544</v>
      </c>
      <c r="C110" s="52" t="s">
        <v>545</v>
      </c>
      <c r="D110" s="52" t="s">
        <v>546</v>
      </c>
      <c r="E110" s="52" t="s">
        <v>1</v>
      </c>
      <c r="F110" s="52" t="s">
        <v>547</v>
      </c>
      <c r="G110" s="52" t="s">
        <v>760</v>
      </c>
      <c r="H110" s="52" t="s">
        <v>8</v>
      </c>
      <c r="I110" s="52" t="s">
        <v>548</v>
      </c>
      <c r="J110" s="52" t="s">
        <v>9</v>
      </c>
      <c r="K110" s="52" t="s">
        <v>783</v>
      </c>
    </row>
  </sheetData>
  <sortState ref="A2:S110">
    <sortCondition ref="G2:G110"/>
  </sortState>
  <pageMargins bottom="0.75" footer="0.3" header="0.3" left="0.7" right="0.7" top="0.75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9"/>
  <dimension ref="A1:L110"/>
  <sheetViews>
    <sheetView topLeftCell="A79"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140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2.0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51" t="s">
        <v>863</v>
      </c>
      <c r="C2" s="51" t="s">
        <v>864</v>
      </c>
      <c r="D2" s="51" t="s">
        <v>865</v>
      </c>
      <c r="E2" s="51" t="s">
        <v>70</v>
      </c>
      <c r="F2" s="51" t="s">
        <v>866</v>
      </c>
      <c r="G2" s="51" t="s">
        <v>516</v>
      </c>
      <c r="H2" s="51" t="s">
        <v>287</v>
      </c>
      <c r="I2" s="51" t="s">
        <v>867</v>
      </c>
      <c r="J2" s="51" t="s">
        <v>289</v>
      </c>
      <c r="K2" s="51" t="s">
        <v>868</v>
      </c>
    </row>
    <row r="3" spans="1:11" x14ac:dyDescent="0.25">
      <c r="A3">
        <v>2</v>
      </c>
      <c r="B3" s="51" t="s">
        <v>830</v>
      </c>
      <c r="C3" s="51" t="s">
        <v>624</v>
      </c>
      <c r="D3" s="51" t="s">
        <v>625</v>
      </c>
      <c r="E3" s="51" t="s">
        <v>48</v>
      </c>
      <c r="F3" s="51" t="s">
        <v>626</v>
      </c>
      <c r="G3" s="51" t="s">
        <v>666</v>
      </c>
      <c r="H3" s="51" t="s">
        <v>294</v>
      </c>
      <c r="I3" s="51" t="s">
        <v>627</v>
      </c>
      <c r="J3" s="51" t="s">
        <v>289</v>
      </c>
      <c r="K3" s="51" t="s">
        <v>831</v>
      </c>
    </row>
    <row r="4" spans="1:11" x14ac:dyDescent="0.25">
      <c r="A4" s="51">
        <v>3</v>
      </c>
      <c r="B4" s="51" t="s">
        <v>832</v>
      </c>
      <c r="C4" s="51" t="s">
        <v>833</v>
      </c>
      <c r="D4" s="51" t="s">
        <v>173</v>
      </c>
      <c r="E4" s="51" t="s">
        <v>43</v>
      </c>
      <c r="F4" s="51" t="s">
        <v>834</v>
      </c>
      <c r="G4" s="51" t="s">
        <v>666</v>
      </c>
      <c r="H4" s="51" t="s">
        <v>294</v>
      </c>
      <c r="I4" s="51" t="s">
        <v>835</v>
      </c>
      <c r="J4" s="51" t="s">
        <v>289</v>
      </c>
      <c r="K4" s="51" t="s">
        <v>836</v>
      </c>
    </row>
    <row r="5" spans="1:11" x14ac:dyDescent="0.25">
      <c r="A5" s="51">
        <v>4</v>
      </c>
      <c r="B5" s="51" t="s">
        <v>841</v>
      </c>
      <c r="C5" s="51" t="s">
        <v>842</v>
      </c>
      <c r="D5" s="51" t="s">
        <v>0</v>
      </c>
      <c r="E5" s="51" t="s">
        <v>1</v>
      </c>
      <c r="F5" s="51" t="s">
        <v>759</v>
      </c>
      <c r="G5" s="51" t="s">
        <v>760</v>
      </c>
      <c r="H5" s="51" t="s">
        <v>5</v>
      </c>
      <c r="I5" s="51" t="s">
        <v>761</v>
      </c>
      <c r="J5" s="51" t="s">
        <v>6</v>
      </c>
      <c r="K5" s="51" t="s">
        <v>844</v>
      </c>
    </row>
    <row r="6" spans="1:11" x14ac:dyDescent="0.25">
      <c r="A6" s="51">
        <v>5</v>
      </c>
      <c r="B6" s="51" t="s">
        <v>845</v>
      </c>
      <c r="C6" s="51" t="s">
        <v>846</v>
      </c>
      <c r="D6" s="51" t="s">
        <v>27</v>
      </c>
      <c r="E6" s="51" t="s">
        <v>28</v>
      </c>
      <c r="F6" s="51" t="s">
        <v>847</v>
      </c>
      <c r="G6" s="51" t="s">
        <v>666</v>
      </c>
      <c r="H6" s="51" t="s">
        <v>294</v>
      </c>
      <c r="I6" s="51" t="s">
        <v>848</v>
      </c>
      <c r="J6" s="51" t="s">
        <v>289</v>
      </c>
      <c r="K6" s="51" t="s">
        <v>849</v>
      </c>
    </row>
    <row r="7" spans="1:11" x14ac:dyDescent="0.25">
      <c r="A7" s="51">
        <v>6</v>
      </c>
      <c r="B7" s="51" t="s">
        <v>803</v>
      </c>
      <c r="C7" s="51" t="s">
        <v>804</v>
      </c>
      <c r="D7" s="51" t="s">
        <v>17</v>
      </c>
      <c r="E7" s="51" t="s">
        <v>7</v>
      </c>
      <c r="F7" s="51" t="s">
        <v>805</v>
      </c>
      <c r="G7" s="51" t="s">
        <v>760</v>
      </c>
      <c r="H7" s="51" t="s">
        <v>5</v>
      </c>
      <c r="I7" s="51" t="s">
        <v>806</v>
      </c>
      <c r="J7" s="51" t="s">
        <v>6</v>
      </c>
      <c r="K7" s="51" t="s">
        <v>807</v>
      </c>
    </row>
    <row r="8" spans="1:11" x14ac:dyDescent="0.25">
      <c r="A8" s="51">
        <v>7</v>
      </c>
      <c r="B8" s="51" t="s">
        <v>766</v>
      </c>
      <c r="C8" s="51" t="s">
        <v>767</v>
      </c>
      <c r="D8" s="51" t="s">
        <v>577</v>
      </c>
      <c r="E8" s="51" t="s">
        <v>7</v>
      </c>
      <c r="F8" s="51" t="s">
        <v>768</v>
      </c>
      <c r="G8" s="51" t="s">
        <v>760</v>
      </c>
      <c r="H8" s="51" t="s">
        <v>8</v>
      </c>
      <c r="I8" s="51" t="s">
        <v>769</v>
      </c>
      <c r="J8" s="51" t="s">
        <v>9</v>
      </c>
      <c r="K8" s="51" t="s">
        <v>770</v>
      </c>
    </row>
    <row r="9" spans="1:11" x14ac:dyDescent="0.25">
      <c r="A9" s="51">
        <v>8</v>
      </c>
      <c r="B9" s="51" t="s">
        <v>544</v>
      </c>
      <c r="C9" s="51" t="s">
        <v>545</v>
      </c>
      <c r="D9" s="51" t="s">
        <v>546</v>
      </c>
      <c r="E9" s="51" t="s">
        <v>1</v>
      </c>
      <c r="F9" s="51" t="s">
        <v>547</v>
      </c>
      <c r="G9" s="51" t="s">
        <v>760</v>
      </c>
      <c r="H9" s="51" t="s">
        <v>8</v>
      </c>
      <c r="I9" s="51" t="s">
        <v>548</v>
      </c>
      <c r="J9" s="51" t="s">
        <v>9</v>
      </c>
      <c r="K9" s="51" t="s">
        <v>783</v>
      </c>
    </row>
    <row r="10" spans="1:11" x14ac:dyDescent="0.25">
      <c r="A10" s="51">
        <v>9</v>
      </c>
      <c r="B10" s="51" t="s">
        <v>453</v>
      </c>
      <c r="C10" s="51" t="s">
        <v>454</v>
      </c>
      <c r="D10" s="51" t="s">
        <v>455</v>
      </c>
      <c r="E10" s="51" t="s">
        <v>456</v>
      </c>
      <c r="F10" s="51" t="s">
        <v>457</v>
      </c>
      <c r="G10" s="51" t="s">
        <v>666</v>
      </c>
      <c r="H10" s="51" t="s">
        <v>30</v>
      </c>
      <c r="I10" s="51" t="s">
        <v>458</v>
      </c>
      <c r="J10" s="51" t="s">
        <v>32</v>
      </c>
      <c r="K10" s="51" t="s">
        <v>763</v>
      </c>
    </row>
    <row r="11" spans="1:11" x14ac:dyDescent="0.25">
      <c r="A11" s="51">
        <v>10</v>
      </c>
      <c r="B11" s="51" t="s">
        <v>530</v>
      </c>
      <c r="C11" s="51" t="s">
        <v>531</v>
      </c>
      <c r="D11" s="51" t="s">
        <v>0</v>
      </c>
      <c r="E11" s="51" t="s">
        <v>1</v>
      </c>
      <c r="F11" s="51" t="s">
        <v>532</v>
      </c>
      <c r="G11" s="51" t="s">
        <v>516</v>
      </c>
      <c r="H11" s="51" t="s">
        <v>294</v>
      </c>
      <c r="I11" s="51" t="s">
        <v>533</v>
      </c>
      <c r="J11" s="51" t="s">
        <v>516</v>
      </c>
      <c r="K11" s="51" t="s">
        <v>764</v>
      </c>
    </row>
    <row r="12" spans="1:11" x14ac:dyDescent="0.25">
      <c r="A12" s="51">
        <v>11</v>
      </c>
      <c r="B12" s="51" t="s">
        <v>116</v>
      </c>
      <c r="C12" s="51" t="s">
        <v>117</v>
      </c>
      <c r="D12" s="51" t="s">
        <v>648</v>
      </c>
      <c r="E12" s="51" t="s">
        <v>1</v>
      </c>
      <c r="F12" s="51" t="s">
        <v>118</v>
      </c>
      <c r="G12" s="51" t="s">
        <v>666</v>
      </c>
      <c r="H12" s="51" t="s">
        <v>3</v>
      </c>
      <c r="I12" s="51" t="s">
        <v>119</v>
      </c>
      <c r="J12" s="51" t="s">
        <v>53</v>
      </c>
      <c r="K12" s="51" t="s">
        <v>649</v>
      </c>
    </row>
    <row r="13" spans="1:11" x14ac:dyDescent="0.25">
      <c r="A13" s="51">
        <v>12</v>
      </c>
      <c r="B13" s="51" t="s">
        <v>651</v>
      </c>
      <c r="C13" s="51" t="s">
        <v>652</v>
      </c>
      <c r="D13" s="51" t="s">
        <v>653</v>
      </c>
      <c r="E13" s="51" t="s">
        <v>1</v>
      </c>
      <c r="F13" s="51" t="s">
        <v>654</v>
      </c>
      <c r="G13" s="51" t="s">
        <v>666</v>
      </c>
      <c r="H13" s="51" t="s">
        <v>294</v>
      </c>
      <c r="I13" s="51" t="s">
        <v>655</v>
      </c>
      <c r="J13" s="51" t="s">
        <v>289</v>
      </c>
      <c r="K13" s="51" t="s">
        <v>656</v>
      </c>
    </row>
    <row r="14" spans="1:11" x14ac:dyDescent="0.25">
      <c r="A14" s="51">
        <v>13</v>
      </c>
      <c r="B14" s="51" t="s">
        <v>382</v>
      </c>
      <c r="C14" s="51" t="s">
        <v>383</v>
      </c>
      <c r="D14" s="51" t="s">
        <v>351</v>
      </c>
      <c r="E14" s="51" t="s">
        <v>48</v>
      </c>
      <c r="F14" s="51" t="s">
        <v>384</v>
      </c>
      <c r="G14" s="51" t="s">
        <v>666</v>
      </c>
      <c r="H14" s="51" t="s">
        <v>287</v>
      </c>
      <c r="I14" s="51" t="s">
        <v>385</v>
      </c>
      <c r="J14" s="51" t="s">
        <v>289</v>
      </c>
      <c r="K14" s="51" t="s">
        <v>657</v>
      </c>
    </row>
    <row r="15" spans="1:11" x14ac:dyDescent="0.25">
      <c r="A15" s="51">
        <v>14</v>
      </c>
      <c r="B15" s="51" t="s">
        <v>407</v>
      </c>
      <c r="C15" s="51" t="s">
        <v>408</v>
      </c>
      <c r="D15" s="51" t="s">
        <v>618</v>
      </c>
      <c r="E15" s="51" t="s">
        <v>619</v>
      </c>
      <c r="F15" s="51" t="s">
        <v>620</v>
      </c>
      <c r="G15" s="51" t="s">
        <v>666</v>
      </c>
      <c r="H15" s="51" t="s">
        <v>294</v>
      </c>
      <c r="I15" s="51" t="s">
        <v>621</v>
      </c>
      <c r="J15" s="51" t="s">
        <v>289</v>
      </c>
      <c r="K15" s="51" t="s">
        <v>658</v>
      </c>
    </row>
    <row r="16" spans="1:11" x14ac:dyDescent="0.25">
      <c r="A16" s="51">
        <v>15</v>
      </c>
      <c r="B16" s="51" t="s">
        <v>425</v>
      </c>
      <c r="C16" s="51" t="s">
        <v>426</v>
      </c>
      <c r="D16" s="51" t="s">
        <v>427</v>
      </c>
      <c r="E16" s="51" t="s">
        <v>28</v>
      </c>
      <c r="F16" s="51" t="s">
        <v>428</v>
      </c>
      <c r="G16" s="51" t="s">
        <v>666</v>
      </c>
      <c r="H16" s="51" t="s">
        <v>287</v>
      </c>
      <c r="I16" s="51" t="s">
        <v>429</v>
      </c>
      <c r="J16" s="51" t="s">
        <v>289</v>
      </c>
      <c r="K16" s="51" t="s">
        <v>659</v>
      </c>
    </row>
    <row r="17" spans="1:11" x14ac:dyDescent="0.25">
      <c r="A17" s="51">
        <v>16</v>
      </c>
      <c r="B17" s="51" t="s">
        <v>102</v>
      </c>
      <c r="C17" s="51" t="s">
        <v>141</v>
      </c>
      <c r="D17" s="51" t="s">
        <v>42</v>
      </c>
      <c r="E17" s="51" t="s">
        <v>43</v>
      </c>
      <c r="F17" s="51" t="s">
        <v>142</v>
      </c>
      <c r="G17" s="51" t="s">
        <v>666</v>
      </c>
      <c r="H17" s="51" t="s">
        <v>3</v>
      </c>
      <c r="I17" s="51" t="s">
        <v>143</v>
      </c>
      <c r="J17" s="51" t="s">
        <v>53</v>
      </c>
      <c r="K17" s="51" t="s">
        <v>662</v>
      </c>
    </row>
    <row r="18" spans="1:11" x14ac:dyDescent="0.25">
      <c r="A18" s="51">
        <v>17</v>
      </c>
      <c r="B18" s="51" t="s">
        <v>608</v>
      </c>
      <c r="C18" s="51" t="s">
        <v>378</v>
      </c>
      <c r="D18" s="51" t="s">
        <v>27</v>
      </c>
      <c r="E18" s="51" t="s">
        <v>28</v>
      </c>
      <c r="F18" s="51" t="s">
        <v>609</v>
      </c>
      <c r="G18" s="51" t="s">
        <v>666</v>
      </c>
      <c r="H18" s="51" t="s">
        <v>294</v>
      </c>
      <c r="I18" s="51" t="s">
        <v>610</v>
      </c>
      <c r="J18" s="51" t="s">
        <v>289</v>
      </c>
      <c r="K18" s="51" t="s">
        <v>663</v>
      </c>
    </row>
    <row r="19" spans="1:11" x14ac:dyDescent="0.25">
      <c r="A19" s="51">
        <v>18</v>
      </c>
      <c r="B19" s="51"/>
      <c r="C19" s="51"/>
      <c r="D19" s="51"/>
      <c r="E19" s="51"/>
      <c r="F19" s="51" t="s">
        <v>572</v>
      </c>
      <c r="G19" s="51" t="s">
        <v>666</v>
      </c>
      <c r="H19" s="51" t="s">
        <v>287</v>
      </c>
      <c r="I19" s="51" t="s">
        <v>573</v>
      </c>
      <c r="J19" s="51" t="s">
        <v>289</v>
      </c>
      <c r="K19" s="51" t="s">
        <v>665</v>
      </c>
    </row>
    <row r="20" spans="1:11" x14ac:dyDescent="0.25">
      <c r="A20" s="51">
        <v>19</v>
      </c>
      <c r="B20" s="51" t="s">
        <v>575</v>
      </c>
      <c r="C20" s="51" t="s">
        <v>576</v>
      </c>
      <c r="D20" s="51" t="s">
        <v>577</v>
      </c>
      <c r="E20" s="51" t="s">
        <v>7</v>
      </c>
      <c r="F20" s="51" t="s">
        <v>578</v>
      </c>
      <c r="G20" s="51" t="s">
        <v>666</v>
      </c>
      <c r="H20" s="51" t="s">
        <v>287</v>
      </c>
      <c r="I20" s="51" t="s">
        <v>579</v>
      </c>
      <c r="J20" s="51" t="s">
        <v>289</v>
      </c>
      <c r="K20" s="51" t="s">
        <v>667</v>
      </c>
    </row>
    <row r="21" spans="1:11" x14ac:dyDescent="0.25">
      <c r="A21" s="51">
        <v>20</v>
      </c>
      <c r="B21" s="51" t="s">
        <v>535</v>
      </c>
      <c r="C21" s="51" t="s">
        <v>536</v>
      </c>
      <c r="D21" s="51" t="s">
        <v>205</v>
      </c>
      <c r="E21" s="51" t="s">
        <v>1</v>
      </c>
      <c r="F21" s="51" t="s">
        <v>537</v>
      </c>
      <c r="G21" s="51" t="s">
        <v>666</v>
      </c>
      <c r="H21" s="51" t="s">
        <v>3</v>
      </c>
      <c r="I21" s="51" t="s">
        <v>538</v>
      </c>
      <c r="J21" s="51" t="s">
        <v>53</v>
      </c>
      <c r="K21" s="51" t="s">
        <v>668</v>
      </c>
    </row>
    <row r="22" spans="1:11" x14ac:dyDescent="0.25">
      <c r="A22" s="51">
        <v>21</v>
      </c>
      <c r="B22" s="51" t="s">
        <v>590</v>
      </c>
      <c r="C22" s="51" t="s">
        <v>591</v>
      </c>
      <c r="D22" s="51" t="s">
        <v>592</v>
      </c>
      <c r="E22" s="51" t="s">
        <v>43</v>
      </c>
      <c r="F22" s="51" t="s">
        <v>593</v>
      </c>
      <c r="G22" s="51" t="s">
        <v>666</v>
      </c>
      <c r="H22" s="51" t="s">
        <v>30</v>
      </c>
      <c r="I22" s="51" t="s">
        <v>594</v>
      </c>
      <c r="J22" s="51" t="s">
        <v>32</v>
      </c>
      <c r="K22" s="51" t="s">
        <v>669</v>
      </c>
    </row>
    <row r="23" spans="1:11" x14ac:dyDescent="0.25">
      <c r="A23" s="51">
        <v>22</v>
      </c>
      <c r="B23" s="51" t="s">
        <v>257</v>
      </c>
      <c r="C23" s="51" t="s">
        <v>258</v>
      </c>
      <c r="D23" s="51" t="s">
        <v>36</v>
      </c>
      <c r="E23" s="51" t="s">
        <v>1</v>
      </c>
      <c r="F23" s="51" t="s">
        <v>259</v>
      </c>
      <c r="G23" s="51" t="s">
        <v>666</v>
      </c>
      <c r="H23" s="51" t="s">
        <v>3</v>
      </c>
      <c r="I23" s="51" t="s">
        <v>260</v>
      </c>
      <c r="J23" s="51" t="s">
        <v>53</v>
      </c>
      <c r="K23" s="51" t="s">
        <v>670</v>
      </c>
    </row>
    <row r="24" spans="1:11" x14ac:dyDescent="0.25">
      <c r="A24" s="51">
        <v>23</v>
      </c>
      <c r="B24" s="51" t="s">
        <v>407</v>
      </c>
      <c r="C24" s="51" t="s">
        <v>408</v>
      </c>
      <c r="D24" s="51" t="s">
        <v>618</v>
      </c>
      <c r="E24" s="51" t="s">
        <v>619</v>
      </c>
      <c r="F24" s="51" t="s">
        <v>409</v>
      </c>
      <c r="G24" s="51" t="s">
        <v>666</v>
      </c>
      <c r="H24" s="51" t="s">
        <v>294</v>
      </c>
      <c r="I24" s="51" t="s">
        <v>410</v>
      </c>
      <c r="J24" s="51" t="s">
        <v>289</v>
      </c>
      <c r="K24" s="51" t="s">
        <v>671</v>
      </c>
    </row>
    <row r="25" spans="1:11" x14ac:dyDescent="0.25">
      <c r="A25" s="51">
        <v>24</v>
      </c>
      <c r="B25" s="51" t="s">
        <v>407</v>
      </c>
      <c r="C25" s="51" t="s">
        <v>408</v>
      </c>
      <c r="D25" s="51" t="s">
        <v>618</v>
      </c>
      <c r="E25" s="51" t="s">
        <v>619</v>
      </c>
      <c r="F25" s="51" t="s">
        <v>563</v>
      </c>
      <c r="G25" s="51" t="s">
        <v>666</v>
      </c>
      <c r="H25" s="51" t="s">
        <v>294</v>
      </c>
      <c r="I25" s="51" t="s">
        <v>564</v>
      </c>
      <c r="J25" s="51" t="s">
        <v>289</v>
      </c>
      <c r="K25" s="51" t="s">
        <v>672</v>
      </c>
    </row>
    <row r="26" spans="1:11" x14ac:dyDescent="0.25">
      <c r="A26" s="51">
        <v>25</v>
      </c>
      <c r="B26" s="51" t="s">
        <v>566</v>
      </c>
      <c r="C26" s="51" t="s">
        <v>556</v>
      </c>
      <c r="D26" s="51" t="s">
        <v>0</v>
      </c>
      <c r="E26" s="51" t="s">
        <v>1</v>
      </c>
      <c r="F26" s="51" t="s">
        <v>557</v>
      </c>
      <c r="G26" s="51" t="s">
        <v>666</v>
      </c>
      <c r="H26" s="51" t="s">
        <v>287</v>
      </c>
      <c r="I26" s="51" t="s">
        <v>558</v>
      </c>
      <c r="J26" s="51" t="s">
        <v>289</v>
      </c>
      <c r="K26" s="51" t="s">
        <v>673</v>
      </c>
    </row>
    <row r="27" spans="1:11" x14ac:dyDescent="0.25">
      <c r="A27" s="51">
        <v>26</v>
      </c>
      <c r="B27" s="51" t="s">
        <v>567</v>
      </c>
      <c r="C27" s="51" t="s">
        <v>561</v>
      </c>
      <c r="D27" s="51" t="s">
        <v>0</v>
      </c>
      <c r="E27" s="51" t="s">
        <v>1</v>
      </c>
      <c r="F27" s="51" t="s">
        <v>61</v>
      </c>
      <c r="G27" s="51" t="s">
        <v>666</v>
      </c>
      <c r="H27" s="51" t="s">
        <v>3</v>
      </c>
      <c r="I27" s="51" t="s">
        <v>62</v>
      </c>
      <c r="J27" s="51" t="s">
        <v>53</v>
      </c>
      <c r="K27" s="51" t="s">
        <v>674</v>
      </c>
    </row>
    <row r="28" spans="1:11" x14ac:dyDescent="0.25">
      <c r="A28" s="51">
        <v>27</v>
      </c>
      <c r="B28" s="51" t="s">
        <v>161</v>
      </c>
      <c r="C28" s="51" t="s">
        <v>162</v>
      </c>
      <c r="D28" s="51" t="s">
        <v>394</v>
      </c>
      <c r="E28" s="51" t="s">
        <v>1</v>
      </c>
      <c r="F28" s="51" t="s">
        <v>163</v>
      </c>
      <c r="G28" s="51" t="s">
        <v>666</v>
      </c>
      <c r="H28" s="51" t="s">
        <v>30</v>
      </c>
      <c r="I28" s="51" t="s">
        <v>164</v>
      </c>
      <c r="J28" s="51" t="s">
        <v>32</v>
      </c>
      <c r="K28" s="51" t="s">
        <v>675</v>
      </c>
    </row>
    <row r="29" spans="1:11" x14ac:dyDescent="0.25">
      <c r="A29" s="51">
        <v>28</v>
      </c>
      <c r="B29" s="51" t="s">
        <v>322</v>
      </c>
      <c r="C29" s="51" t="s">
        <v>323</v>
      </c>
      <c r="D29" s="51" t="s">
        <v>66</v>
      </c>
      <c r="E29" s="51" t="s">
        <v>1</v>
      </c>
      <c r="F29" s="51" t="s">
        <v>324</v>
      </c>
      <c r="G29" s="51" t="s">
        <v>666</v>
      </c>
      <c r="H29" s="51" t="s">
        <v>287</v>
      </c>
      <c r="I29" s="51" t="s">
        <v>325</v>
      </c>
      <c r="J29" s="51" t="s">
        <v>289</v>
      </c>
      <c r="K29" s="51" t="s">
        <v>676</v>
      </c>
    </row>
    <row r="30" spans="1:11" x14ac:dyDescent="0.25">
      <c r="A30" s="51">
        <v>29</v>
      </c>
      <c r="B30" s="51"/>
      <c r="C30" s="51"/>
      <c r="D30" s="51"/>
      <c r="E30" s="51"/>
      <c r="F30" s="51" t="s">
        <v>540</v>
      </c>
      <c r="G30" s="51" t="s">
        <v>666</v>
      </c>
      <c r="H30" s="51" t="s">
        <v>294</v>
      </c>
      <c r="I30" s="51" t="s">
        <v>541</v>
      </c>
      <c r="J30" s="51" t="s">
        <v>289</v>
      </c>
      <c r="K30" s="51" t="s">
        <v>677</v>
      </c>
    </row>
    <row r="31" spans="1:11" x14ac:dyDescent="0.25">
      <c r="A31" s="51">
        <v>30</v>
      </c>
      <c r="B31" s="51" t="s">
        <v>283</v>
      </c>
      <c r="C31" s="51" t="s">
        <v>284</v>
      </c>
      <c r="D31" s="51" t="s">
        <v>285</v>
      </c>
      <c r="E31" s="51" t="s">
        <v>7</v>
      </c>
      <c r="F31" s="51" t="s">
        <v>286</v>
      </c>
      <c r="G31" s="51" t="s">
        <v>666</v>
      </c>
      <c r="H31" s="51" t="s">
        <v>287</v>
      </c>
      <c r="I31" s="51" t="s">
        <v>288</v>
      </c>
      <c r="J31" s="51" t="s">
        <v>289</v>
      </c>
      <c r="K31" s="51" t="s">
        <v>678</v>
      </c>
    </row>
    <row r="32" spans="1:11" x14ac:dyDescent="0.25">
      <c r="A32" s="51">
        <v>31</v>
      </c>
      <c r="B32" s="51" t="s">
        <v>291</v>
      </c>
      <c r="C32" s="51" t="s">
        <v>292</v>
      </c>
      <c r="D32" s="51" t="s">
        <v>0</v>
      </c>
      <c r="E32" s="51" t="s">
        <v>1</v>
      </c>
      <c r="F32" s="51" t="s">
        <v>293</v>
      </c>
      <c r="G32" s="51" t="s">
        <v>666</v>
      </c>
      <c r="H32" s="51" t="s">
        <v>294</v>
      </c>
      <c r="I32" s="51" t="s">
        <v>295</v>
      </c>
      <c r="J32" s="51" t="s">
        <v>289</v>
      </c>
      <c r="K32" s="51" t="s">
        <v>679</v>
      </c>
    </row>
    <row r="33" spans="1:11" x14ac:dyDescent="0.25">
      <c r="A33" s="51">
        <v>32</v>
      </c>
      <c r="B33" s="51" t="s">
        <v>297</v>
      </c>
      <c r="C33" s="51" t="s">
        <v>255</v>
      </c>
      <c r="D33" s="51" t="s">
        <v>0</v>
      </c>
      <c r="E33" s="51" t="s">
        <v>1</v>
      </c>
      <c r="F33" s="51" t="s">
        <v>298</v>
      </c>
      <c r="G33" s="51" t="s">
        <v>666</v>
      </c>
      <c r="H33" s="51" t="s">
        <v>294</v>
      </c>
      <c r="I33" s="51" t="s">
        <v>299</v>
      </c>
      <c r="J33" s="51" t="s">
        <v>289</v>
      </c>
      <c r="K33" s="51" t="s">
        <v>680</v>
      </c>
    </row>
    <row r="34" spans="1:11" x14ac:dyDescent="0.25">
      <c r="A34" s="51">
        <v>33</v>
      </c>
      <c r="B34" s="51" t="s">
        <v>301</v>
      </c>
      <c r="C34" s="51" t="s">
        <v>302</v>
      </c>
      <c r="D34" s="51" t="s">
        <v>0</v>
      </c>
      <c r="E34" s="51" t="s">
        <v>1</v>
      </c>
      <c r="F34" s="51" t="s">
        <v>303</v>
      </c>
      <c r="G34" s="51" t="s">
        <v>666</v>
      </c>
      <c r="H34" s="51" t="s">
        <v>294</v>
      </c>
      <c r="I34" s="51" t="s">
        <v>304</v>
      </c>
      <c r="J34" s="51" t="s">
        <v>289</v>
      </c>
      <c r="K34" s="51" t="s">
        <v>681</v>
      </c>
    </row>
    <row r="35" spans="1:11" x14ac:dyDescent="0.25">
      <c r="A35" s="51">
        <v>34</v>
      </c>
      <c r="B35" s="51" t="s">
        <v>311</v>
      </c>
      <c r="C35" s="51" t="s">
        <v>312</v>
      </c>
      <c r="D35" s="51" t="s">
        <v>313</v>
      </c>
      <c r="E35" s="51" t="s">
        <v>43</v>
      </c>
      <c r="F35" s="51" t="s">
        <v>314</v>
      </c>
      <c r="G35" s="51" t="s">
        <v>666</v>
      </c>
      <c r="H35" s="51" t="s">
        <v>294</v>
      </c>
      <c r="I35" s="51" t="s">
        <v>315</v>
      </c>
      <c r="J35" s="51" t="s">
        <v>289</v>
      </c>
      <c r="K35" s="51" t="s">
        <v>683</v>
      </c>
    </row>
    <row r="36" spans="1:11" x14ac:dyDescent="0.25">
      <c r="A36" s="51">
        <v>35</v>
      </c>
      <c r="B36" s="51" t="s">
        <v>317</v>
      </c>
      <c r="C36" s="51" t="s">
        <v>279</v>
      </c>
      <c r="D36" s="51" t="s">
        <v>318</v>
      </c>
      <c r="E36" s="51" t="s">
        <v>28</v>
      </c>
      <c r="F36" s="51" t="s">
        <v>319</v>
      </c>
      <c r="G36" s="51" t="s">
        <v>666</v>
      </c>
      <c r="H36" s="51" t="s">
        <v>287</v>
      </c>
      <c r="I36" s="51" t="s">
        <v>320</v>
      </c>
      <c r="J36" s="51" t="s">
        <v>289</v>
      </c>
      <c r="K36" s="51" t="s">
        <v>758</v>
      </c>
    </row>
    <row r="37" spans="1:11" x14ac:dyDescent="0.25">
      <c r="A37" s="51">
        <v>36</v>
      </c>
      <c r="B37" s="51" t="s">
        <v>327</v>
      </c>
      <c r="C37" s="51" t="s">
        <v>328</v>
      </c>
      <c r="D37" s="51" t="s">
        <v>112</v>
      </c>
      <c r="E37" s="51" t="s">
        <v>43</v>
      </c>
      <c r="F37" s="51" t="s">
        <v>329</v>
      </c>
      <c r="G37" s="51" t="s">
        <v>666</v>
      </c>
      <c r="H37" s="51" t="s">
        <v>287</v>
      </c>
      <c r="I37" s="51" t="s">
        <v>330</v>
      </c>
      <c r="J37" s="51" t="s">
        <v>289</v>
      </c>
      <c r="K37" s="51" t="s">
        <v>684</v>
      </c>
    </row>
    <row r="38" spans="1:11" x14ac:dyDescent="0.25">
      <c r="A38" s="51">
        <v>37</v>
      </c>
      <c r="B38" s="51" t="s">
        <v>15</v>
      </c>
      <c r="C38" s="51" t="s">
        <v>16</v>
      </c>
      <c r="D38" s="51" t="s">
        <v>17</v>
      </c>
      <c r="E38" s="51" t="s">
        <v>7</v>
      </c>
      <c r="F38" s="51" t="s">
        <v>18</v>
      </c>
      <c r="G38" s="51" t="s">
        <v>527</v>
      </c>
      <c r="H38" s="51" t="s">
        <v>5</v>
      </c>
      <c r="I38" s="51" t="s">
        <v>19</v>
      </c>
      <c r="J38" s="51" t="s">
        <v>6</v>
      </c>
      <c r="K38" s="51" t="s">
        <v>685</v>
      </c>
    </row>
    <row r="39" spans="1:11" x14ac:dyDescent="0.25">
      <c r="A39" s="51">
        <v>38</v>
      </c>
      <c r="B39" s="51" t="s">
        <v>333</v>
      </c>
      <c r="C39" s="51" t="s">
        <v>334</v>
      </c>
      <c r="D39" s="51" t="s">
        <v>335</v>
      </c>
      <c r="E39" s="51" t="s">
        <v>48</v>
      </c>
      <c r="F39" s="51" t="s">
        <v>336</v>
      </c>
      <c r="G39" s="51" t="s">
        <v>666</v>
      </c>
      <c r="H39" s="51" t="s">
        <v>287</v>
      </c>
      <c r="I39" s="51" t="s">
        <v>337</v>
      </c>
      <c r="J39" s="51" t="s">
        <v>289</v>
      </c>
      <c r="K39" s="51" t="s">
        <v>686</v>
      </c>
    </row>
    <row r="40" spans="1:11" x14ac:dyDescent="0.25">
      <c r="A40" s="51">
        <v>39</v>
      </c>
      <c r="B40" s="51" t="s">
        <v>345</v>
      </c>
      <c r="C40" s="51" t="s">
        <v>346</v>
      </c>
      <c r="D40" s="51" t="s">
        <v>17</v>
      </c>
      <c r="E40" s="51" t="s">
        <v>7</v>
      </c>
      <c r="F40" s="51" t="s">
        <v>347</v>
      </c>
      <c r="G40" s="51" t="s">
        <v>666</v>
      </c>
      <c r="H40" s="51" t="s">
        <v>287</v>
      </c>
      <c r="I40" s="51" t="s">
        <v>348</v>
      </c>
      <c r="J40" s="51" t="s">
        <v>289</v>
      </c>
      <c r="K40" s="51" t="s">
        <v>688</v>
      </c>
    </row>
    <row r="41" spans="1:11" x14ac:dyDescent="0.25">
      <c r="A41" s="51">
        <v>40</v>
      </c>
      <c r="B41" s="51" t="s">
        <v>350</v>
      </c>
      <c r="C41" s="51" t="s">
        <v>340</v>
      </c>
      <c r="D41" s="51" t="s">
        <v>351</v>
      </c>
      <c r="E41" s="51" t="s">
        <v>48</v>
      </c>
      <c r="F41" s="51" t="s">
        <v>352</v>
      </c>
      <c r="G41" s="51" t="s">
        <v>666</v>
      </c>
      <c r="H41" s="51" t="s">
        <v>287</v>
      </c>
      <c r="I41" s="51" t="s">
        <v>353</v>
      </c>
      <c r="J41" s="51" t="s">
        <v>289</v>
      </c>
      <c r="K41" s="51" t="s">
        <v>689</v>
      </c>
    </row>
    <row r="42" spans="1:11" x14ac:dyDescent="0.25">
      <c r="A42" s="51">
        <v>41</v>
      </c>
      <c r="B42" s="51" t="s">
        <v>355</v>
      </c>
      <c r="C42" s="51" t="s">
        <v>356</v>
      </c>
      <c r="D42" s="51" t="s">
        <v>0</v>
      </c>
      <c r="E42" s="51" t="s">
        <v>1</v>
      </c>
      <c r="F42" s="51" t="s">
        <v>357</v>
      </c>
      <c r="G42" s="51" t="s">
        <v>666</v>
      </c>
      <c r="H42" s="51" t="s">
        <v>294</v>
      </c>
      <c r="I42" s="51" t="s">
        <v>358</v>
      </c>
      <c r="J42" s="51" t="s">
        <v>289</v>
      </c>
      <c r="K42" s="51" t="s">
        <v>690</v>
      </c>
    </row>
    <row r="43" spans="1:11" x14ac:dyDescent="0.25">
      <c r="A43" s="51">
        <v>42</v>
      </c>
      <c r="B43" s="51" t="s">
        <v>238</v>
      </c>
      <c r="C43" s="51" t="s">
        <v>239</v>
      </c>
      <c r="D43" s="51" t="s">
        <v>0</v>
      </c>
      <c r="E43" s="51" t="s">
        <v>1</v>
      </c>
      <c r="F43" s="51" t="s">
        <v>240</v>
      </c>
      <c r="G43" s="51" t="s">
        <v>666</v>
      </c>
      <c r="H43" s="51" t="s">
        <v>3</v>
      </c>
      <c r="I43" s="51" t="s">
        <v>241</v>
      </c>
      <c r="J43" s="51" t="s">
        <v>53</v>
      </c>
      <c r="K43" s="51" t="s">
        <v>691</v>
      </c>
    </row>
    <row r="44" spans="1:11" x14ac:dyDescent="0.25">
      <c r="A44" s="51">
        <v>43</v>
      </c>
      <c r="B44" s="51" t="s">
        <v>366</v>
      </c>
      <c r="C44" s="51" t="s">
        <v>367</v>
      </c>
      <c r="D44" s="51" t="s">
        <v>368</v>
      </c>
      <c r="E44" s="51" t="s">
        <v>43</v>
      </c>
      <c r="F44" s="51" t="s">
        <v>369</v>
      </c>
      <c r="G44" s="51" t="s">
        <v>666</v>
      </c>
      <c r="H44" s="51" t="s">
        <v>294</v>
      </c>
      <c r="I44" s="51" t="s">
        <v>370</v>
      </c>
      <c r="J44" s="51" t="s">
        <v>289</v>
      </c>
      <c r="K44" s="51" t="s">
        <v>693</v>
      </c>
    </row>
    <row r="45" spans="1:11" x14ac:dyDescent="0.25">
      <c r="A45" s="51">
        <v>44</v>
      </c>
      <c r="B45" s="51" t="s">
        <v>372</v>
      </c>
      <c r="C45" s="51" t="s">
        <v>373</v>
      </c>
      <c r="D45" s="51" t="s">
        <v>42</v>
      </c>
      <c r="E45" s="51" t="s">
        <v>43</v>
      </c>
      <c r="F45" s="51" t="s">
        <v>374</v>
      </c>
      <c r="G45" s="51" t="s">
        <v>666</v>
      </c>
      <c r="H45" s="51" t="s">
        <v>294</v>
      </c>
      <c r="I45" s="51" t="s">
        <v>375</v>
      </c>
      <c r="J45" s="51" t="s">
        <v>289</v>
      </c>
      <c r="K45" s="51" t="s">
        <v>694</v>
      </c>
    </row>
    <row r="46" spans="1:11" x14ac:dyDescent="0.25">
      <c r="A46" s="51">
        <v>45</v>
      </c>
      <c r="B46" s="51" t="s">
        <v>377</v>
      </c>
      <c r="C46" s="51" t="s">
        <v>378</v>
      </c>
      <c r="D46" s="51" t="s">
        <v>256</v>
      </c>
      <c r="E46" s="51" t="s">
        <v>1</v>
      </c>
      <c r="F46" s="51" t="s">
        <v>379</v>
      </c>
      <c r="G46" s="51" t="s">
        <v>666</v>
      </c>
      <c r="H46" s="51" t="s">
        <v>294</v>
      </c>
      <c r="I46" s="51" t="s">
        <v>380</v>
      </c>
      <c r="J46" s="51" t="s">
        <v>289</v>
      </c>
      <c r="K46" s="51" t="s">
        <v>695</v>
      </c>
    </row>
    <row r="47" spans="1:11" x14ac:dyDescent="0.25">
      <c r="A47" s="51">
        <v>46</v>
      </c>
      <c r="B47" s="51" t="s">
        <v>387</v>
      </c>
      <c r="C47" s="51" t="s">
        <v>279</v>
      </c>
      <c r="D47" s="51" t="s">
        <v>351</v>
      </c>
      <c r="E47" s="51" t="s">
        <v>48</v>
      </c>
      <c r="F47" s="51" t="s">
        <v>388</v>
      </c>
      <c r="G47" s="51" t="s">
        <v>666</v>
      </c>
      <c r="H47" s="51" t="s">
        <v>287</v>
      </c>
      <c r="I47" s="51" t="s">
        <v>389</v>
      </c>
      <c r="J47" s="51" t="s">
        <v>289</v>
      </c>
      <c r="K47" s="51" t="s">
        <v>696</v>
      </c>
    </row>
    <row r="48" spans="1:11" x14ac:dyDescent="0.25">
      <c r="A48" s="51">
        <v>47</v>
      </c>
      <c r="B48" s="51" t="s">
        <v>49</v>
      </c>
      <c r="C48" s="51" t="s">
        <v>97</v>
      </c>
      <c r="D48" s="51" t="s">
        <v>66</v>
      </c>
      <c r="E48" s="51" t="s">
        <v>1</v>
      </c>
      <c r="F48" s="51" t="s">
        <v>391</v>
      </c>
      <c r="G48" s="51" t="s">
        <v>666</v>
      </c>
      <c r="H48" s="51" t="s">
        <v>294</v>
      </c>
      <c r="I48" s="51" t="s">
        <v>392</v>
      </c>
      <c r="J48" s="51" t="s">
        <v>289</v>
      </c>
      <c r="K48" s="51" t="s">
        <v>697</v>
      </c>
    </row>
    <row r="49" spans="1:11" x14ac:dyDescent="0.25">
      <c r="A49" s="51">
        <v>48</v>
      </c>
      <c r="B49" s="51" t="s">
        <v>137</v>
      </c>
      <c r="C49" s="51" t="s">
        <v>138</v>
      </c>
      <c r="D49" s="51" t="s">
        <v>0</v>
      </c>
      <c r="E49" s="51" t="s">
        <v>1</v>
      </c>
      <c r="F49" s="51" t="s">
        <v>139</v>
      </c>
      <c r="G49" s="51" t="s">
        <v>666</v>
      </c>
      <c r="H49" s="51" t="s">
        <v>3</v>
      </c>
      <c r="I49" s="51" t="s">
        <v>140</v>
      </c>
      <c r="J49" s="51" t="s">
        <v>53</v>
      </c>
      <c r="K49" s="51" t="s">
        <v>699</v>
      </c>
    </row>
    <row r="50" spans="1:11" x14ac:dyDescent="0.25">
      <c r="A50" s="51">
        <v>49</v>
      </c>
      <c r="B50" s="51" t="s">
        <v>262</v>
      </c>
      <c r="C50" s="51" t="s">
        <v>399</v>
      </c>
      <c r="D50" s="51" t="s">
        <v>0</v>
      </c>
      <c r="E50" s="51" t="s">
        <v>1</v>
      </c>
      <c r="F50" s="51" t="s">
        <v>400</v>
      </c>
      <c r="G50" s="51" t="s">
        <v>666</v>
      </c>
      <c r="H50" s="51" t="s">
        <v>294</v>
      </c>
      <c r="I50" s="51" t="s">
        <v>401</v>
      </c>
      <c r="J50" s="51" t="s">
        <v>289</v>
      </c>
      <c r="K50" s="51" t="s">
        <v>700</v>
      </c>
    </row>
    <row r="51" spans="1:11" x14ac:dyDescent="0.25">
      <c r="A51" s="51">
        <v>50</v>
      </c>
      <c r="B51" s="51" t="s">
        <v>403</v>
      </c>
      <c r="C51" s="51" t="s">
        <v>60</v>
      </c>
      <c r="D51" s="51" t="s">
        <v>27</v>
      </c>
      <c r="E51" s="51" t="s">
        <v>28</v>
      </c>
      <c r="F51" s="51" t="s">
        <v>404</v>
      </c>
      <c r="G51" s="51" t="s">
        <v>666</v>
      </c>
      <c r="H51" s="51" t="s">
        <v>287</v>
      </c>
      <c r="I51" s="51" t="s">
        <v>405</v>
      </c>
      <c r="J51" s="51" t="s">
        <v>289</v>
      </c>
      <c r="K51" s="51" t="s">
        <v>701</v>
      </c>
    </row>
    <row r="52" spans="1:11" x14ac:dyDescent="0.25">
      <c r="A52" s="51">
        <v>51</v>
      </c>
      <c r="B52" s="51" t="s">
        <v>407</v>
      </c>
      <c r="C52" s="51" t="s">
        <v>408</v>
      </c>
      <c r="D52" s="51" t="s">
        <v>618</v>
      </c>
      <c r="E52" s="51" t="s">
        <v>619</v>
      </c>
      <c r="F52" s="51" t="s">
        <v>412</v>
      </c>
      <c r="G52" s="51" t="s">
        <v>666</v>
      </c>
      <c r="H52" s="51" t="s">
        <v>294</v>
      </c>
      <c r="I52" s="51" t="s">
        <v>413</v>
      </c>
      <c r="J52" s="51" t="s">
        <v>289</v>
      </c>
      <c r="K52" s="51" t="s">
        <v>702</v>
      </c>
    </row>
    <row r="53" spans="1:11" x14ac:dyDescent="0.25">
      <c r="A53" s="51">
        <v>52</v>
      </c>
      <c r="B53" s="51" t="s">
        <v>415</v>
      </c>
      <c r="C53" s="51" t="s">
        <v>416</v>
      </c>
      <c r="D53" s="51" t="s">
        <v>417</v>
      </c>
      <c r="E53" s="51" t="s">
        <v>28</v>
      </c>
      <c r="F53" s="51" t="s">
        <v>418</v>
      </c>
      <c r="G53" s="51" t="s">
        <v>666</v>
      </c>
      <c r="H53" s="51" t="s">
        <v>287</v>
      </c>
      <c r="I53" s="51" t="s">
        <v>419</v>
      </c>
      <c r="J53" s="51" t="s">
        <v>289</v>
      </c>
      <c r="K53" s="51" t="s">
        <v>703</v>
      </c>
    </row>
    <row r="54" spans="1:11" x14ac:dyDescent="0.25">
      <c r="A54" s="51">
        <v>53</v>
      </c>
      <c r="B54" s="51" t="s">
        <v>431</v>
      </c>
      <c r="C54" s="51" t="s">
        <v>172</v>
      </c>
      <c r="D54" s="51" t="s">
        <v>432</v>
      </c>
      <c r="E54" s="51" t="s">
        <v>28</v>
      </c>
      <c r="F54" s="51" t="s">
        <v>433</v>
      </c>
      <c r="G54" s="51" t="s">
        <v>666</v>
      </c>
      <c r="H54" s="51" t="s">
        <v>294</v>
      </c>
      <c r="I54" s="51" t="s">
        <v>434</v>
      </c>
      <c r="J54" s="51" t="s">
        <v>289</v>
      </c>
      <c r="K54" s="51" t="s">
        <v>704</v>
      </c>
    </row>
    <row r="55" spans="1:11" x14ac:dyDescent="0.25">
      <c r="A55" s="51">
        <v>54</v>
      </c>
      <c r="B55" s="51" t="s">
        <v>15</v>
      </c>
      <c r="C55" s="51" t="s">
        <v>16</v>
      </c>
      <c r="D55" s="51" t="s">
        <v>17</v>
      </c>
      <c r="E55" s="51" t="s">
        <v>7</v>
      </c>
      <c r="F55" s="51" t="s">
        <v>77</v>
      </c>
      <c r="G55" s="51" t="s">
        <v>666</v>
      </c>
      <c r="H55" s="51" t="s">
        <v>30</v>
      </c>
      <c r="I55" s="51" t="s">
        <v>78</v>
      </c>
      <c r="J55" s="51" t="s">
        <v>32</v>
      </c>
      <c r="K55" s="51" t="s">
        <v>705</v>
      </c>
    </row>
    <row r="56" spans="1:11" x14ac:dyDescent="0.25">
      <c r="A56" s="51">
        <v>55</v>
      </c>
      <c r="B56" s="51" t="s">
        <v>407</v>
      </c>
      <c r="C56" s="51" t="s">
        <v>408</v>
      </c>
      <c r="D56" s="51" t="s">
        <v>618</v>
      </c>
      <c r="E56" s="51" t="s">
        <v>619</v>
      </c>
      <c r="F56" s="51" t="s">
        <v>437</v>
      </c>
      <c r="G56" s="51" t="s">
        <v>666</v>
      </c>
      <c r="H56" s="51" t="s">
        <v>30</v>
      </c>
      <c r="I56" s="51" t="s">
        <v>438</v>
      </c>
      <c r="J56" s="51" t="s">
        <v>32</v>
      </c>
      <c r="K56" s="51" t="s">
        <v>706</v>
      </c>
    </row>
    <row r="57" spans="1:11" x14ac:dyDescent="0.25">
      <c r="A57" s="51">
        <v>56</v>
      </c>
      <c r="B57" s="51" t="s">
        <v>407</v>
      </c>
      <c r="C57" s="51" t="s">
        <v>408</v>
      </c>
      <c r="D57" s="51" t="s">
        <v>618</v>
      </c>
      <c r="E57" s="51" t="s">
        <v>619</v>
      </c>
      <c r="F57" s="51" t="s">
        <v>440</v>
      </c>
      <c r="G57" s="51" t="s">
        <v>666</v>
      </c>
      <c r="H57" s="51" t="s">
        <v>30</v>
      </c>
      <c r="I57" s="51" t="s">
        <v>441</v>
      </c>
      <c r="J57" s="51" t="s">
        <v>32</v>
      </c>
      <c r="K57" s="51" t="s">
        <v>707</v>
      </c>
    </row>
    <row r="58" spans="1:11" x14ac:dyDescent="0.25">
      <c r="A58" s="51">
        <v>57</v>
      </c>
      <c r="B58" s="51" t="s">
        <v>443</v>
      </c>
      <c r="C58" s="51" t="s">
        <v>444</v>
      </c>
      <c r="D58" s="51" t="s">
        <v>0</v>
      </c>
      <c r="E58" s="51" t="s">
        <v>1</v>
      </c>
      <c r="F58" s="51" t="s">
        <v>445</v>
      </c>
      <c r="G58" s="51" t="s">
        <v>527</v>
      </c>
      <c r="H58" s="51" t="s">
        <v>5</v>
      </c>
      <c r="I58" s="51" t="s">
        <v>446</v>
      </c>
      <c r="J58" s="51" t="s">
        <v>6</v>
      </c>
      <c r="K58" s="51" t="s">
        <v>708</v>
      </c>
    </row>
    <row r="59" spans="1:11" x14ac:dyDescent="0.25">
      <c r="A59" s="51">
        <v>58</v>
      </c>
      <c r="B59" s="51" t="s">
        <v>448</v>
      </c>
      <c r="C59" s="51" t="s">
        <v>449</v>
      </c>
      <c r="D59" s="51" t="s">
        <v>205</v>
      </c>
      <c r="E59" s="51" t="s">
        <v>1</v>
      </c>
      <c r="F59" s="51" t="s">
        <v>450</v>
      </c>
      <c r="G59" s="51" t="s">
        <v>527</v>
      </c>
      <c r="H59" s="51" t="s">
        <v>5</v>
      </c>
      <c r="I59" s="51" t="s">
        <v>451</v>
      </c>
      <c r="J59" s="51" t="s">
        <v>6</v>
      </c>
      <c r="K59" s="51" t="s">
        <v>709</v>
      </c>
    </row>
    <row r="60" spans="1:11" x14ac:dyDescent="0.25">
      <c r="A60" s="51">
        <v>59</v>
      </c>
      <c r="B60" s="51" t="s">
        <v>460</v>
      </c>
      <c r="C60" s="51" t="s">
        <v>461</v>
      </c>
      <c r="D60" s="51" t="s">
        <v>462</v>
      </c>
      <c r="E60" s="51" t="s">
        <v>1</v>
      </c>
      <c r="F60" s="51" t="s">
        <v>463</v>
      </c>
      <c r="G60" s="51" t="s">
        <v>666</v>
      </c>
      <c r="H60" s="51" t="s">
        <v>30</v>
      </c>
      <c r="I60" s="51" t="s">
        <v>464</v>
      </c>
      <c r="J60" s="51" t="s">
        <v>32</v>
      </c>
      <c r="K60" s="51" t="s">
        <v>711</v>
      </c>
    </row>
    <row r="61" spans="1:11" x14ac:dyDescent="0.25">
      <c r="A61" s="51">
        <v>60</v>
      </c>
      <c r="B61" s="51" t="s">
        <v>165</v>
      </c>
      <c r="C61" s="51" t="s">
        <v>166</v>
      </c>
      <c r="D61" s="51" t="s">
        <v>27</v>
      </c>
      <c r="E61" s="51" t="s">
        <v>28</v>
      </c>
      <c r="F61" s="51" t="s">
        <v>167</v>
      </c>
      <c r="G61" s="51" t="s">
        <v>666</v>
      </c>
      <c r="H61" s="51" t="s">
        <v>30</v>
      </c>
      <c r="I61" s="51" t="s">
        <v>168</v>
      </c>
      <c r="J61" s="51" t="s">
        <v>32</v>
      </c>
      <c r="K61" s="51" t="s">
        <v>712</v>
      </c>
    </row>
    <row r="62" spans="1:11" x14ac:dyDescent="0.25">
      <c r="A62" s="51">
        <v>61</v>
      </c>
      <c r="B62" s="51" t="s">
        <v>20</v>
      </c>
      <c r="C62" s="51" t="s">
        <v>21</v>
      </c>
      <c r="D62" s="51" t="s">
        <v>0</v>
      </c>
      <c r="E62" s="51" t="s">
        <v>1</v>
      </c>
      <c r="F62" s="51" t="s">
        <v>22</v>
      </c>
      <c r="G62" s="51" t="s">
        <v>527</v>
      </c>
      <c r="H62" s="51" t="s">
        <v>5</v>
      </c>
      <c r="I62" s="51" t="s">
        <v>23</v>
      </c>
      <c r="J62" s="51" t="s">
        <v>6</v>
      </c>
      <c r="K62" s="51" t="s">
        <v>713</v>
      </c>
    </row>
    <row r="63" spans="1:11" x14ac:dyDescent="0.25">
      <c r="A63" s="51">
        <v>62</v>
      </c>
      <c r="B63" s="51" t="s">
        <v>25</v>
      </c>
      <c r="C63" s="51" t="s">
        <v>26</v>
      </c>
      <c r="D63" s="51" t="s">
        <v>27</v>
      </c>
      <c r="E63" s="51" t="s">
        <v>28</v>
      </c>
      <c r="F63" s="51" t="s">
        <v>29</v>
      </c>
      <c r="G63" s="51" t="s">
        <v>666</v>
      </c>
      <c r="H63" s="51" t="s">
        <v>30</v>
      </c>
      <c r="I63" s="51" t="s">
        <v>31</v>
      </c>
      <c r="J63" s="51" t="s">
        <v>32</v>
      </c>
      <c r="K63" s="51" t="s">
        <v>714</v>
      </c>
    </row>
    <row r="64" spans="1:11" x14ac:dyDescent="0.25">
      <c r="A64" s="51">
        <v>63</v>
      </c>
      <c r="B64" s="51" t="s">
        <v>34</v>
      </c>
      <c r="C64" s="51" t="s">
        <v>35</v>
      </c>
      <c r="D64" s="51" t="s">
        <v>36</v>
      </c>
      <c r="E64" s="51" t="s">
        <v>1</v>
      </c>
      <c r="F64" s="51" t="s">
        <v>37</v>
      </c>
      <c r="G64" s="51" t="s">
        <v>527</v>
      </c>
      <c r="H64" s="51" t="s">
        <v>5</v>
      </c>
      <c r="I64" s="51" t="s">
        <v>38</v>
      </c>
      <c r="J64" s="51" t="s">
        <v>6</v>
      </c>
      <c r="K64" s="51" t="s">
        <v>715</v>
      </c>
    </row>
    <row r="65" spans="1:11" x14ac:dyDescent="0.25">
      <c r="A65" s="51">
        <v>64</v>
      </c>
      <c r="B65" s="51" t="s">
        <v>40</v>
      </c>
      <c r="C65" s="51" t="s">
        <v>41</v>
      </c>
      <c r="D65" s="51" t="s">
        <v>42</v>
      </c>
      <c r="E65" s="51" t="s">
        <v>43</v>
      </c>
      <c r="F65" s="51" t="s">
        <v>44</v>
      </c>
      <c r="G65" s="51" t="s">
        <v>527</v>
      </c>
      <c r="H65" s="51" t="s">
        <v>5</v>
      </c>
      <c r="I65" s="51" t="s">
        <v>45</v>
      </c>
      <c r="J65" s="51" t="s">
        <v>6</v>
      </c>
      <c r="K65" s="51" t="s">
        <v>716</v>
      </c>
    </row>
    <row r="66" spans="1:11" x14ac:dyDescent="0.25">
      <c r="A66" s="51">
        <v>65</v>
      </c>
      <c r="B66" s="51" t="s">
        <v>54</v>
      </c>
      <c r="C66" s="51" t="s">
        <v>55</v>
      </c>
      <c r="D66" s="51" t="s">
        <v>0</v>
      </c>
      <c r="E66" s="51" t="s">
        <v>1</v>
      </c>
      <c r="F66" s="51" t="s">
        <v>56</v>
      </c>
      <c r="G66" s="51" t="s">
        <v>527</v>
      </c>
      <c r="H66" s="51" t="s">
        <v>5</v>
      </c>
      <c r="I66" s="51" t="s">
        <v>57</v>
      </c>
      <c r="J66" s="51" t="s">
        <v>6</v>
      </c>
      <c r="K66" s="51" t="s">
        <v>717</v>
      </c>
    </row>
    <row r="67" spans="1:11" x14ac:dyDescent="0.25">
      <c r="A67" s="51">
        <v>66</v>
      </c>
      <c r="B67" s="51" t="s">
        <v>64</v>
      </c>
      <c r="C67" s="51" t="s">
        <v>65</v>
      </c>
      <c r="D67" s="51" t="s">
        <v>66</v>
      </c>
      <c r="E67" s="51" t="s">
        <v>1</v>
      </c>
      <c r="F67" s="51" t="s">
        <v>67</v>
      </c>
      <c r="G67" s="51" t="s">
        <v>666</v>
      </c>
      <c r="H67" s="51" t="s">
        <v>30</v>
      </c>
      <c r="I67" s="51" t="s">
        <v>68</v>
      </c>
      <c r="J67" s="51" t="s">
        <v>32</v>
      </c>
      <c r="K67" s="51" t="s">
        <v>718</v>
      </c>
    </row>
    <row r="68" spans="1:11" x14ac:dyDescent="0.25">
      <c r="A68" s="51">
        <v>67</v>
      </c>
      <c r="B68" s="51" t="s">
        <v>71</v>
      </c>
      <c r="C68" s="51" t="s">
        <v>72</v>
      </c>
      <c r="D68" s="51" t="s">
        <v>73</v>
      </c>
      <c r="E68" s="51" t="s">
        <v>28</v>
      </c>
      <c r="F68" s="51" t="s">
        <v>74</v>
      </c>
      <c r="G68" s="51" t="s">
        <v>666</v>
      </c>
      <c r="H68" s="51" t="s">
        <v>30</v>
      </c>
      <c r="I68" s="51" t="s">
        <v>75</v>
      </c>
      <c r="J68" s="51" t="s">
        <v>32</v>
      </c>
      <c r="K68" s="51" t="s">
        <v>719</v>
      </c>
    </row>
    <row r="69" spans="1:11" x14ac:dyDescent="0.25">
      <c r="A69" s="51">
        <v>68</v>
      </c>
      <c r="B69" s="51" t="s">
        <v>467</v>
      </c>
      <c r="C69" s="51" t="s">
        <v>468</v>
      </c>
      <c r="D69" s="51" t="s">
        <v>0</v>
      </c>
      <c r="E69" s="51" t="s">
        <v>1</v>
      </c>
      <c r="F69" s="51" t="s">
        <v>469</v>
      </c>
      <c r="G69" s="51" t="s">
        <v>527</v>
      </c>
      <c r="H69" s="51" t="s">
        <v>5</v>
      </c>
      <c r="I69" s="51" t="s">
        <v>470</v>
      </c>
      <c r="J69" s="51" t="s">
        <v>6</v>
      </c>
      <c r="K69" s="51" t="s">
        <v>720</v>
      </c>
    </row>
    <row r="70" spans="1:11" x14ac:dyDescent="0.25">
      <c r="A70" s="51">
        <v>69</v>
      </c>
      <c r="B70" s="51" t="s">
        <v>79</v>
      </c>
      <c r="C70" s="51" t="s">
        <v>11</v>
      </c>
      <c r="D70" s="51" t="s">
        <v>80</v>
      </c>
      <c r="E70" s="51" t="s">
        <v>81</v>
      </c>
      <c r="F70" s="51" t="s">
        <v>82</v>
      </c>
      <c r="G70" s="51" t="s">
        <v>527</v>
      </c>
      <c r="H70" s="51" t="s">
        <v>5</v>
      </c>
      <c r="I70" s="51" t="s">
        <v>83</v>
      </c>
      <c r="J70" s="51" t="s">
        <v>6</v>
      </c>
      <c r="K70" s="51" t="s">
        <v>721</v>
      </c>
    </row>
    <row r="71" spans="1:11" x14ac:dyDescent="0.25">
      <c r="A71" s="51">
        <v>70</v>
      </c>
      <c r="B71" s="51" t="s">
        <v>64</v>
      </c>
      <c r="C71" s="51" t="s">
        <v>65</v>
      </c>
      <c r="D71" s="51" t="s">
        <v>66</v>
      </c>
      <c r="E71" s="51" t="s">
        <v>1</v>
      </c>
      <c r="F71" s="51" t="s">
        <v>85</v>
      </c>
      <c r="G71" s="51" t="s">
        <v>527</v>
      </c>
      <c r="H71" s="51" t="s">
        <v>5</v>
      </c>
      <c r="I71" s="51" t="s">
        <v>86</v>
      </c>
      <c r="J71" s="51" t="s">
        <v>6</v>
      </c>
      <c r="K71" s="51" t="s">
        <v>722</v>
      </c>
    </row>
    <row r="72" spans="1:11" x14ac:dyDescent="0.25">
      <c r="A72" s="51">
        <v>71</v>
      </c>
      <c r="B72" s="51" t="s">
        <v>88</v>
      </c>
      <c r="C72" s="51" t="s">
        <v>89</v>
      </c>
      <c r="D72" s="51" t="s">
        <v>90</v>
      </c>
      <c r="E72" s="51" t="s">
        <v>70</v>
      </c>
      <c r="F72" s="51" t="s">
        <v>91</v>
      </c>
      <c r="G72" s="51" t="s">
        <v>527</v>
      </c>
      <c r="H72" s="51" t="s">
        <v>5</v>
      </c>
      <c r="I72" s="51" t="s">
        <v>92</v>
      </c>
      <c r="J72" s="51" t="s">
        <v>6</v>
      </c>
      <c r="K72" s="51" t="s">
        <v>723</v>
      </c>
    </row>
    <row r="73" spans="1:11" x14ac:dyDescent="0.25">
      <c r="A73" s="51">
        <v>72</v>
      </c>
      <c r="B73" s="51" t="s">
        <v>50</v>
      </c>
      <c r="C73" s="51" t="s">
        <v>51</v>
      </c>
      <c r="D73" s="51" t="s">
        <v>52</v>
      </c>
      <c r="E73" s="51" t="s">
        <v>43</v>
      </c>
      <c r="F73" s="51" t="s">
        <v>94</v>
      </c>
      <c r="G73" s="51" t="s">
        <v>527</v>
      </c>
      <c r="H73" s="51" t="s">
        <v>5</v>
      </c>
      <c r="I73" s="51" t="s">
        <v>95</v>
      </c>
      <c r="J73" s="51" t="s">
        <v>6</v>
      </c>
      <c r="K73" s="51" t="s">
        <v>724</v>
      </c>
    </row>
    <row r="74" spans="1:11" x14ac:dyDescent="0.25">
      <c r="A74" s="51">
        <v>73</v>
      </c>
      <c r="B74" s="51" t="s">
        <v>49</v>
      </c>
      <c r="C74" s="51" t="s">
        <v>97</v>
      </c>
      <c r="D74" s="51" t="s">
        <v>66</v>
      </c>
      <c r="E74" s="51" t="s">
        <v>1</v>
      </c>
      <c r="F74" s="51" t="s">
        <v>98</v>
      </c>
      <c r="G74" s="51" t="s">
        <v>527</v>
      </c>
      <c r="H74" s="51" t="s">
        <v>5</v>
      </c>
      <c r="I74" s="51" t="s">
        <v>99</v>
      </c>
      <c r="J74" s="51" t="s">
        <v>6</v>
      </c>
      <c r="K74" s="51" t="s">
        <v>725</v>
      </c>
    </row>
    <row r="75" spans="1:11" x14ac:dyDescent="0.25">
      <c r="A75" s="51">
        <v>74</v>
      </c>
      <c r="B75" s="51" t="s">
        <v>104</v>
      </c>
      <c r="C75" s="51" t="s">
        <v>105</v>
      </c>
      <c r="D75" s="51" t="s">
        <v>106</v>
      </c>
      <c r="E75" s="51" t="s">
        <v>7</v>
      </c>
      <c r="F75" s="51" t="s">
        <v>107</v>
      </c>
      <c r="G75" s="51" t="s">
        <v>527</v>
      </c>
      <c r="H75" s="51" t="s">
        <v>5</v>
      </c>
      <c r="I75" s="51" t="s">
        <v>108</v>
      </c>
      <c r="J75" s="51" t="s">
        <v>6</v>
      </c>
      <c r="K75" s="51" t="s">
        <v>726</v>
      </c>
    </row>
    <row r="76" spans="1:11" x14ac:dyDescent="0.25">
      <c r="A76" s="51">
        <v>75</v>
      </c>
      <c r="B76" s="51" t="s">
        <v>110</v>
      </c>
      <c r="C76" s="51" t="s">
        <v>111</v>
      </c>
      <c r="D76" s="51" t="s">
        <v>112</v>
      </c>
      <c r="E76" s="51" t="s">
        <v>43</v>
      </c>
      <c r="F76" s="51" t="s">
        <v>113</v>
      </c>
      <c r="G76" s="51" t="s">
        <v>666</v>
      </c>
      <c r="H76" s="51" t="s">
        <v>3</v>
      </c>
      <c r="I76" s="51" t="s">
        <v>114</v>
      </c>
      <c r="J76" s="51" t="s">
        <v>53</v>
      </c>
      <c r="K76" s="51" t="s">
        <v>727</v>
      </c>
    </row>
    <row r="77" spans="1:11" x14ac:dyDescent="0.25">
      <c r="A77" s="51">
        <v>76</v>
      </c>
      <c r="B77" s="51" t="s">
        <v>120</v>
      </c>
      <c r="C77" s="51" t="s">
        <v>121</v>
      </c>
      <c r="D77" s="51" t="s">
        <v>122</v>
      </c>
      <c r="E77" s="51" t="s">
        <v>43</v>
      </c>
      <c r="F77" s="51" t="s">
        <v>123</v>
      </c>
      <c r="G77" s="51" t="s">
        <v>666</v>
      </c>
      <c r="H77" s="51" t="s">
        <v>3</v>
      </c>
      <c r="I77" s="51" t="s">
        <v>124</v>
      </c>
      <c r="J77" s="51" t="s">
        <v>125</v>
      </c>
      <c r="K77" s="51" t="s">
        <v>728</v>
      </c>
    </row>
    <row r="78" spans="1:11" x14ac:dyDescent="0.25">
      <c r="A78" s="51">
        <v>77</v>
      </c>
      <c r="B78" s="51" t="s">
        <v>127</v>
      </c>
      <c r="C78" s="51" t="s">
        <v>47</v>
      </c>
      <c r="D78" s="51" t="s">
        <v>0</v>
      </c>
      <c r="E78" s="51" t="s">
        <v>1</v>
      </c>
      <c r="F78" s="51" t="s">
        <v>128</v>
      </c>
      <c r="G78" s="51" t="s">
        <v>527</v>
      </c>
      <c r="H78" s="51" t="s">
        <v>8</v>
      </c>
      <c r="I78" s="51" t="s">
        <v>129</v>
      </c>
      <c r="J78" s="51" t="s">
        <v>9</v>
      </c>
      <c r="K78" s="51" t="s">
        <v>729</v>
      </c>
    </row>
    <row r="79" spans="1:11" x14ac:dyDescent="0.25">
      <c r="A79" s="51">
        <v>78</v>
      </c>
      <c r="B79" s="51" t="s">
        <v>641</v>
      </c>
      <c r="C79" s="51" t="s">
        <v>642</v>
      </c>
      <c r="D79" s="51" t="s">
        <v>106</v>
      </c>
      <c r="E79" s="51" t="s">
        <v>7</v>
      </c>
      <c r="F79" s="51" t="s">
        <v>643</v>
      </c>
      <c r="G79" s="51" t="s">
        <v>527</v>
      </c>
      <c r="H79" s="51" t="s">
        <v>8</v>
      </c>
      <c r="I79" s="51" t="s">
        <v>644</v>
      </c>
      <c r="J79" s="51" t="s">
        <v>9</v>
      </c>
      <c r="K79" s="51" t="s">
        <v>730</v>
      </c>
    </row>
    <row r="80" spans="1:11" x14ac:dyDescent="0.25">
      <c r="A80" s="51">
        <v>79</v>
      </c>
      <c r="B80" s="51" t="s">
        <v>131</v>
      </c>
      <c r="C80" s="51" t="s">
        <v>132</v>
      </c>
      <c r="D80" s="51" t="s">
        <v>133</v>
      </c>
      <c r="E80" s="51" t="s">
        <v>28</v>
      </c>
      <c r="F80" s="51" t="s">
        <v>134</v>
      </c>
      <c r="G80" s="51" t="s">
        <v>666</v>
      </c>
      <c r="H80" s="51" t="s">
        <v>30</v>
      </c>
      <c r="I80" s="51" t="s">
        <v>135</v>
      </c>
      <c r="J80" s="51" t="s">
        <v>32</v>
      </c>
      <c r="K80" s="51" t="s">
        <v>731</v>
      </c>
    </row>
    <row r="81" spans="1:11" x14ac:dyDescent="0.25">
      <c r="A81" s="51">
        <v>80</v>
      </c>
      <c r="B81" s="51" t="s">
        <v>811</v>
      </c>
      <c r="C81" s="51" t="s">
        <v>812</v>
      </c>
      <c r="D81" s="51" t="s">
        <v>813</v>
      </c>
      <c r="E81" s="51" t="s">
        <v>814</v>
      </c>
      <c r="F81" s="51" t="s">
        <v>815</v>
      </c>
      <c r="G81" s="51" t="s">
        <v>816</v>
      </c>
      <c r="H81" s="51" t="s">
        <v>8</v>
      </c>
      <c r="I81" s="51" t="s">
        <v>817</v>
      </c>
      <c r="J81" s="51" t="s">
        <v>9</v>
      </c>
      <c r="K81" s="51" t="s">
        <v>818</v>
      </c>
    </row>
    <row r="82" spans="1:11" x14ac:dyDescent="0.25">
      <c r="A82" s="51">
        <v>81</v>
      </c>
      <c r="B82" s="51" t="s">
        <v>869</v>
      </c>
      <c r="C82" s="51" t="s">
        <v>870</v>
      </c>
      <c r="D82" s="51" t="s">
        <v>871</v>
      </c>
      <c r="E82" s="51" t="s">
        <v>198</v>
      </c>
      <c r="F82" s="51" t="s">
        <v>872</v>
      </c>
      <c r="G82" s="51" t="s">
        <v>816</v>
      </c>
      <c r="H82" s="51" t="s">
        <v>8</v>
      </c>
      <c r="I82" s="51" t="s">
        <v>873</v>
      </c>
      <c r="J82" s="51" t="s">
        <v>9</v>
      </c>
      <c r="K82" s="51" t="s">
        <v>874</v>
      </c>
    </row>
    <row r="83" spans="1:11" x14ac:dyDescent="0.25">
      <c r="A83" s="51">
        <v>82</v>
      </c>
      <c r="B83" s="51" t="s">
        <v>145</v>
      </c>
      <c r="C83" s="51" t="s">
        <v>146</v>
      </c>
      <c r="D83" s="51" t="s">
        <v>0</v>
      </c>
      <c r="E83" s="51" t="s">
        <v>1</v>
      </c>
      <c r="F83" s="51" t="s">
        <v>147</v>
      </c>
      <c r="G83" s="51" t="s">
        <v>666</v>
      </c>
      <c r="H83" s="51" t="s">
        <v>3</v>
      </c>
      <c r="I83" s="51" t="s">
        <v>148</v>
      </c>
      <c r="J83" s="51" t="s">
        <v>53</v>
      </c>
      <c r="K83" s="51" t="s">
        <v>732</v>
      </c>
    </row>
    <row r="84" spans="1:11" x14ac:dyDescent="0.25">
      <c r="A84" s="51">
        <v>83</v>
      </c>
      <c r="B84" s="51" t="s">
        <v>150</v>
      </c>
      <c r="C84" s="51" t="s">
        <v>151</v>
      </c>
      <c r="D84" s="51" t="s">
        <v>152</v>
      </c>
      <c r="E84" s="51" t="s">
        <v>28</v>
      </c>
      <c r="F84" s="51" t="s">
        <v>153</v>
      </c>
      <c r="G84" s="51" t="s">
        <v>666</v>
      </c>
      <c r="H84" s="51" t="s">
        <v>30</v>
      </c>
      <c r="I84" s="51" t="s">
        <v>154</v>
      </c>
      <c r="J84" s="51" t="s">
        <v>32</v>
      </c>
      <c r="K84" s="51" t="s">
        <v>733</v>
      </c>
    </row>
    <row r="85" spans="1:11" x14ac:dyDescent="0.25">
      <c r="A85" s="51">
        <v>84</v>
      </c>
      <c r="B85" s="51" t="s">
        <v>54</v>
      </c>
      <c r="C85" s="51" t="s">
        <v>55</v>
      </c>
      <c r="D85" s="51" t="s">
        <v>0</v>
      </c>
      <c r="E85" s="51" t="s">
        <v>1</v>
      </c>
      <c r="F85" s="51" t="s">
        <v>156</v>
      </c>
      <c r="G85" s="51" t="s">
        <v>666</v>
      </c>
      <c r="H85" s="51" t="s">
        <v>157</v>
      </c>
      <c r="I85" s="51" t="s">
        <v>158</v>
      </c>
      <c r="J85" s="51" t="s">
        <v>159</v>
      </c>
      <c r="K85" s="51" t="s">
        <v>734</v>
      </c>
    </row>
    <row r="86" spans="1:11" x14ac:dyDescent="0.25">
      <c r="A86" s="51">
        <v>85</v>
      </c>
      <c r="B86" s="51" t="s">
        <v>819</v>
      </c>
      <c r="C86" s="51" t="s">
        <v>820</v>
      </c>
      <c r="D86" s="51" t="s">
        <v>821</v>
      </c>
      <c r="E86" s="51" t="s">
        <v>822</v>
      </c>
      <c r="F86" s="51" t="s">
        <v>823</v>
      </c>
      <c r="G86" s="51" t="s">
        <v>788</v>
      </c>
      <c r="H86" s="51" t="s">
        <v>8</v>
      </c>
      <c r="I86" s="51" t="s">
        <v>824</v>
      </c>
      <c r="J86" s="51" t="s">
        <v>9</v>
      </c>
      <c r="K86" s="51" t="s">
        <v>825</v>
      </c>
    </row>
    <row r="87" spans="1:11" x14ac:dyDescent="0.25">
      <c r="A87" s="51">
        <v>86</v>
      </c>
      <c r="B87" s="51" t="s">
        <v>875</v>
      </c>
      <c r="C87" s="51" t="s">
        <v>876</v>
      </c>
      <c r="D87" s="51" t="s">
        <v>877</v>
      </c>
      <c r="E87" s="51" t="s">
        <v>878</v>
      </c>
      <c r="F87" s="51" t="s">
        <v>879</v>
      </c>
      <c r="G87" s="51" t="s">
        <v>788</v>
      </c>
      <c r="H87" s="51" t="s">
        <v>8</v>
      </c>
      <c r="I87" s="51" t="s">
        <v>880</v>
      </c>
      <c r="J87" s="51" t="s">
        <v>9</v>
      </c>
      <c r="K87" s="51" t="s">
        <v>881</v>
      </c>
    </row>
    <row r="88" spans="1:11" x14ac:dyDescent="0.25">
      <c r="A88" s="51">
        <v>87</v>
      </c>
      <c r="B88" s="51" t="s">
        <v>797</v>
      </c>
      <c r="C88" s="51" t="s">
        <v>798</v>
      </c>
      <c r="D88" s="51" t="s">
        <v>799</v>
      </c>
      <c r="E88" s="51" t="s">
        <v>1</v>
      </c>
      <c r="F88" s="51" t="s">
        <v>800</v>
      </c>
      <c r="G88" s="51" t="s">
        <v>788</v>
      </c>
      <c r="H88" s="51" t="s">
        <v>8</v>
      </c>
      <c r="I88" s="51" t="s">
        <v>801</v>
      </c>
      <c r="J88" s="51" t="s">
        <v>9</v>
      </c>
      <c r="K88" s="51" t="s">
        <v>802</v>
      </c>
    </row>
    <row r="89" spans="1:11" x14ac:dyDescent="0.25">
      <c r="A89" s="51">
        <v>88</v>
      </c>
      <c r="B89" s="51" t="s">
        <v>101</v>
      </c>
      <c r="C89" s="51" t="s">
        <v>102</v>
      </c>
      <c r="D89" s="51" t="s">
        <v>103</v>
      </c>
      <c r="E89" s="51" t="s">
        <v>43</v>
      </c>
      <c r="F89" s="51" t="s">
        <v>169</v>
      </c>
      <c r="G89" s="51" t="s">
        <v>527</v>
      </c>
      <c r="H89" s="51" t="s">
        <v>8</v>
      </c>
      <c r="I89" s="51" t="s">
        <v>170</v>
      </c>
      <c r="J89" s="51" t="s">
        <v>9</v>
      </c>
      <c r="K89" s="51" t="s">
        <v>735</v>
      </c>
    </row>
    <row r="90" spans="1:11" x14ac:dyDescent="0.25">
      <c r="A90" s="51">
        <v>89</v>
      </c>
      <c r="B90" s="51" t="s">
        <v>882</v>
      </c>
      <c r="C90" s="51" t="s">
        <v>97</v>
      </c>
      <c r="D90" s="51" t="s">
        <v>173</v>
      </c>
      <c r="E90" s="51" t="s">
        <v>43</v>
      </c>
      <c r="F90" s="51" t="s">
        <v>883</v>
      </c>
      <c r="G90" s="51" t="s">
        <v>788</v>
      </c>
      <c r="H90" s="51" t="s">
        <v>8</v>
      </c>
      <c r="I90" s="51" t="s">
        <v>884</v>
      </c>
      <c r="J90" s="51" t="s">
        <v>9</v>
      </c>
      <c r="K90" s="51" t="s">
        <v>885</v>
      </c>
    </row>
    <row r="91" spans="1:11" x14ac:dyDescent="0.25">
      <c r="A91" s="51">
        <v>90</v>
      </c>
      <c r="B91" s="51" t="s">
        <v>174</v>
      </c>
      <c r="C91" s="51" t="s">
        <v>175</v>
      </c>
      <c r="D91" s="51" t="s">
        <v>0</v>
      </c>
      <c r="E91" s="51" t="s">
        <v>1</v>
      </c>
      <c r="F91" s="51" t="s">
        <v>176</v>
      </c>
      <c r="G91" s="51" t="s">
        <v>527</v>
      </c>
      <c r="H91" s="51" t="s">
        <v>8</v>
      </c>
      <c r="I91" s="51" t="s">
        <v>177</v>
      </c>
      <c r="J91" s="51" t="s">
        <v>9</v>
      </c>
      <c r="K91" s="51" t="s">
        <v>736</v>
      </c>
    </row>
    <row r="92" spans="1:11" x14ac:dyDescent="0.25">
      <c r="A92" s="51">
        <v>91</v>
      </c>
      <c r="B92" s="51" t="s">
        <v>174</v>
      </c>
      <c r="C92" s="51" t="s">
        <v>175</v>
      </c>
      <c r="D92" s="51" t="s">
        <v>0</v>
      </c>
      <c r="E92" s="51" t="s">
        <v>1</v>
      </c>
      <c r="F92" s="51" t="s">
        <v>472</v>
      </c>
      <c r="G92" s="51" t="s">
        <v>543</v>
      </c>
      <c r="H92" s="51" t="s">
        <v>473</v>
      </c>
      <c r="I92" s="51" t="s">
        <v>474</v>
      </c>
      <c r="J92" s="51" t="s">
        <v>475</v>
      </c>
      <c r="K92" s="51" t="s">
        <v>737</v>
      </c>
    </row>
    <row r="93" spans="1:11" x14ac:dyDescent="0.25">
      <c r="A93" s="51">
        <v>92</v>
      </c>
      <c r="B93" s="51" t="s">
        <v>179</v>
      </c>
      <c r="C93" s="51" t="s">
        <v>180</v>
      </c>
      <c r="D93" s="51" t="s">
        <v>181</v>
      </c>
      <c r="E93" s="51" t="s">
        <v>43</v>
      </c>
      <c r="F93" s="51" t="s">
        <v>182</v>
      </c>
      <c r="G93" s="51" t="s">
        <v>527</v>
      </c>
      <c r="H93" s="51" t="s">
        <v>8</v>
      </c>
      <c r="I93" s="51" t="s">
        <v>183</v>
      </c>
      <c r="J93" s="51" t="s">
        <v>9</v>
      </c>
      <c r="K93" s="51" t="s">
        <v>738</v>
      </c>
    </row>
    <row r="94" spans="1:11" x14ac:dyDescent="0.25">
      <c r="A94" s="51">
        <v>93</v>
      </c>
      <c r="B94" s="51" t="s">
        <v>185</v>
      </c>
      <c r="C94" s="51" t="s">
        <v>186</v>
      </c>
      <c r="D94" s="51" t="s">
        <v>17</v>
      </c>
      <c r="E94" s="51" t="s">
        <v>7</v>
      </c>
      <c r="F94" s="51" t="s">
        <v>187</v>
      </c>
      <c r="G94" s="51" t="s">
        <v>527</v>
      </c>
      <c r="H94" s="51" t="s">
        <v>8</v>
      </c>
      <c r="I94" s="51" t="s">
        <v>188</v>
      </c>
      <c r="J94" s="51" t="s">
        <v>9</v>
      </c>
      <c r="K94" s="51" t="s">
        <v>739</v>
      </c>
    </row>
    <row r="95" spans="1:11" x14ac:dyDescent="0.25">
      <c r="A95" s="51">
        <v>94</v>
      </c>
      <c r="B95" s="51" t="s">
        <v>467</v>
      </c>
      <c r="C95" s="51" t="s">
        <v>468</v>
      </c>
      <c r="D95" s="51" t="s">
        <v>0</v>
      </c>
      <c r="E95" s="51" t="s">
        <v>1</v>
      </c>
      <c r="F95" s="51" t="s">
        <v>477</v>
      </c>
      <c r="G95" s="51" t="s">
        <v>666</v>
      </c>
      <c r="H95" s="51" t="s">
        <v>30</v>
      </c>
      <c r="I95" s="51" t="s">
        <v>478</v>
      </c>
      <c r="J95" s="51" t="s">
        <v>32</v>
      </c>
      <c r="K95" s="51" t="s">
        <v>740</v>
      </c>
    </row>
    <row r="96" spans="1:11" x14ac:dyDescent="0.25">
      <c r="A96" s="51">
        <v>95</v>
      </c>
      <c r="B96" s="51" t="s">
        <v>190</v>
      </c>
      <c r="C96" s="51" t="s">
        <v>191</v>
      </c>
      <c r="D96" s="51" t="s">
        <v>192</v>
      </c>
      <c r="E96" s="51" t="s">
        <v>28</v>
      </c>
      <c r="F96" s="51" t="s">
        <v>193</v>
      </c>
      <c r="G96" s="51" t="s">
        <v>666</v>
      </c>
      <c r="H96" s="51" t="s">
        <v>30</v>
      </c>
      <c r="I96" s="51" t="s">
        <v>194</v>
      </c>
      <c r="J96" s="51" t="s">
        <v>32</v>
      </c>
      <c r="K96" s="51" t="s">
        <v>741</v>
      </c>
    </row>
    <row r="97" spans="1:11" x14ac:dyDescent="0.25">
      <c r="A97" s="51">
        <v>96</v>
      </c>
      <c r="B97" s="51" t="s">
        <v>196</v>
      </c>
      <c r="C97" s="51" t="s">
        <v>104</v>
      </c>
      <c r="D97" s="51" t="s">
        <v>197</v>
      </c>
      <c r="E97" s="51" t="s">
        <v>198</v>
      </c>
      <c r="F97" s="51" t="s">
        <v>199</v>
      </c>
      <c r="G97" s="51" t="s">
        <v>527</v>
      </c>
      <c r="H97" s="51" t="s">
        <v>8</v>
      </c>
      <c r="I97" s="51" t="s">
        <v>200</v>
      </c>
      <c r="J97" s="51" t="s">
        <v>9</v>
      </c>
      <c r="K97" s="51" t="s">
        <v>742</v>
      </c>
    </row>
    <row r="98" spans="1:11" x14ac:dyDescent="0.25">
      <c r="A98" s="51">
        <v>97</v>
      </c>
      <c r="B98" s="51" t="s">
        <v>101</v>
      </c>
      <c r="C98" s="51" t="s">
        <v>102</v>
      </c>
      <c r="D98" s="51" t="s">
        <v>103</v>
      </c>
      <c r="E98" s="51" t="s">
        <v>43</v>
      </c>
      <c r="F98" s="51" t="s">
        <v>202</v>
      </c>
      <c r="G98" s="51" t="s">
        <v>666</v>
      </c>
      <c r="H98" s="51" t="s">
        <v>30</v>
      </c>
      <c r="I98" s="51" t="s">
        <v>203</v>
      </c>
      <c r="J98" s="51" t="s">
        <v>32</v>
      </c>
      <c r="K98" s="51" t="s">
        <v>743</v>
      </c>
    </row>
    <row r="99" spans="1:11" x14ac:dyDescent="0.25">
      <c r="A99" s="51">
        <v>98</v>
      </c>
      <c r="B99" s="51" t="s">
        <v>54</v>
      </c>
      <c r="C99" s="51" t="s">
        <v>55</v>
      </c>
      <c r="D99" s="51" t="s">
        <v>0</v>
      </c>
      <c r="E99" s="51" t="s">
        <v>1</v>
      </c>
      <c r="F99" s="51" t="s">
        <v>480</v>
      </c>
      <c r="G99" s="51" t="s">
        <v>543</v>
      </c>
      <c r="H99" s="51" t="s">
        <v>473</v>
      </c>
      <c r="I99" s="51" t="s">
        <v>481</v>
      </c>
      <c r="J99" s="51" t="s">
        <v>475</v>
      </c>
      <c r="K99" s="51" t="s">
        <v>744</v>
      </c>
    </row>
    <row r="100" spans="1:11" x14ac:dyDescent="0.25">
      <c r="A100" s="51">
        <v>99</v>
      </c>
      <c r="B100" s="51" t="s">
        <v>206</v>
      </c>
      <c r="C100" s="51" t="s">
        <v>207</v>
      </c>
      <c r="D100" s="51" t="s">
        <v>173</v>
      </c>
      <c r="E100" s="51" t="s">
        <v>43</v>
      </c>
      <c r="F100" s="51" t="s">
        <v>208</v>
      </c>
      <c r="G100" s="51" t="s">
        <v>666</v>
      </c>
      <c r="H100" s="51" t="s">
        <v>3</v>
      </c>
      <c r="I100" s="51" t="s">
        <v>209</v>
      </c>
      <c r="J100" s="51" t="s">
        <v>53</v>
      </c>
      <c r="K100" s="51" t="s">
        <v>745</v>
      </c>
    </row>
    <row r="101" spans="1:11" x14ac:dyDescent="0.25">
      <c r="A101" s="51">
        <v>100</v>
      </c>
      <c r="B101" s="51" t="s">
        <v>50</v>
      </c>
      <c r="C101" s="51" t="s">
        <v>51</v>
      </c>
      <c r="D101" s="51" t="s">
        <v>52</v>
      </c>
      <c r="E101" s="51" t="s">
        <v>43</v>
      </c>
      <c r="F101" s="51" t="s">
        <v>221</v>
      </c>
      <c r="G101" s="51" t="s">
        <v>666</v>
      </c>
      <c r="H101" s="51" t="s">
        <v>3</v>
      </c>
      <c r="I101" s="51" t="s">
        <v>222</v>
      </c>
      <c r="J101" s="51" t="s">
        <v>53</v>
      </c>
      <c r="K101" s="51" t="s">
        <v>747</v>
      </c>
    </row>
    <row r="102" spans="1:11" x14ac:dyDescent="0.25">
      <c r="A102" s="51">
        <v>101</v>
      </c>
      <c r="B102" s="51" t="s">
        <v>224</v>
      </c>
      <c r="C102" s="51" t="s">
        <v>225</v>
      </c>
      <c r="D102" s="51" t="s">
        <v>0</v>
      </c>
      <c r="E102" s="51" t="s">
        <v>1</v>
      </c>
      <c r="F102" s="51" t="s">
        <v>226</v>
      </c>
      <c r="G102" s="51" t="s">
        <v>666</v>
      </c>
      <c r="H102" s="51" t="s">
        <v>3</v>
      </c>
      <c r="I102" s="51" t="s">
        <v>227</v>
      </c>
      <c r="J102" s="51" t="s">
        <v>53</v>
      </c>
      <c r="K102" s="51" t="s">
        <v>748</v>
      </c>
    </row>
    <row r="103" spans="1:11" x14ac:dyDescent="0.25">
      <c r="A103" s="51">
        <v>102</v>
      </c>
      <c r="B103" s="51" t="s">
        <v>54</v>
      </c>
      <c r="C103" s="51" t="s">
        <v>55</v>
      </c>
      <c r="D103" s="51" t="s">
        <v>0</v>
      </c>
      <c r="E103" s="51" t="s">
        <v>1</v>
      </c>
      <c r="F103" s="51" t="s">
        <v>229</v>
      </c>
      <c r="G103" s="51" t="s">
        <v>666</v>
      </c>
      <c r="H103" s="51" t="s">
        <v>3</v>
      </c>
      <c r="I103" s="51" t="s">
        <v>230</v>
      </c>
      <c r="J103" s="51" t="s">
        <v>53</v>
      </c>
      <c r="K103" s="51" t="s">
        <v>749</v>
      </c>
    </row>
    <row r="104" spans="1:11" x14ac:dyDescent="0.25">
      <c r="A104" s="51">
        <v>103</v>
      </c>
      <c r="B104" s="51" t="s">
        <v>232</v>
      </c>
      <c r="C104" s="51" t="s">
        <v>233</v>
      </c>
      <c r="D104" s="51" t="s">
        <v>234</v>
      </c>
      <c r="E104" s="51" t="s">
        <v>1</v>
      </c>
      <c r="F104" s="51" t="s">
        <v>235</v>
      </c>
      <c r="G104" s="51" t="s">
        <v>666</v>
      </c>
      <c r="H104" s="51" t="s">
        <v>3</v>
      </c>
      <c r="I104" s="51" t="s">
        <v>236</v>
      </c>
      <c r="J104" s="51" t="s">
        <v>53</v>
      </c>
      <c r="K104" s="51" t="s">
        <v>750</v>
      </c>
    </row>
    <row r="105" spans="1:11" x14ac:dyDescent="0.25">
      <c r="A105" s="51">
        <v>104</v>
      </c>
      <c r="B105" s="51" t="s">
        <v>50</v>
      </c>
      <c r="C105" s="51" t="s">
        <v>51</v>
      </c>
      <c r="D105" s="51" t="s">
        <v>52</v>
      </c>
      <c r="E105" s="51" t="s">
        <v>43</v>
      </c>
      <c r="F105" s="51" t="s">
        <v>246</v>
      </c>
      <c r="G105" s="51" t="s">
        <v>666</v>
      </c>
      <c r="H105" s="51" t="s">
        <v>3</v>
      </c>
      <c r="I105" s="51" t="s">
        <v>247</v>
      </c>
      <c r="J105" s="51" t="s">
        <v>125</v>
      </c>
      <c r="K105" s="51" t="s">
        <v>751</v>
      </c>
    </row>
    <row r="106" spans="1:11" x14ac:dyDescent="0.25">
      <c r="A106" s="51">
        <v>105</v>
      </c>
      <c r="B106" s="51" t="s">
        <v>249</v>
      </c>
      <c r="C106" s="51" t="s">
        <v>250</v>
      </c>
      <c r="D106" s="51" t="s">
        <v>251</v>
      </c>
      <c r="E106" s="51" t="s">
        <v>43</v>
      </c>
      <c r="F106" s="51" t="s">
        <v>252</v>
      </c>
      <c r="G106" s="51" t="s">
        <v>666</v>
      </c>
      <c r="H106" s="51" t="s">
        <v>3</v>
      </c>
      <c r="I106" s="51" t="s">
        <v>253</v>
      </c>
      <c r="J106" s="51" t="s">
        <v>125</v>
      </c>
      <c r="K106" s="51" t="s">
        <v>752</v>
      </c>
    </row>
    <row r="107" spans="1:11" x14ac:dyDescent="0.25">
      <c r="A107" s="51">
        <v>106</v>
      </c>
      <c r="B107" s="51" t="s">
        <v>262</v>
      </c>
      <c r="C107" s="51" t="s">
        <v>263</v>
      </c>
      <c r="D107" s="51" t="s">
        <v>264</v>
      </c>
      <c r="E107" s="51" t="s">
        <v>1</v>
      </c>
      <c r="F107" s="51" t="s">
        <v>265</v>
      </c>
      <c r="G107" s="51" t="s">
        <v>666</v>
      </c>
      <c r="H107" s="51" t="s">
        <v>3</v>
      </c>
      <c r="I107" s="51" t="s">
        <v>266</v>
      </c>
      <c r="J107" s="51" t="s">
        <v>53</v>
      </c>
      <c r="K107" s="51" t="s">
        <v>753</v>
      </c>
    </row>
    <row r="108" spans="1:11" x14ac:dyDescent="0.25">
      <c r="A108" s="51">
        <v>107</v>
      </c>
      <c r="B108" s="51" t="s">
        <v>268</v>
      </c>
      <c r="C108" s="51" t="s">
        <v>269</v>
      </c>
      <c r="D108" s="51" t="s">
        <v>66</v>
      </c>
      <c r="E108" s="51" t="s">
        <v>1</v>
      </c>
      <c r="F108" s="51" t="s">
        <v>270</v>
      </c>
      <c r="G108" s="51" t="s">
        <v>666</v>
      </c>
      <c r="H108" s="51" t="s">
        <v>3</v>
      </c>
      <c r="I108" s="51" t="s">
        <v>271</v>
      </c>
      <c r="J108" s="51" t="s">
        <v>53</v>
      </c>
      <c r="K108" s="51" t="s">
        <v>754</v>
      </c>
    </row>
    <row r="109" spans="1:11" x14ac:dyDescent="0.25">
      <c r="A109" s="51">
        <v>108</v>
      </c>
      <c r="B109" s="51" t="s">
        <v>273</v>
      </c>
      <c r="C109" s="51" t="s">
        <v>274</v>
      </c>
      <c r="D109" s="51" t="s">
        <v>0</v>
      </c>
      <c r="E109" s="51" t="s">
        <v>1</v>
      </c>
      <c r="F109" s="51" t="s">
        <v>275</v>
      </c>
      <c r="G109" s="51" t="s">
        <v>666</v>
      </c>
      <c r="H109" s="51" t="s">
        <v>3</v>
      </c>
      <c r="I109" s="51" t="s">
        <v>276</v>
      </c>
      <c r="J109" s="51" t="s">
        <v>53</v>
      </c>
      <c r="K109" s="51" t="s">
        <v>755</v>
      </c>
    </row>
    <row r="110" spans="1:11" x14ac:dyDescent="0.25">
      <c r="A110" s="51">
        <v>109</v>
      </c>
      <c r="B110" s="51" t="s">
        <v>278</v>
      </c>
      <c r="C110" s="51" t="s">
        <v>279</v>
      </c>
      <c r="D110" s="51" t="s">
        <v>66</v>
      </c>
      <c r="E110" s="51" t="s">
        <v>1</v>
      </c>
      <c r="F110" s="51" t="s">
        <v>280</v>
      </c>
      <c r="G110" s="51" t="s">
        <v>666</v>
      </c>
      <c r="H110" s="51" t="s">
        <v>3</v>
      </c>
      <c r="I110" s="51" t="s">
        <v>281</v>
      </c>
      <c r="J110" s="51" t="s">
        <v>53</v>
      </c>
      <c r="K110" s="51" t="s">
        <v>756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0"/>
  <dimension ref="A1:L114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140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8.8554687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0">
        <v>77</v>
      </c>
      <c r="B2" s="50" t="s">
        <v>858</v>
      </c>
      <c r="C2" s="50" t="s">
        <v>859</v>
      </c>
      <c r="D2" s="50" t="s">
        <v>205</v>
      </c>
      <c r="E2" s="50" t="s">
        <v>1</v>
      </c>
      <c r="F2" s="50" t="s">
        <v>860</v>
      </c>
      <c r="G2" s="50" t="s">
        <v>2</v>
      </c>
      <c r="H2" s="50" t="s">
        <v>3</v>
      </c>
      <c r="I2" s="50" t="s">
        <v>861</v>
      </c>
      <c r="J2" s="50" t="s">
        <v>2</v>
      </c>
      <c r="K2" s="50" t="s">
        <v>862</v>
      </c>
    </row>
    <row r="3" spans="1:11" x14ac:dyDescent="0.25">
      <c r="A3" s="50">
        <v>14</v>
      </c>
      <c r="B3" s="50" t="s">
        <v>530</v>
      </c>
      <c r="C3" s="50" t="s">
        <v>531</v>
      </c>
      <c r="D3" s="50" t="s">
        <v>0</v>
      </c>
      <c r="E3" s="50" t="s">
        <v>1</v>
      </c>
      <c r="F3" s="50" t="s">
        <v>532</v>
      </c>
      <c r="G3" s="50" t="s">
        <v>516</v>
      </c>
      <c r="H3" s="50" t="s">
        <v>294</v>
      </c>
      <c r="I3" s="50" t="s">
        <v>533</v>
      </c>
      <c r="J3" s="50" t="s">
        <v>516</v>
      </c>
      <c r="K3" s="50" t="s">
        <v>764</v>
      </c>
    </row>
    <row r="4" spans="1:11" x14ac:dyDescent="0.25">
      <c r="A4" s="50">
        <v>5</v>
      </c>
      <c r="B4" s="50" t="s">
        <v>830</v>
      </c>
      <c r="C4" s="50" t="s">
        <v>624</v>
      </c>
      <c r="D4" s="50" t="s">
        <v>625</v>
      </c>
      <c r="E4" s="50" t="s">
        <v>48</v>
      </c>
      <c r="F4" s="50" t="s">
        <v>626</v>
      </c>
      <c r="G4" s="50" t="s">
        <v>666</v>
      </c>
      <c r="H4" s="50" t="s">
        <v>294</v>
      </c>
      <c r="I4" s="50" t="s">
        <v>627</v>
      </c>
      <c r="J4" s="50" t="s">
        <v>289</v>
      </c>
      <c r="K4" s="50" t="s">
        <v>831</v>
      </c>
    </row>
    <row r="5" spans="1:11" x14ac:dyDescent="0.25">
      <c r="A5" s="50">
        <v>6</v>
      </c>
      <c r="B5" s="50" t="s">
        <v>832</v>
      </c>
      <c r="C5" s="50" t="s">
        <v>833</v>
      </c>
      <c r="D5" s="50" t="s">
        <v>173</v>
      </c>
      <c r="E5" s="50" t="s">
        <v>43</v>
      </c>
      <c r="F5" s="50" t="s">
        <v>834</v>
      </c>
      <c r="G5" s="50" t="s">
        <v>666</v>
      </c>
      <c r="H5" s="50" t="s">
        <v>294</v>
      </c>
      <c r="I5" s="50" t="s">
        <v>835</v>
      </c>
      <c r="J5" s="50" t="s">
        <v>289</v>
      </c>
      <c r="K5" s="50" t="s">
        <v>836</v>
      </c>
    </row>
    <row r="6" spans="1:11" x14ac:dyDescent="0.25">
      <c r="A6" s="50">
        <v>9</v>
      </c>
      <c r="B6" s="50" t="s">
        <v>845</v>
      </c>
      <c r="C6" s="50" t="s">
        <v>846</v>
      </c>
      <c r="D6" s="50" t="s">
        <v>27</v>
      </c>
      <c r="E6" s="50" t="s">
        <v>28</v>
      </c>
      <c r="F6" s="50" t="s">
        <v>847</v>
      </c>
      <c r="G6" s="50" t="s">
        <v>666</v>
      </c>
      <c r="H6" s="50" t="s">
        <v>294</v>
      </c>
      <c r="I6" s="50" t="s">
        <v>848</v>
      </c>
      <c r="J6" s="50" t="s">
        <v>289</v>
      </c>
      <c r="K6" s="50" t="s">
        <v>849</v>
      </c>
    </row>
    <row r="7" spans="1:11" x14ac:dyDescent="0.25">
      <c r="A7" s="50">
        <v>13</v>
      </c>
      <c r="B7" s="50" t="s">
        <v>453</v>
      </c>
      <c r="C7" s="50" t="s">
        <v>454</v>
      </c>
      <c r="D7" s="50" t="s">
        <v>455</v>
      </c>
      <c r="E7" s="50" t="s">
        <v>456</v>
      </c>
      <c r="F7" s="50" t="s">
        <v>457</v>
      </c>
      <c r="G7" s="50" t="s">
        <v>666</v>
      </c>
      <c r="H7" s="50" t="s">
        <v>30</v>
      </c>
      <c r="I7" s="50" t="s">
        <v>458</v>
      </c>
      <c r="J7" s="50" t="s">
        <v>32</v>
      </c>
      <c r="K7" s="50" t="s">
        <v>763</v>
      </c>
    </row>
    <row r="8" spans="1:11" x14ac:dyDescent="0.25">
      <c r="A8" s="50">
        <v>15</v>
      </c>
      <c r="B8" s="50" t="s">
        <v>116</v>
      </c>
      <c r="C8" s="50" t="s">
        <v>117</v>
      </c>
      <c r="D8" s="50" t="s">
        <v>648</v>
      </c>
      <c r="E8" s="50" t="s">
        <v>1</v>
      </c>
      <c r="F8" s="50" t="s">
        <v>118</v>
      </c>
      <c r="G8" s="50" t="s">
        <v>666</v>
      </c>
      <c r="H8" s="50" t="s">
        <v>3</v>
      </c>
      <c r="I8" s="50" t="s">
        <v>119</v>
      </c>
      <c r="J8" s="50" t="s">
        <v>53</v>
      </c>
      <c r="K8" s="50" t="s">
        <v>649</v>
      </c>
    </row>
    <row r="9" spans="1:11" x14ac:dyDescent="0.25">
      <c r="A9" s="50">
        <v>16</v>
      </c>
      <c r="B9" s="50" t="s">
        <v>651</v>
      </c>
      <c r="C9" s="50" t="s">
        <v>652</v>
      </c>
      <c r="D9" s="50" t="s">
        <v>653</v>
      </c>
      <c r="E9" s="50" t="s">
        <v>1</v>
      </c>
      <c r="F9" s="50" t="s">
        <v>654</v>
      </c>
      <c r="G9" s="50" t="s">
        <v>666</v>
      </c>
      <c r="H9" s="50" t="s">
        <v>294</v>
      </c>
      <c r="I9" s="50" t="s">
        <v>655</v>
      </c>
      <c r="J9" s="50" t="s">
        <v>289</v>
      </c>
      <c r="K9" s="50" t="s">
        <v>656</v>
      </c>
    </row>
    <row r="10" spans="1:11" x14ac:dyDescent="0.25">
      <c r="A10" s="50">
        <v>17</v>
      </c>
      <c r="B10" s="50" t="s">
        <v>382</v>
      </c>
      <c r="C10" s="50" t="s">
        <v>383</v>
      </c>
      <c r="D10" s="50" t="s">
        <v>351</v>
      </c>
      <c r="E10" s="50" t="s">
        <v>48</v>
      </c>
      <c r="F10" s="50" t="s">
        <v>384</v>
      </c>
      <c r="G10" s="50" t="s">
        <v>666</v>
      </c>
      <c r="H10" s="50" t="s">
        <v>287</v>
      </c>
      <c r="I10" s="50" t="s">
        <v>385</v>
      </c>
      <c r="J10" s="50" t="s">
        <v>289</v>
      </c>
      <c r="K10" s="50" t="s">
        <v>657</v>
      </c>
    </row>
    <row r="11" spans="1:11" x14ac:dyDescent="0.25">
      <c r="A11" s="50">
        <v>18</v>
      </c>
      <c r="B11" s="50" t="s">
        <v>407</v>
      </c>
      <c r="C11" s="50" t="s">
        <v>408</v>
      </c>
      <c r="D11" s="50" t="s">
        <v>618</v>
      </c>
      <c r="E11" s="50" t="s">
        <v>619</v>
      </c>
      <c r="F11" s="50" t="s">
        <v>620</v>
      </c>
      <c r="G11" s="50" t="s">
        <v>666</v>
      </c>
      <c r="H11" s="50" t="s">
        <v>294</v>
      </c>
      <c r="I11" s="50" t="s">
        <v>621</v>
      </c>
      <c r="J11" s="50" t="s">
        <v>289</v>
      </c>
      <c r="K11" s="50" t="s">
        <v>658</v>
      </c>
    </row>
    <row r="12" spans="1:11" x14ac:dyDescent="0.25">
      <c r="A12" s="50">
        <v>19</v>
      </c>
      <c r="B12" s="50" t="s">
        <v>425</v>
      </c>
      <c r="C12" s="50" t="s">
        <v>426</v>
      </c>
      <c r="D12" s="50" t="s">
        <v>427</v>
      </c>
      <c r="E12" s="50" t="s">
        <v>28</v>
      </c>
      <c r="F12" s="50" t="s">
        <v>428</v>
      </c>
      <c r="G12" s="50" t="s">
        <v>666</v>
      </c>
      <c r="H12" s="50" t="s">
        <v>287</v>
      </c>
      <c r="I12" s="50" t="s">
        <v>429</v>
      </c>
      <c r="J12" s="50" t="s">
        <v>289</v>
      </c>
      <c r="K12" s="50" t="s">
        <v>659</v>
      </c>
    </row>
    <row r="13" spans="1:11" x14ac:dyDescent="0.25">
      <c r="A13" s="50">
        <v>20</v>
      </c>
      <c r="B13" s="50" t="s">
        <v>102</v>
      </c>
      <c r="C13" s="50" t="s">
        <v>141</v>
      </c>
      <c r="D13" s="50" t="s">
        <v>42</v>
      </c>
      <c r="E13" s="50" t="s">
        <v>43</v>
      </c>
      <c r="F13" s="50" t="s">
        <v>142</v>
      </c>
      <c r="G13" s="50" t="s">
        <v>666</v>
      </c>
      <c r="H13" s="50" t="s">
        <v>3</v>
      </c>
      <c r="I13" s="50" t="s">
        <v>143</v>
      </c>
      <c r="J13" s="50" t="s">
        <v>53</v>
      </c>
      <c r="K13" s="50" t="s">
        <v>662</v>
      </c>
    </row>
    <row r="14" spans="1:11" x14ac:dyDescent="0.25">
      <c r="A14" s="50">
        <v>21</v>
      </c>
      <c r="B14" s="50" t="s">
        <v>608</v>
      </c>
      <c r="C14" s="50" t="s">
        <v>378</v>
      </c>
      <c r="D14" s="50" t="s">
        <v>27</v>
      </c>
      <c r="E14" s="50" t="s">
        <v>28</v>
      </c>
      <c r="F14" s="50" t="s">
        <v>609</v>
      </c>
      <c r="G14" s="50" t="s">
        <v>666</v>
      </c>
      <c r="H14" s="50" t="s">
        <v>294</v>
      </c>
      <c r="I14" s="50" t="s">
        <v>610</v>
      </c>
      <c r="J14" s="50" t="s">
        <v>289</v>
      </c>
      <c r="K14" s="50" t="s">
        <v>663</v>
      </c>
    </row>
    <row r="15" spans="1:11" x14ac:dyDescent="0.25">
      <c r="A15" s="50">
        <v>22</v>
      </c>
      <c r="B15" s="50"/>
      <c r="C15" s="50"/>
      <c r="D15" s="50"/>
      <c r="E15" s="50"/>
      <c r="F15" s="50" t="s">
        <v>572</v>
      </c>
      <c r="G15" s="50" t="s">
        <v>666</v>
      </c>
      <c r="H15" s="50" t="s">
        <v>287</v>
      </c>
      <c r="I15" s="50" t="s">
        <v>573</v>
      </c>
      <c r="J15" s="50" t="s">
        <v>289</v>
      </c>
      <c r="K15" s="50" t="s">
        <v>665</v>
      </c>
    </row>
    <row r="16" spans="1:11" x14ac:dyDescent="0.25">
      <c r="A16" s="50">
        <v>23</v>
      </c>
      <c r="B16" s="50" t="s">
        <v>575</v>
      </c>
      <c r="C16" s="50" t="s">
        <v>576</v>
      </c>
      <c r="D16" s="50" t="s">
        <v>577</v>
      </c>
      <c r="E16" s="50" t="s">
        <v>7</v>
      </c>
      <c r="F16" s="50" t="s">
        <v>578</v>
      </c>
      <c r="G16" s="50" t="s">
        <v>666</v>
      </c>
      <c r="H16" s="50" t="s">
        <v>287</v>
      </c>
      <c r="I16" s="50" t="s">
        <v>579</v>
      </c>
      <c r="J16" s="50" t="s">
        <v>289</v>
      </c>
      <c r="K16" s="50" t="s">
        <v>667</v>
      </c>
    </row>
    <row r="17" spans="1:11" x14ac:dyDescent="0.25">
      <c r="A17" s="50">
        <v>24</v>
      </c>
      <c r="B17" s="50" t="s">
        <v>535</v>
      </c>
      <c r="C17" s="50" t="s">
        <v>536</v>
      </c>
      <c r="D17" s="50" t="s">
        <v>205</v>
      </c>
      <c r="E17" s="50" t="s">
        <v>1</v>
      </c>
      <c r="F17" s="50" t="s">
        <v>537</v>
      </c>
      <c r="G17" s="50" t="s">
        <v>666</v>
      </c>
      <c r="H17" s="50" t="s">
        <v>3</v>
      </c>
      <c r="I17" s="50" t="s">
        <v>538</v>
      </c>
      <c r="J17" s="50" t="s">
        <v>53</v>
      </c>
      <c r="K17" s="50" t="s">
        <v>668</v>
      </c>
    </row>
    <row r="18" spans="1:11" x14ac:dyDescent="0.25">
      <c r="A18" s="50">
        <v>25</v>
      </c>
      <c r="B18" s="50" t="s">
        <v>590</v>
      </c>
      <c r="C18" s="50" t="s">
        <v>591</v>
      </c>
      <c r="D18" s="50" t="s">
        <v>592</v>
      </c>
      <c r="E18" s="50" t="s">
        <v>43</v>
      </c>
      <c r="F18" s="50" t="s">
        <v>593</v>
      </c>
      <c r="G18" s="50" t="s">
        <v>666</v>
      </c>
      <c r="H18" s="50" t="s">
        <v>30</v>
      </c>
      <c r="I18" s="50" t="s">
        <v>594</v>
      </c>
      <c r="J18" s="50" t="s">
        <v>32</v>
      </c>
      <c r="K18" s="50" t="s">
        <v>669</v>
      </c>
    </row>
    <row r="19" spans="1:11" x14ac:dyDescent="0.25">
      <c r="A19" s="50">
        <v>26</v>
      </c>
      <c r="B19" s="50" t="s">
        <v>257</v>
      </c>
      <c r="C19" s="50" t="s">
        <v>258</v>
      </c>
      <c r="D19" s="50" t="s">
        <v>36</v>
      </c>
      <c r="E19" s="50" t="s">
        <v>1</v>
      </c>
      <c r="F19" s="50" t="s">
        <v>259</v>
      </c>
      <c r="G19" s="50" t="s">
        <v>666</v>
      </c>
      <c r="H19" s="50" t="s">
        <v>3</v>
      </c>
      <c r="I19" s="50" t="s">
        <v>260</v>
      </c>
      <c r="J19" s="50" t="s">
        <v>53</v>
      </c>
      <c r="K19" s="50" t="s">
        <v>670</v>
      </c>
    </row>
    <row r="20" spans="1:11" x14ac:dyDescent="0.25">
      <c r="A20" s="50">
        <v>27</v>
      </c>
      <c r="B20" s="50" t="s">
        <v>407</v>
      </c>
      <c r="C20" s="50" t="s">
        <v>408</v>
      </c>
      <c r="D20" s="50" t="s">
        <v>618</v>
      </c>
      <c r="E20" s="50" t="s">
        <v>619</v>
      </c>
      <c r="F20" s="50" t="s">
        <v>409</v>
      </c>
      <c r="G20" s="50" t="s">
        <v>666</v>
      </c>
      <c r="H20" s="50" t="s">
        <v>294</v>
      </c>
      <c r="I20" s="50" t="s">
        <v>410</v>
      </c>
      <c r="J20" s="50" t="s">
        <v>289</v>
      </c>
      <c r="K20" s="50" t="s">
        <v>671</v>
      </c>
    </row>
    <row r="21" spans="1:11" x14ac:dyDescent="0.25">
      <c r="A21" s="50">
        <v>28</v>
      </c>
      <c r="B21" s="50" t="s">
        <v>407</v>
      </c>
      <c r="C21" s="50" t="s">
        <v>408</v>
      </c>
      <c r="D21" s="50" t="s">
        <v>618</v>
      </c>
      <c r="E21" s="50" t="s">
        <v>619</v>
      </c>
      <c r="F21" s="50" t="s">
        <v>563</v>
      </c>
      <c r="G21" s="50" t="s">
        <v>666</v>
      </c>
      <c r="H21" s="50" t="s">
        <v>294</v>
      </c>
      <c r="I21" s="50" t="s">
        <v>564</v>
      </c>
      <c r="J21" s="50" t="s">
        <v>289</v>
      </c>
      <c r="K21" s="50" t="s">
        <v>672</v>
      </c>
    </row>
    <row r="22" spans="1:11" x14ac:dyDescent="0.25">
      <c r="A22" s="50">
        <v>29</v>
      </c>
      <c r="B22" s="50" t="s">
        <v>566</v>
      </c>
      <c r="C22" s="50" t="s">
        <v>556</v>
      </c>
      <c r="D22" s="50" t="s">
        <v>0</v>
      </c>
      <c r="E22" s="50" t="s">
        <v>1</v>
      </c>
      <c r="F22" s="50" t="s">
        <v>557</v>
      </c>
      <c r="G22" s="50" t="s">
        <v>666</v>
      </c>
      <c r="H22" s="50" t="s">
        <v>287</v>
      </c>
      <c r="I22" s="50" t="s">
        <v>558</v>
      </c>
      <c r="J22" s="50" t="s">
        <v>289</v>
      </c>
      <c r="K22" s="50" t="s">
        <v>673</v>
      </c>
    </row>
    <row r="23" spans="1:11" x14ac:dyDescent="0.25">
      <c r="A23" s="50">
        <v>30</v>
      </c>
      <c r="B23" s="50" t="s">
        <v>567</v>
      </c>
      <c r="C23" s="50" t="s">
        <v>561</v>
      </c>
      <c r="D23" s="50" t="s">
        <v>0</v>
      </c>
      <c r="E23" s="50" t="s">
        <v>1</v>
      </c>
      <c r="F23" s="50" t="s">
        <v>61</v>
      </c>
      <c r="G23" s="50" t="s">
        <v>666</v>
      </c>
      <c r="H23" s="50" t="s">
        <v>3</v>
      </c>
      <c r="I23" s="50" t="s">
        <v>62</v>
      </c>
      <c r="J23" s="50" t="s">
        <v>53</v>
      </c>
      <c r="K23" s="50" t="s">
        <v>674</v>
      </c>
    </row>
    <row r="24" spans="1:11" x14ac:dyDescent="0.25">
      <c r="A24" s="50">
        <v>31</v>
      </c>
      <c r="B24" s="50" t="s">
        <v>161</v>
      </c>
      <c r="C24" s="50" t="s">
        <v>162</v>
      </c>
      <c r="D24" s="50" t="s">
        <v>394</v>
      </c>
      <c r="E24" s="50" t="s">
        <v>1</v>
      </c>
      <c r="F24" s="50" t="s">
        <v>163</v>
      </c>
      <c r="G24" s="50" t="s">
        <v>666</v>
      </c>
      <c r="H24" s="50" t="s">
        <v>30</v>
      </c>
      <c r="I24" s="50" t="s">
        <v>164</v>
      </c>
      <c r="J24" s="50" t="s">
        <v>32</v>
      </c>
      <c r="K24" s="50" t="s">
        <v>675</v>
      </c>
    </row>
    <row r="25" spans="1:11" x14ac:dyDescent="0.25">
      <c r="A25" s="50">
        <v>32</v>
      </c>
      <c r="B25" s="50" t="s">
        <v>322</v>
      </c>
      <c r="C25" s="50" t="s">
        <v>323</v>
      </c>
      <c r="D25" s="50" t="s">
        <v>66</v>
      </c>
      <c r="E25" s="50" t="s">
        <v>1</v>
      </c>
      <c r="F25" s="50" t="s">
        <v>324</v>
      </c>
      <c r="G25" s="50" t="s">
        <v>666</v>
      </c>
      <c r="H25" s="50" t="s">
        <v>287</v>
      </c>
      <c r="I25" s="50" t="s">
        <v>325</v>
      </c>
      <c r="J25" s="50" t="s">
        <v>289</v>
      </c>
      <c r="K25" s="50" t="s">
        <v>676</v>
      </c>
    </row>
    <row r="26" spans="1:11" x14ac:dyDescent="0.25">
      <c r="A26" s="50">
        <v>33</v>
      </c>
      <c r="B26" s="50"/>
      <c r="C26" s="50"/>
      <c r="D26" s="50"/>
      <c r="E26" s="50"/>
      <c r="F26" s="50" t="s">
        <v>540</v>
      </c>
      <c r="G26" s="50" t="s">
        <v>666</v>
      </c>
      <c r="H26" s="50" t="s">
        <v>294</v>
      </c>
      <c r="I26" s="50" t="s">
        <v>541</v>
      </c>
      <c r="J26" s="50" t="s">
        <v>289</v>
      </c>
      <c r="K26" s="50" t="s">
        <v>677</v>
      </c>
    </row>
    <row r="27" spans="1:11" x14ac:dyDescent="0.25">
      <c r="A27" s="50">
        <v>34</v>
      </c>
      <c r="B27" s="50" t="s">
        <v>283</v>
      </c>
      <c r="C27" s="50" t="s">
        <v>284</v>
      </c>
      <c r="D27" s="50" t="s">
        <v>285</v>
      </c>
      <c r="E27" s="50" t="s">
        <v>7</v>
      </c>
      <c r="F27" s="50" t="s">
        <v>286</v>
      </c>
      <c r="G27" s="50" t="s">
        <v>666</v>
      </c>
      <c r="H27" s="50" t="s">
        <v>287</v>
      </c>
      <c r="I27" s="50" t="s">
        <v>288</v>
      </c>
      <c r="J27" s="50" t="s">
        <v>289</v>
      </c>
      <c r="K27" s="50" t="s">
        <v>678</v>
      </c>
    </row>
    <row r="28" spans="1:11" x14ac:dyDescent="0.25">
      <c r="A28" s="50">
        <v>35</v>
      </c>
      <c r="B28" s="50" t="s">
        <v>291</v>
      </c>
      <c r="C28" s="50" t="s">
        <v>292</v>
      </c>
      <c r="D28" s="50" t="s">
        <v>0</v>
      </c>
      <c r="E28" s="50" t="s">
        <v>1</v>
      </c>
      <c r="F28" s="50" t="s">
        <v>293</v>
      </c>
      <c r="G28" s="50" t="s">
        <v>666</v>
      </c>
      <c r="H28" s="50" t="s">
        <v>294</v>
      </c>
      <c r="I28" s="50" t="s">
        <v>295</v>
      </c>
      <c r="J28" s="50" t="s">
        <v>289</v>
      </c>
      <c r="K28" s="50" t="s">
        <v>679</v>
      </c>
    </row>
    <row r="29" spans="1:11" x14ac:dyDescent="0.25">
      <c r="A29" s="50">
        <v>36</v>
      </c>
      <c r="B29" s="50" t="s">
        <v>297</v>
      </c>
      <c r="C29" s="50" t="s">
        <v>255</v>
      </c>
      <c r="D29" s="50" t="s">
        <v>0</v>
      </c>
      <c r="E29" s="50" t="s">
        <v>1</v>
      </c>
      <c r="F29" s="50" t="s">
        <v>298</v>
      </c>
      <c r="G29" s="50" t="s">
        <v>666</v>
      </c>
      <c r="H29" s="50" t="s">
        <v>294</v>
      </c>
      <c r="I29" s="50" t="s">
        <v>299</v>
      </c>
      <c r="J29" s="50" t="s">
        <v>289</v>
      </c>
      <c r="K29" s="50" t="s">
        <v>680</v>
      </c>
    </row>
    <row r="30" spans="1:11" x14ac:dyDescent="0.25">
      <c r="A30" s="50">
        <v>37</v>
      </c>
      <c r="B30" s="50" t="s">
        <v>301</v>
      </c>
      <c r="C30" s="50" t="s">
        <v>302</v>
      </c>
      <c r="D30" s="50" t="s">
        <v>0</v>
      </c>
      <c r="E30" s="50" t="s">
        <v>1</v>
      </c>
      <c r="F30" s="50" t="s">
        <v>303</v>
      </c>
      <c r="G30" s="50" t="s">
        <v>666</v>
      </c>
      <c r="H30" s="50" t="s">
        <v>294</v>
      </c>
      <c r="I30" s="50" t="s">
        <v>304</v>
      </c>
      <c r="J30" s="50" t="s">
        <v>289</v>
      </c>
      <c r="K30" s="50" t="s">
        <v>681</v>
      </c>
    </row>
    <row r="31" spans="1:11" x14ac:dyDescent="0.25">
      <c r="A31" s="50">
        <v>38</v>
      </c>
      <c r="B31" s="50" t="s">
        <v>306</v>
      </c>
      <c r="C31" s="50" t="s">
        <v>307</v>
      </c>
      <c r="D31" s="50" t="s">
        <v>112</v>
      </c>
      <c r="E31" s="50" t="s">
        <v>43</v>
      </c>
      <c r="F31" s="50" t="s">
        <v>308</v>
      </c>
      <c r="G31" s="50" t="s">
        <v>666</v>
      </c>
      <c r="H31" s="50" t="s">
        <v>287</v>
      </c>
      <c r="I31" s="50" t="s">
        <v>309</v>
      </c>
      <c r="J31" s="50" t="s">
        <v>289</v>
      </c>
      <c r="K31" s="50" t="s">
        <v>682</v>
      </c>
    </row>
    <row r="32" spans="1:11" x14ac:dyDescent="0.25">
      <c r="A32" s="50">
        <v>39</v>
      </c>
      <c r="B32" s="50" t="s">
        <v>311</v>
      </c>
      <c r="C32" s="50" t="s">
        <v>312</v>
      </c>
      <c r="D32" s="50" t="s">
        <v>313</v>
      </c>
      <c r="E32" s="50" t="s">
        <v>43</v>
      </c>
      <c r="F32" s="50" t="s">
        <v>314</v>
      </c>
      <c r="G32" s="50" t="s">
        <v>666</v>
      </c>
      <c r="H32" s="50" t="s">
        <v>294</v>
      </c>
      <c r="I32" s="50" t="s">
        <v>315</v>
      </c>
      <c r="J32" s="50" t="s">
        <v>289</v>
      </c>
      <c r="K32" s="50" t="s">
        <v>683</v>
      </c>
    </row>
    <row r="33" spans="1:11" x14ac:dyDescent="0.25">
      <c r="A33" s="50">
        <v>40</v>
      </c>
      <c r="B33" s="50" t="s">
        <v>317</v>
      </c>
      <c r="C33" s="50" t="s">
        <v>279</v>
      </c>
      <c r="D33" s="50" t="s">
        <v>318</v>
      </c>
      <c r="E33" s="50" t="s">
        <v>28</v>
      </c>
      <c r="F33" s="50" t="s">
        <v>319</v>
      </c>
      <c r="G33" s="50" t="s">
        <v>666</v>
      </c>
      <c r="H33" s="50" t="s">
        <v>287</v>
      </c>
      <c r="I33" s="50" t="s">
        <v>320</v>
      </c>
      <c r="J33" s="50" t="s">
        <v>289</v>
      </c>
      <c r="K33" s="50" t="s">
        <v>758</v>
      </c>
    </row>
    <row r="34" spans="1:11" x14ac:dyDescent="0.25">
      <c r="A34" s="50">
        <v>41</v>
      </c>
      <c r="B34" s="50" t="s">
        <v>327</v>
      </c>
      <c r="C34" s="50" t="s">
        <v>328</v>
      </c>
      <c r="D34" s="50" t="s">
        <v>112</v>
      </c>
      <c r="E34" s="50" t="s">
        <v>43</v>
      </c>
      <c r="F34" s="50" t="s">
        <v>329</v>
      </c>
      <c r="G34" s="50" t="s">
        <v>666</v>
      </c>
      <c r="H34" s="50" t="s">
        <v>287</v>
      </c>
      <c r="I34" s="50" t="s">
        <v>330</v>
      </c>
      <c r="J34" s="50" t="s">
        <v>289</v>
      </c>
      <c r="K34" s="50" t="s">
        <v>684</v>
      </c>
    </row>
    <row r="35" spans="1:11" x14ac:dyDescent="0.25">
      <c r="A35" s="50">
        <v>43</v>
      </c>
      <c r="B35" s="50" t="s">
        <v>333</v>
      </c>
      <c r="C35" s="50" t="s">
        <v>334</v>
      </c>
      <c r="D35" s="50" t="s">
        <v>335</v>
      </c>
      <c r="E35" s="50" t="s">
        <v>48</v>
      </c>
      <c r="F35" s="50" t="s">
        <v>336</v>
      </c>
      <c r="G35" s="50" t="s">
        <v>666</v>
      </c>
      <c r="H35" s="50" t="s">
        <v>287</v>
      </c>
      <c r="I35" s="50" t="s">
        <v>337</v>
      </c>
      <c r="J35" s="50" t="s">
        <v>289</v>
      </c>
      <c r="K35" s="50" t="s">
        <v>686</v>
      </c>
    </row>
    <row r="36" spans="1:11" x14ac:dyDescent="0.25">
      <c r="A36" s="50">
        <v>44</v>
      </c>
      <c r="B36" s="50" t="s">
        <v>345</v>
      </c>
      <c r="C36" s="50" t="s">
        <v>346</v>
      </c>
      <c r="D36" s="50" t="s">
        <v>17</v>
      </c>
      <c r="E36" s="50" t="s">
        <v>7</v>
      </c>
      <c r="F36" s="50" t="s">
        <v>347</v>
      </c>
      <c r="G36" s="50" t="s">
        <v>666</v>
      </c>
      <c r="H36" s="50" t="s">
        <v>287</v>
      </c>
      <c r="I36" s="50" t="s">
        <v>348</v>
      </c>
      <c r="J36" s="50" t="s">
        <v>289</v>
      </c>
      <c r="K36" s="50" t="s">
        <v>688</v>
      </c>
    </row>
    <row r="37" spans="1:11" x14ac:dyDescent="0.25">
      <c r="A37" s="50">
        <v>45</v>
      </c>
      <c r="B37" s="50" t="s">
        <v>350</v>
      </c>
      <c r="C37" s="50" t="s">
        <v>340</v>
      </c>
      <c r="D37" s="50" t="s">
        <v>351</v>
      </c>
      <c r="E37" s="50" t="s">
        <v>48</v>
      </c>
      <c r="F37" s="50" t="s">
        <v>352</v>
      </c>
      <c r="G37" s="50" t="s">
        <v>666</v>
      </c>
      <c r="H37" s="50" t="s">
        <v>287</v>
      </c>
      <c r="I37" s="50" t="s">
        <v>353</v>
      </c>
      <c r="J37" s="50" t="s">
        <v>289</v>
      </c>
      <c r="K37" s="50" t="s">
        <v>689</v>
      </c>
    </row>
    <row r="38" spans="1:11" x14ac:dyDescent="0.25">
      <c r="A38" s="50">
        <v>46</v>
      </c>
      <c r="B38" s="50" t="s">
        <v>355</v>
      </c>
      <c r="C38" s="50" t="s">
        <v>356</v>
      </c>
      <c r="D38" s="50" t="s">
        <v>0</v>
      </c>
      <c r="E38" s="50" t="s">
        <v>1</v>
      </c>
      <c r="F38" s="50" t="s">
        <v>357</v>
      </c>
      <c r="G38" s="50" t="s">
        <v>666</v>
      </c>
      <c r="H38" s="50" t="s">
        <v>294</v>
      </c>
      <c r="I38" s="50" t="s">
        <v>358</v>
      </c>
      <c r="J38" s="50" t="s">
        <v>289</v>
      </c>
      <c r="K38" s="50" t="s">
        <v>690</v>
      </c>
    </row>
    <row r="39" spans="1:11" x14ac:dyDescent="0.25">
      <c r="A39" s="50">
        <v>47</v>
      </c>
      <c r="B39" s="50" t="s">
        <v>238</v>
      </c>
      <c r="C39" s="50" t="s">
        <v>239</v>
      </c>
      <c r="D39" s="50" t="s">
        <v>0</v>
      </c>
      <c r="E39" s="50" t="s">
        <v>1</v>
      </c>
      <c r="F39" s="50" t="s">
        <v>240</v>
      </c>
      <c r="G39" s="50" t="s">
        <v>666</v>
      </c>
      <c r="H39" s="50" t="s">
        <v>3</v>
      </c>
      <c r="I39" s="50" t="s">
        <v>241</v>
      </c>
      <c r="J39" s="50" t="s">
        <v>53</v>
      </c>
      <c r="K39" s="50" t="s">
        <v>691</v>
      </c>
    </row>
    <row r="40" spans="1:11" x14ac:dyDescent="0.25">
      <c r="A40" s="50">
        <v>48</v>
      </c>
      <c r="B40" s="50" t="s">
        <v>366</v>
      </c>
      <c r="C40" s="50" t="s">
        <v>367</v>
      </c>
      <c r="D40" s="50" t="s">
        <v>368</v>
      </c>
      <c r="E40" s="50" t="s">
        <v>43</v>
      </c>
      <c r="F40" s="50" t="s">
        <v>369</v>
      </c>
      <c r="G40" s="50" t="s">
        <v>666</v>
      </c>
      <c r="H40" s="50" t="s">
        <v>294</v>
      </c>
      <c r="I40" s="50" t="s">
        <v>370</v>
      </c>
      <c r="J40" s="50" t="s">
        <v>289</v>
      </c>
      <c r="K40" s="50" t="s">
        <v>693</v>
      </c>
    </row>
    <row r="41" spans="1:11" x14ac:dyDescent="0.25">
      <c r="A41" s="50">
        <v>49</v>
      </c>
      <c r="B41" s="50" t="s">
        <v>372</v>
      </c>
      <c r="C41" s="50" t="s">
        <v>373</v>
      </c>
      <c r="D41" s="50" t="s">
        <v>42</v>
      </c>
      <c r="E41" s="50" t="s">
        <v>43</v>
      </c>
      <c r="F41" s="50" t="s">
        <v>374</v>
      </c>
      <c r="G41" s="50" t="s">
        <v>666</v>
      </c>
      <c r="H41" s="50" t="s">
        <v>294</v>
      </c>
      <c r="I41" s="50" t="s">
        <v>375</v>
      </c>
      <c r="J41" s="50" t="s">
        <v>289</v>
      </c>
      <c r="K41" s="50" t="s">
        <v>694</v>
      </c>
    </row>
    <row r="42" spans="1:11" x14ac:dyDescent="0.25">
      <c r="A42" s="50">
        <v>50</v>
      </c>
      <c r="B42" s="50" t="s">
        <v>377</v>
      </c>
      <c r="C42" s="50" t="s">
        <v>378</v>
      </c>
      <c r="D42" s="50" t="s">
        <v>256</v>
      </c>
      <c r="E42" s="50" t="s">
        <v>1</v>
      </c>
      <c r="F42" s="50" t="s">
        <v>379</v>
      </c>
      <c r="G42" s="50" t="s">
        <v>666</v>
      </c>
      <c r="H42" s="50" t="s">
        <v>294</v>
      </c>
      <c r="I42" s="50" t="s">
        <v>380</v>
      </c>
      <c r="J42" s="50" t="s">
        <v>289</v>
      </c>
      <c r="K42" s="50" t="s">
        <v>695</v>
      </c>
    </row>
    <row r="43" spans="1:11" x14ac:dyDescent="0.25">
      <c r="A43" s="50">
        <v>51</v>
      </c>
      <c r="B43" s="50" t="s">
        <v>387</v>
      </c>
      <c r="C43" s="50" t="s">
        <v>279</v>
      </c>
      <c r="D43" s="50" t="s">
        <v>351</v>
      </c>
      <c r="E43" s="50" t="s">
        <v>48</v>
      </c>
      <c r="F43" s="50" t="s">
        <v>388</v>
      </c>
      <c r="G43" s="50" t="s">
        <v>666</v>
      </c>
      <c r="H43" s="50" t="s">
        <v>287</v>
      </c>
      <c r="I43" s="50" t="s">
        <v>389</v>
      </c>
      <c r="J43" s="50" t="s">
        <v>289</v>
      </c>
      <c r="K43" s="50" t="s">
        <v>696</v>
      </c>
    </row>
    <row r="44" spans="1:11" x14ac:dyDescent="0.25">
      <c r="A44" s="50">
        <v>52</v>
      </c>
      <c r="B44" s="50" t="s">
        <v>49</v>
      </c>
      <c r="C44" s="50" t="s">
        <v>97</v>
      </c>
      <c r="D44" s="50" t="s">
        <v>66</v>
      </c>
      <c r="E44" s="50" t="s">
        <v>1</v>
      </c>
      <c r="F44" s="50" t="s">
        <v>391</v>
      </c>
      <c r="G44" s="50" t="s">
        <v>666</v>
      </c>
      <c r="H44" s="50" t="s">
        <v>294</v>
      </c>
      <c r="I44" s="50" t="s">
        <v>392</v>
      </c>
      <c r="J44" s="50" t="s">
        <v>289</v>
      </c>
      <c r="K44" s="50" t="s">
        <v>697</v>
      </c>
    </row>
    <row r="45" spans="1:11" x14ac:dyDescent="0.25">
      <c r="A45" s="50">
        <v>54</v>
      </c>
      <c r="B45" s="50" t="s">
        <v>137</v>
      </c>
      <c r="C45" s="50" t="s">
        <v>138</v>
      </c>
      <c r="D45" s="50" t="s">
        <v>0</v>
      </c>
      <c r="E45" s="50" t="s">
        <v>1</v>
      </c>
      <c r="F45" s="50" t="s">
        <v>139</v>
      </c>
      <c r="G45" s="50" t="s">
        <v>666</v>
      </c>
      <c r="H45" s="50" t="s">
        <v>3</v>
      </c>
      <c r="I45" s="50" t="s">
        <v>140</v>
      </c>
      <c r="J45" s="50" t="s">
        <v>53</v>
      </c>
      <c r="K45" s="50" t="s">
        <v>699</v>
      </c>
    </row>
    <row r="46" spans="1:11" x14ac:dyDescent="0.25">
      <c r="A46" s="50">
        <v>55</v>
      </c>
      <c r="B46" s="50" t="s">
        <v>262</v>
      </c>
      <c r="C46" s="50" t="s">
        <v>399</v>
      </c>
      <c r="D46" s="50" t="s">
        <v>0</v>
      </c>
      <c r="E46" s="50" t="s">
        <v>1</v>
      </c>
      <c r="F46" s="50" t="s">
        <v>400</v>
      </c>
      <c r="G46" s="50" t="s">
        <v>666</v>
      </c>
      <c r="H46" s="50" t="s">
        <v>294</v>
      </c>
      <c r="I46" s="50" t="s">
        <v>401</v>
      </c>
      <c r="J46" s="50" t="s">
        <v>289</v>
      </c>
      <c r="K46" s="50" t="s">
        <v>700</v>
      </c>
    </row>
    <row r="47" spans="1:11" x14ac:dyDescent="0.25">
      <c r="A47" s="50">
        <v>56</v>
      </c>
      <c r="B47" s="50" t="s">
        <v>403</v>
      </c>
      <c r="C47" s="50" t="s">
        <v>60</v>
      </c>
      <c r="D47" s="50" t="s">
        <v>27</v>
      </c>
      <c r="E47" s="50" t="s">
        <v>28</v>
      </c>
      <c r="F47" s="50" t="s">
        <v>404</v>
      </c>
      <c r="G47" s="50" t="s">
        <v>666</v>
      </c>
      <c r="H47" s="50" t="s">
        <v>287</v>
      </c>
      <c r="I47" s="50" t="s">
        <v>405</v>
      </c>
      <c r="J47" s="50" t="s">
        <v>289</v>
      </c>
      <c r="K47" s="50" t="s">
        <v>701</v>
      </c>
    </row>
    <row r="48" spans="1:11" x14ac:dyDescent="0.25">
      <c r="A48" s="50">
        <v>57</v>
      </c>
      <c r="B48" s="50" t="s">
        <v>407</v>
      </c>
      <c r="C48" s="50" t="s">
        <v>408</v>
      </c>
      <c r="D48" s="50" t="s">
        <v>618</v>
      </c>
      <c r="E48" s="50" t="s">
        <v>619</v>
      </c>
      <c r="F48" s="50" t="s">
        <v>412</v>
      </c>
      <c r="G48" s="50" t="s">
        <v>666</v>
      </c>
      <c r="H48" s="50" t="s">
        <v>294</v>
      </c>
      <c r="I48" s="50" t="s">
        <v>413</v>
      </c>
      <c r="J48" s="50" t="s">
        <v>289</v>
      </c>
      <c r="K48" s="50" t="s">
        <v>702</v>
      </c>
    </row>
    <row r="49" spans="1:11" x14ac:dyDescent="0.25">
      <c r="A49" s="50">
        <v>58</v>
      </c>
      <c r="B49" s="50" t="s">
        <v>415</v>
      </c>
      <c r="C49" s="50" t="s">
        <v>416</v>
      </c>
      <c r="D49" s="50" t="s">
        <v>417</v>
      </c>
      <c r="E49" s="50" t="s">
        <v>28</v>
      </c>
      <c r="F49" s="50" t="s">
        <v>418</v>
      </c>
      <c r="G49" s="50" t="s">
        <v>666</v>
      </c>
      <c r="H49" s="50" t="s">
        <v>287</v>
      </c>
      <c r="I49" s="50" t="s">
        <v>419</v>
      </c>
      <c r="J49" s="50" t="s">
        <v>289</v>
      </c>
      <c r="K49" s="50" t="s">
        <v>703</v>
      </c>
    </row>
    <row r="50" spans="1:11" x14ac:dyDescent="0.25">
      <c r="A50" s="50">
        <v>59</v>
      </c>
      <c r="B50" s="50" t="s">
        <v>431</v>
      </c>
      <c r="C50" s="50" t="s">
        <v>172</v>
      </c>
      <c r="D50" s="50" t="s">
        <v>432</v>
      </c>
      <c r="E50" s="50" t="s">
        <v>28</v>
      </c>
      <c r="F50" s="50" t="s">
        <v>433</v>
      </c>
      <c r="G50" s="50" t="s">
        <v>666</v>
      </c>
      <c r="H50" s="50" t="s">
        <v>294</v>
      </c>
      <c r="I50" s="50" t="s">
        <v>434</v>
      </c>
      <c r="J50" s="50" t="s">
        <v>289</v>
      </c>
      <c r="K50" s="50" t="s">
        <v>704</v>
      </c>
    </row>
    <row r="51" spans="1:11" x14ac:dyDescent="0.25">
      <c r="A51" s="50">
        <v>60</v>
      </c>
      <c r="B51" s="50" t="s">
        <v>15</v>
      </c>
      <c r="C51" s="50" t="s">
        <v>16</v>
      </c>
      <c r="D51" s="50" t="s">
        <v>17</v>
      </c>
      <c r="E51" s="50" t="s">
        <v>7</v>
      </c>
      <c r="F51" s="50" t="s">
        <v>77</v>
      </c>
      <c r="G51" s="50" t="s">
        <v>666</v>
      </c>
      <c r="H51" s="50" t="s">
        <v>30</v>
      </c>
      <c r="I51" s="50" t="s">
        <v>78</v>
      </c>
      <c r="J51" s="50" t="s">
        <v>32</v>
      </c>
      <c r="K51" s="50" t="s">
        <v>705</v>
      </c>
    </row>
    <row r="52" spans="1:11" x14ac:dyDescent="0.25">
      <c r="A52" s="50">
        <v>61</v>
      </c>
      <c r="B52" s="50" t="s">
        <v>407</v>
      </c>
      <c r="C52" s="50" t="s">
        <v>408</v>
      </c>
      <c r="D52" s="50" t="s">
        <v>618</v>
      </c>
      <c r="E52" s="50" t="s">
        <v>619</v>
      </c>
      <c r="F52" s="50" t="s">
        <v>437</v>
      </c>
      <c r="G52" s="50" t="s">
        <v>666</v>
      </c>
      <c r="H52" s="50" t="s">
        <v>30</v>
      </c>
      <c r="I52" s="50" t="s">
        <v>438</v>
      </c>
      <c r="J52" s="50" t="s">
        <v>32</v>
      </c>
      <c r="K52" s="50" t="s">
        <v>706</v>
      </c>
    </row>
    <row r="53" spans="1:11" x14ac:dyDescent="0.25">
      <c r="A53" s="50">
        <v>62</v>
      </c>
      <c r="B53" s="50" t="s">
        <v>407</v>
      </c>
      <c r="C53" s="50" t="s">
        <v>408</v>
      </c>
      <c r="D53" s="50" t="s">
        <v>618</v>
      </c>
      <c r="E53" s="50" t="s">
        <v>619</v>
      </c>
      <c r="F53" s="50" t="s">
        <v>440</v>
      </c>
      <c r="G53" s="50" t="s">
        <v>666</v>
      </c>
      <c r="H53" s="50" t="s">
        <v>30</v>
      </c>
      <c r="I53" s="50" t="s">
        <v>441</v>
      </c>
      <c r="J53" s="50" t="s">
        <v>32</v>
      </c>
      <c r="K53" s="50" t="s">
        <v>707</v>
      </c>
    </row>
    <row r="54" spans="1:11" x14ac:dyDescent="0.25">
      <c r="A54" s="50">
        <v>65</v>
      </c>
      <c r="B54" s="50" t="s">
        <v>460</v>
      </c>
      <c r="C54" s="50" t="s">
        <v>461</v>
      </c>
      <c r="D54" s="50" t="s">
        <v>462</v>
      </c>
      <c r="E54" s="50" t="s">
        <v>1</v>
      </c>
      <c r="F54" s="50" t="s">
        <v>463</v>
      </c>
      <c r="G54" s="50" t="s">
        <v>666</v>
      </c>
      <c r="H54" s="50" t="s">
        <v>30</v>
      </c>
      <c r="I54" s="50" t="s">
        <v>464</v>
      </c>
      <c r="J54" s="50" t="s">
        <v>32</v>
      </c>
      <c r="K54" s="50" t="s">
        <v>711</v>
      </c>
    </row>
    <row r="55" spans="1:11" x14ac:dyDescent="0.25">
      <c r="A55" s="50">
        <v>66</v>
      </c>
      <c r="B55" s="50" t="s">
        <v>165</v>
      </c>
      <c r="C55" s="50" t="s">
        <v>166</v>
      </c>
      <c r="D55" s="50" t="s">
        <v>27</v>
      </c>
      <c r="E55" s="50" t="s">
        <v>28</v>
      </c>
      <c r="F55" s="50" t="s">
        <v>167</v>
      </c>
      <c r="G55" s="50" t="s">
        <v>666</v>
      </c>
      <c r="H55" s="50" t="s">
        <v>30</v>
      </c>
      <c r="I55" s="50" t="s">
        <v>168</v>
      </c>
      <c r="J55" s="50" t="s">
        <v>32</v>
      </c>
      <c r="K55" s="50" t="s">
        <v>712</v>
      </c>
    </row>
    <row r="56" spans="1:11" x14ac:dyDescent="0.25">
      <c r="A56" s="50">
        <v>68</v>
      </c>
      <c r="B56" s="50" t="s">
        <v>25</v>
      </c>
      <c r="C56" s="50" t="s">
        <v>26</v>
      </c>
      <c r="D56" s="50" t="s">
        <v>27</v>
      </c>
      <c r="E56" s="50" t="s">
        <v>28</v>
      </c>
      <c r="F56" s="50" t="s">
        <v>29</v>
      </c>
      <c r="G56" s="50" t="s">
        <v>666</v>
      </c>
      <c r="H56" s="50" t="s">
        <v>30</v>
      </c>
      <c r="I56" s="50" t="s">
        <v>31</v>
      </c>
      <c r="J56" s="50" t="s">
        <v>32</v>
      </c>
      <c r="K56" s="50" t="s">
        <v>714</v>
      </c>
    </row>
    <row r="57" spans="1:11" x14ac:dyDescent="0.25">
      <c r="A57" s="50">
        <v>73</v>
      </c>
      <c r="B57" s="50" t="s">
        <v>64</v>
      </c>
      <c r="C57" s="50" t="s">
        <v>65</v>
      </c>
      <c r="D57" s="50" t="s">
        <v>66</v>
      </c>
      <c r="E57" s="50" t="s">
        <v>1</v>
      </c>
      <c r="F57" s="50" t="s">
        <v>67</v>
      </c>
      <c r="G57" s="50" t="s">
        <v>666</v>
      </c>
      <c r="H57" s="50" t="s">
        <v>30</v>
      </c>
      <c r="I57" s="50" t="s">
        <v>68</v>
      </c>
      <c r="J57" s="50" t="s">
        <v>32</v>
      </c>
      <c r="K57" s="50" t="s">
        <v>718</v>
      </c>
    </row>
    <row r="58" spans="1:11" x14ac:dyDescent="0.25">
      <c r="A58" s="50">
        <v>74</v>
      </c>
      <c r="B58" s="50" t="s">
        <v>71</v>
      </c>
      <c r="C58" s="50" t="s">
        <v>72</v>
      </c>
      <c r="D58" s="50" t="s">
        <v>73</v>
      </c>
      <c r="E58" s="50" t="s">
        <v>28</v>
      </c>
      <c r="F58" s="50" t="s">
        <v>74</v>
      </c>
      <c r="G58" s="50" t="s">
        <v>666</v>
      </c>
      <c r="H58" s="50" t="s">
        <v>30</v>
      </c>
      <c r="I58" s="50" t="s">
        <v>75</v>
      </c>
      <c r="J58" s="50" t="s">
        <v>32</v>
      </c>
      <c r="K58" s="50" t="s">
        <v>719</v>
      </c>
    </row>
    <row r="59" spans="1:11" x14ac:dyDescent="0.25">
      <c r="A59" s="50">
        <v>83</v>
      </c>
      <c r="B59" s="50" t="s">
        <v>110</v>
      </c>
      <c r="C59" s="50" t="s">
        <v>111</v>
      </c>
      <c r="D59" s="50" t="s">
        <v>112</v>
      </c>
      <c r="E59" s="50" t="s">
        <v>43</v>
      </c>
      <c r="F59" s="50" t="s">
        <v>113</v>
      </c>
      <c r="G59" s="50" t="s">
        <v>666</v>
      </c>
      <c r="H59" s="50" t="s">
        <v>3</v>
      </c>
      <c r="I59" s="50" t="s">
        <v>114</v>
      </c>
      <c r="J59" s="50" t="s">
        <v>53</v>
      </c>
      <c r="K59" s="50" t="s">
        <v>727</v>
      </c>
    </row>
    <row r="60" spans="1:11" x14ac:dyDescent="0.25">
      <c r="A60" s="50">
        <v>84</v>
      </c>
      <c r="B60" s="50" t="s">
        <v>120</v>
      </c>
      <c r="C60" s="50" t="s">
        <v>121</v>
      </c>
      <c r="D60" s="50" t="s">
        <v>122</v>
      </c>
      <c r="E60" s="50" t="s">
        <v>43</v>
      </c>
      <c r="F60" s="50" t="s">
        <v>123</v>
      </c>
      <c r="G60" s="50" t="s">
        <v>666</v>
      </c>
      <c r="H60" s="50" t="s">
        <v>3</v>
      </c>
      <c r="I60" s="50" t="s">
        <v>124</v>
      </c>
      <c r="J60" s="50" t="s">
        <v>125</v>
      </c>
      <c r="K60" s="50" t="s">
        <v>728</v>
      </c>
    </row>
    <row r="61" spans="1:11" x14ac:dyDescent="0.25">
      <c r="A61" s="50">
        <v>87</v>
      </c>
      <c r="B61" s="50" t="s">
        <v>131</v>
      </c>
      <c r="C61" s="50" t="s">
        <v>132</v>
      </c>
      <c r="D61" s="50" t="s">
        <v>133</v>
      </c>
      <c r="E61" s="50" t="s">
        <v>28</v>
      </c>
      <c r="F61" s="50" t="s">
        <v>134</v>
      </c>
      <c r="G61" s="50" t="s">
        <v>666</v>
      </c>
      <c r="H61" s="50" t="s">
        <v>30</v>
      </c>
      <c r="I61" s="50" t="s">
        <v>135</v>
      </c>
      <c r="J61" s="50" t="s">
        <v>32</v>
      </c>
      <c r="K61" s="50" t="s">
        <v>731</v>
      </c>
    </row>
    <row r="62" spans="1:11" x14ac:dyDescent="0.25">
      <c r="A62" s="50">
        <v>88</v>
      </c>
      <c r="B62" s="50" t="s">
        <v>145</v>
      </c>
      <c r="C62" s="50" t="s">
        <v>146</v>
      </c>
      <c r="D62" s="50" t="s">
        <v>0</v>
      </c>
      <c r="E62" s="50" t="s">
        <v>1</v>
      </c>
      <c r="F62" s="50" t="s">
        <v>147</v>
      </c>
      <c r="G62" s="50" t="s">
        <v>666</v>
      </c>
      <c r="H62" s="50" t="s">
        <v>3</v>
      </c>
      <c r="I62" s="50" t="s">
        <v>148</v>
      </c>
      <c r="J62" s="50" t="s">
        <v>53</v>
      </c>
      <c r="K62" s="50" t="s">
        <v>732</v>
      </c>
    </row>
    <row r="63" spans="1:11" x14ac:dyDescent="0.25">
      <c r="A63" s="50">
        <v>89</v>
      </c>
      <c r="B63" s="50" t="s">
        <v>150</v>
      </c>
      <c r="C63" s="50" t="s">
        <v>151</v>
      </c>
      <c r="D63" s="50" t="s">
        <v>152</v>
      </c>
      <c r="E63" s="50" t="s">
        <v>28</v>
      </c>
      <c r="F63" s="50" t="s">
        <v>153</v>
      </c>
      <c r="G63" s="50" t="s">
        <v>666</v>
      </c>
      <c r="H63" s="50" t="s">
        <v>30</v>
      </c>
      <c r="I63" s="50" t="s">
        <v>154</v>
      </c>
      <c r="J63" s="50" t="s">
        <v>32</v>
      </c>
      <c r="K63" s="50" t="s">
        <v>733</v>
      </c>
    </row>
    <row r="64" spans="1:11" x14ac:dyDescent="0.25">
      <c r="A64" s="50">
        <v>90</v>
      </c>
      <c r="B64" s="50" t="s">
        <v>54</v>
      </c>
      <c r="C64" s="50" t="s">
        <v>55</v>
      </c>
      <c r="D64" s="50" t="s">
        <v>0</v>
      </c>
      <c r="E64" s="50" t="s">
        <v>1</v>
      </c>
      <c r="F64" s="50" t="s">
        <v>156</v>
      </c>
      <c r="G64" s="50" t="s">
        <v>666</v>
      </c>
      <c r="H64" s="50" t="s">
        <v>157</v>
      </c>
      <c r="I64" s="50" t="s">
        <v>158</v>
      </c>
      <c r="J64" s="50" t="s">
        <v>159</v>
      </c>
      <c r="K64" s="50" t="s">
        <v>734</v>
      </c>
    </row>
    <row r="65" spans="1:11" x14ac:dyDescent="0.25">
      <c r="A65" s="50">
        <v>98</v>
      </c>
      <c r="B65" s="50" t="s">
        <v>467</v>
      </c>
      <c r="C65" s="50" t="s">
        <v>468</v>
      </c>
      <c r="D65" s="50" t="s">
        <v>0</v>
      </c>
      <c r="E65" s="50" t="s">
        <v>1</v>
      </c>
      <c r="F65" s="50" t="s">
        <v>477</v>
      </c>
      <c r="G65" s="50" t="s">
        <v>666</v>
      </c>
      <c r="H65" s="50" t="s">
        <v>30</v>
      </c>
      <c r="I65" s="50" t="s">
        <v>478</v>
      </c>
      <c r="J65" s="50" t="s">
        <v>32</v>
      </c>
      <c r="K65" s="50" t="s">
        <v>740</v>
      </c>
    </row>
    <row r="66" spans="1:11" x14ac:dyDescent="0.25">
      <c r="A66" s="50">
        <v>99</v>
      </c>
      <c r="B66" s="50" t="s">
        <v>190</v>
      </c>
      <c r="C66" s="50" t="s">
        <v>191</v>
      </c>
      <c r="D66" s="50" t="s">
        <v>192</v>
      </c>
      <c r="E66" s="50" t="s">
        <v>28</v>
      </c>
      <c r="F66" s="50" t="s">
        <v>193</v>
      </c>
      <c r="G66" s="50" t="s">
        <v>666</v>
      </c>
      <c r="H66" s="50" t="s">
        <v>30</v>
      </c>
      <c r="I66" s="50" t="s">
        <v>194</v>
      </c>
      <c r="J66" s="50" t="s">
        <v>32</v>
      </c>
      <c r="K66" s="50" t="s">
        <v>741</v>
      </c>
    </row>
    <row r="67" spans="1:11" x14ac:dyDescent="0.25">
      <c r="A67" s="50">
        <v>101</v>
      </c>
      <c r="B67" s="50" t="s">
        <v>101</v>
      </c>
      <c r="C67" s="50" t="s">
        <v>102</v>
      </c>
      <c r="D67" s="50" t="s">
        <v>103</v>
      </c>
      <c r="E67" s="50" t="s">
        <v>43</v>
      </c>
      <c r="F67" s="50" t="s">
        <v>202</v>
      </c>
      <c r="G67" s="50" t="s">
        <v>666</v>
      </c>
      <c r="H67" s="50" t="s">
        <v>30</v>
      </c>
      <c r="I67" s="50" t="s">
        <v>203</v>
      </c>
      <c r="J67" s="50" t="s">
        <v>32</v>
      </c>
      <c r="K67" s="50" t="s">
        <v>743</v>
      </c>
    </row>
    <row r="68" spans="1:11" x14ac:dyDescent="0.25">
      <c r="A68" s="50">
        <v>103</v>
      </c>
      <c r="B68" s="50" t="s">
        <v>206</v>
      </c>
      <c r="C68" s="50" t="s">
        <v>207</v>
      </c>
      <c r="D68" s="50" t="s">
        <v>173</v>
      </c>
      <c r="E68" s="50" t="s">
        <v>43</v>
      </c>
      <c r="F68" s="50" t="s">
        <v>208</v>
      </c>
      <c r="G68" s="50" t="s">
        <v>666</v>
      </c>
      <c r="H68" s="50" t="s">
        <v>3</v>
      </c>
      <c r="I68" s="50" t="s">
        <v>209</v>
      </c>
      <c r="J68" s="50" t="s">
        <v>53</v>
      </c>
      <c r="K68" s="50" t="s">
        <v>745</v>
      </c>
    </row>
    <row r="69" spans="1:11" x14ac:dyDescent="0.25">
      <c r="A69" s="50">
        <v>104</v>
      </c>
      <c r="B69" s="50" t="s">
        <v>50</v>
      </c>
      <c r="C69" s="50" t="s">
        <v>51</v>
      </c>
      <c r="D69" s="50" t="s">
        <v>52</v>
      </c>
      <c r="E69" s="50" t="s">
        <v>43</v>
      </c>
      <c r="F69" s="50" t="s">
        <v>221</v>
      </c>
      <c r="G69" s="50" t="s">
        <v>666</v>
      </c>
      <c r="H69" s="50" t="s">
        <v>3</v>
      </c>
      <c r="I69" s="50" t="s">
        <v>222</v>
      </c>
      <c r="J69" s="50" t="s">
        <v>53</v>
      </c>
      <c r="K69" s="50" t="s">
        <v>747</v>
      </c>
    </row>
    <row r="70" spans="1:11" x14ac:dyDescent="0.25">
      <c r="A70" s="50">
        <v>105</v>
      </c>
      <c r="B70" s="50" t="s">
        <v>224</v>
      </c>
      <c r="C70" s="50" t="s">
        <v>225</v>
      </c>
      <c r="D70" s="50" t="s">
        <v>0</v>
      </c>
      <c r="E70" s="50" t="s">
        <v>1</v>
      </c>
      <c r="F70" s="50" t="s">
        <v>226</v>
      </c>
      <c r="G70" s="50" t="s">
        <v>666</v>
      </c>
      <c r="H70" s="50" t="s">
        <v>3</v>
      </c>
      <c r="I70" s="50" t="s">
        <v>227</v>
      </c>
      <c r="J70" s="50" t="s">
        <v>53</v>
      </c>
      <c r="K70" s="50" t="s">
        <v>748</v>
      </c>
    </row>
    <row r="71" spans="1:11" x14ac:dyDescent="0.25">
      <c r="A71" s="50">
        <v>106</v>
      </c>
      <c r="B71" s="50" t="s">
        <v>54</v>
      </c>
      <c r="C71" s="50" t="s">
        <v>55</v>
      </c>
      <c r="D71" s="50" t="s">
        <v>0</v>
      </c>
      <c r="E71" s="50" t="s">
        <v>1</v>
      </c>
      <c r="F71" s="50" t="s">
        <v>229</v>
      </c>
      <c r="G71" s="50" t="s">
        <v>666</v>
      </c>
      <c r="H71" s="50" t="s">
        <v>3</v>
      </c>
      <c r="I71" s="50" t="s">
        <v>230</v>
      </c>
      <c r="J71" s="50" t="s">
        <v>53</v>
      </c>
      <c r="K71" s="50" t="s">
        <v>749</v>
      </c>
    </row>
    <row r="72" spans="1:11" x14ac:dyDescent="0.25">
      <c r="A72" s="50">
        <v>107</v>
      </c>
      <c r="B72" s="50" t="s">
        <v>232</v>
      </c>
      <c r="C72" s="50" t="s">
        <v>233</v>
      </c>
      <c r="D72" s="50" t="s">
        <v>234</v>
      </c>
      <c r="E72" s="50" t="s">
        <v>1</v>
      </c>
      <c r="F72" s="50" t="s">
        <v>235</v>
      </c>
      <c r="G72" s="50" t="s">
        <v>666</v>
      </c>
      <c r="H72" s="50" t="s">
        <v>3</v>
      </c>
      <c r="I72" s="50" t="s">
        <v>236</v>
      </c>
      <c r="J72" s="50" t="s">
        <v>53</v>
      </c>
      <c r="K72" s="50" t="s">
        <v>750</v>
      </c>
    </row>
    <row r="73" spans="1:11" x14ac:dyDescent="0.25">
      <c r="A73" s="50">
        <v>108</v>
      </c>
      <c r="B73" s="50" t="s">
        <v>50</v>
      </c>
      <c r="C73" s="50" t="s">
        <v>51</v>
      </c>
      <c r="D73" s="50" t="s">
        <v>52</v>
      </c>
      <c r="E73" s="50" t="s">
        <v>43</v>
      </c>
      <c r="F73" s="50" t="s">
        <v>246</v>
      </c>
      <c r="G73" s="50" t="s">
        <v>666</v>
      </c>
      <c r="H73" s="50" t="s">
        <v>3</v>
      </c>
      <c r="I73" s="50" t="s">
        <v>247</v>
      </c>
      <c r="J73" s="50" t="s">
        <v>125</v>
      </c>
      <c r="K73" s="50" t="s">
        <v>751</v>
      </c>
    </row>
    <row r="74" spans="1:11" x14ac:dyDescent="0.25">
      <c r="A74" s="50">
        <v>109</v>
      </c>
      <c r="B74" s="50" t="s">
        <v>249</v>
      </c>
      <c r="C74" s="50" t="s">
        <v>250</v>
      </c>
      <c r="D74" s="50" t="s">
        <v>251</v>
      </c>
      <c r="E74" s="50" t="s">
        <v>43</v>
      </c>
      <c r="F74" s="50" t="s">
        <v>252</v>
      </c>
      <c r="G74" s="50" t="s">
        <v>666</v>
      </c>
      <c r="H74" s="50" t="s">
        <v>3</v>
      </c>
      <c r="I74" s="50" t="s">
        <v>253</v>
      </c>
      <c r="J74" s="50" t="s">
        <v>125</v>
      </c>
      <c r="K74" s="50" t="s">
        <v>752</v>
      </c>
    </row>
    <row r="75" spans="1:11" x14ac:dyDescent="0.25">
      <c r="A75" s="50">
        <v>110</v>
      </c>
      <c r="B75" s="50" t="s">
        <v>262</v>
      </c>
      <c r="C75" s="50" t="s">
        <v>263</v>
      </c>
      <c r="D75" s="50" t="s">
        <v>264</v>
      </c>
      <c r="E75" s="50" t="s">
        <v>1</v>
      </c>
      <c r="F75" s="50" t="s">
        <v>265</v>
      </c>
      <c r="G75" s="50" t="s">
        <v>666</v>
      </c>
      <c r="H75" s="50" t="s">
        <v>3</v>
      </c>
      <c r="I75" s="50" t="s">
        <v>266</v>
      </c>
      <c r="J75" s="50" t="s">
        <v>53</v>
      </c>
      <c r="K75" s="50" t="s">
        <v>753</v>
      </c>
    </row>
    <row r="76" spans="1:11" x14ac:dyDescent="0.25">
      <c r="A76" s="50">
        <v>111</v>
      </c>
      <c r="B76" s="50" t="s">
        <v>268</v>
      </c>
      <c r="C76" s="50" t="s">
        <v>269</v>
      </c>
      <c r="D76" s="50" t="s">
        <v>66</v>
      </c>
      <c r="E76" s="50" t="s">
        <v>1</v>
      </c>
      <c r="F76" s="50" t="s">
        <v>270</v>
      </c>
      <c r="G76" s="50" t="s">
        <v>666</v>
      </c>
      <c r="H76" s="50" t="s">
        <v>3</v>
      </c>
      <c r="I76" s="50" t="s">
        <v>271</v>
      </c>
      <c r="J76" s="50" t="s">
        <v>53</v>
      </c>
      <c r="K76" s="50" t="s">
        <v>754</v>
      </c>
    </row>
    <row r="77" spans="1:11" x14ac:dyDescent="0.25">
      <c r="A77" s="50">
        <v>112</v>
      </c>
      <c r="B77" s="50" t="s">
        <v>273</v>
      </c>
      <c r="C77" s="50" t="s">
        <v>274</v>
      </c>
      <c r="D77" s="50" t="s">
        <v>0</v>
      </c>
      <c r="E77" s="50" t="s">
        <v>1</v>
      </c>
      <c r="F77" s="50" t="s">
        <v>275</v>
      </c>
      <c r="G77" s="50" t="s">
        <v>666</v>
      </c>
      <c r="H77" s="50" t="s">
        <v>3</v>
      </c>
      <c r="I77" s="50" t="s">
        <v>276</v>
      </c>
      <c r="J77" s="50" t="s">
        <v>53</v>
      </c>
      <c r="K77" s="50" t="s">
        <v>755</v>
      </c>
    </row>
    <row r="78" spans="1:11" x14ac:dyDescent="0.25">
      <c r="A78" s="50">
        <v>113</v>
      </c>
      <c r="B78" s="50" t="s">
        <v>278</v>
      </c>
      <c r="C78" s="50" t="s">
        <v>279</v>
      </c>
      <c r="D78" s="50" t="s">
        <v>66</v>
      </c>
      <c r="E78" s="50" t="s">
        <v>1</v>
      </c>
      <c r="F78" s="50" t="s">
        <v>280</v>
      </c>
      <c r="G78" s="50" t="s">
        <v>666</v>
      </c>
      <c r="H78" s="50" t="s">
        <v>3</v>
      </c>
      <c r="I78" s="50" t="s">
        <v>281</v>
      </c>
      <c r="J78" s="50" t="s">
        <v>53</v>
      </c>
      <c r="K78" s="50" t="s">
        <v>756</v>
      </c>
    </row>
    <row r="79" spans="1:11" x14ac:dyDescent="0.25">
      <c r="A79" s="50">
        <v>3</v>
      </c>
      <c r="B79" s="50" t="s">
        <v>612</v>
      </c>
      <c r="C79" s="50" t="s">
        <v>613</v>
      </c>
      <c r="D79" s="50" t="s">
        <v>0</v>
      </c>
      <c r="E79" s="50" t="s">
        <v>1</v>
      </c>
      <c r="F79" s="50" t="s">
        <v>855</v>
      </c>
      <c r="G79" s="50" t="s">
        <v>827</v>
      </c>
      <c r="H79" s="50" t="s">
        <v>828</v>
      </c>
      <c r="I79" s="50" t="s">
        <v>856</v>
      </c>
      <c r="J79" s="50" t="s">
        <v>827</v>
      </c>
      <c r="K79" s="50" t="s">
        <v>857</v>
      </c>
    </row>
    <row r="80" spans="1:11" x14ac:dyDescent="0.25">
      <c r="A80" s="50">
        <v>4</v>
      </c>
      <c r="B80" s="50" t="s">
        <v>262</v>
      </c>
      <c r="C80" s="50" t="s">
        <v>421</v>
      </c>
      <c r="D80" s="50" t="s">
        <v>0</v>
      </c>
      <c r="E80" s="50" t="s">
        <v>1</v>
      </c>
      <c r="F80" s="50" t="s">
        <v>826</v>
      </c>
      <c r="G80" s="50" t="s">
        <v>827</v>
      </c>
      <c r="H80" s="50" t="s">
        <v>828</v>
      </c>
      <c r="I80" s="50" t="s">
        <v>588</v>
      </c>
      <c r="J80" s="50" t="s">
        <v>827</v>
      </c>
      <c r="K80" s="50" t="s">
        <v>829</v>
      </c>
    </row>
    <row r="81" spans="1:11" x14ac:dyDescent="0.25">
      <c r="A81" s="50">
        <v>7</v>
      </c>
      <c r="B81" s="50" t="s">
        <v>262</v>
      </c>
      <c r="C81" s="50" t="s">
        <v>421</v>
      </c>
      <c r="D81" s="50" t="s">
        <v>0</v>
      </c>
      <c r="E81" s="50" t="s">
        <v>1</v>
      </c>
      <c r="F81" s="50" t="s">
        <v>837</v>
      </c>
      <c r="G81" s="50" t="s">
        <v>475</v>
      </c>
      <c r="H81" s="50" t="s">
        <v>781</v>
      </c>
      <c r="I81" s="50" t="s">
        <v>838</v>
      </c>
      <c r="J81" s="50" t="s">
        <v>839</v>
      </c>
      <c r="K81" s="50" t="s">
        <v>840</v>
      </c>
    </row>
    <row r="82" spans="1:11" x14ac:dyDescent="0.25">
      <c r="A82" s="50">
        <v>2</v>
      </c>
      <c r="B82" s="50" t="s">
        <v>612</v>
      </c>
      <c r="C82" s="50" t="s">
        <v>613</v>
      </c>
      <c r="D82" s="50" t="s">
        <v>0</v>
      </c>
      <c r="E82" s="50" t="s">
        <v>1</v>
      </c>
      <c r="F82" s="50" t="s">
        <v>568</v>
      </c>
      <c r="G82" s="50" t="s">
        <v>543</v>
      </c>
      <c r="H82" s="50" t="s">
        <v>473</v>
      </c>
      <c r="I82" s="50" t="s">
        <v>570</v>
      </c>
      <c r="J82" s="50" t="s">
        <v>569</v>
      </c>
      <c r="K82" s="50" t="s">
        <v>854</v>
      </c>
    </row>
    <row r="83" spans="1:11" x14ac:dyDescent="0.25">
      <c r="A83" s="50">
        <v>95</v>
      </c>
      <c r="B83" s="50" t="s">
        <v>174</v>
      </c>
      <c r="C83" s="50" t="s">
        <v>175</v>
      </c>
      <c r="D83" s="50" t="s">
        <v>0</v>
      </c>
      <c r="E83" s="50" t="s">
        <v>1</v>
      </c>
      <c r="F83" s="50" t="s">
        <v>472</v>
      </c>
      <c r="G83" s="50" t="s">
        <v>543</v>
      </c>
      <c r="H83" s="50" t="s">
        <v>473</v>
      </c>
      <c r="I83" s="50" t="s">
        <v>474</v>
      </c>
      <c r="J83" s="50" t="s">
        <v>475</v>
      </c>
      <c r="K83" s="50" t="s">
        <v>737</v>
      </c>
    </row>
    <row r="84" spans="1:11" x14ac:dyDescent="0.25">
      <c r="A84" s="50">
        <v>102</v>
      </c>
      <c r="B84" s="50" t="s">
        <v>54</v>
      </c>
      <c r="C84" s="50" t="s">
        <v>55</v>
      </c>
      <c r="D84" s="50" t="s">
        <v>0</v>
      </c>
      <c r="E84" s="50" t="s">
        <v>1</v>
      </c>
      <c r="F84" s="50" t="s">
        <v>480</v>
      </c>
      <c r="G84" s="50" t="s">
        <v>543</v>
      </c>
      <c r="H84" s="50" t="s">
        <v>473</v>
      </c>
      <c r="I84" s="50" t="s">
        <v>481</v>
      </c>
      <c r="J84" s="50" t="s">
        <v>475</v>
      </c>
      <c r="K84" s="50" t="s">
        <v>744</v>
      </c>
    </row>
    <row r="85" spans="1:11" x14ac:dyDescent="0.25">
      <c r="A85" s="50">
        <v>71</v>
      </c>
      <c r="B85" s="50" t="s">
        <v>791</v>
      </c>
      <c r="C85" s="50" t="s">
        <v>792</v>
      </c>
      <c r="D85" s="50" t="s">
        <v>793</v>
      </c>
      <c r="E85" s="50" t="s">
        <v>601</v>
      </c>
      <c r="F85" s="50" t="s">
        <v>794</v>
      </c>
      <c r="G85" s="50" t="s">
        <v>788</v>
      </c>
      <c r="H85" s="50" t="s">
        <v>8</v>
      </c>
      <c r="I85" s="50" t="s">
        <v>795</v>
      </c>
      <c r="J85" s="50" t="s">
        <v>778</v>
      </c>
      <c r="K85" s="50" t="s">
        <v>796</v>
      </c>
    </row>
    <row r="86" spans="1:11" x14ac:dyDescent="0.25">
      <c r="A86" s="50">
        <v>91</v>
      </c>
      <c r="B86" s="50" t="s">
        <v>819</v>
      </c>
      <c r="C86" s="50" t="s">
        <v>820</v>
      </c>
      <c r="D86" s="50" t="s">
        <v>821</v>
      </c>
      <c r="E86" s="50" t="s">
        <v>822</v>
      </c>
      <c r="F86" s="50" t="s">
        <v>823</v>
      </c>
      <c r="G86" s="50" t="s">
        <v>788</v>
      </c>
      <c r="H86" s="50" t="s">
        <v>8</v>
      </c>
      <c r="I86" s="50" t="s">
        <v>824</v>
      </c>
      <c r="J86" s="50" t="s">
        <v>9</v>
      </c>
      <c r="K86" s="50" t="s">
        <v>825</v>
      </c>
    </row>
    <row r="87" spans="1:11" x14ac:dyDescent="0.25">
      <c r="A87" s="50">
        <v>92</v>
      </c>
      <c r="B87" s="50" t="s">
        <v>797</v>
      </c>
      <c r="C87" s="50" t="s">
        <v>798</v>
      </c>
      <c r="D87" s="50" t="s">
        <v>799</v>
      </c>
      <c r="E87" s="50" t="s">
        <v>1</v>
      </c>
      <c r="F87" s="50" t="s">
        <v>800</v>
      </c>
      <c r="G87" s="50" t="s">
        <v>788</v>
      </c>
      <c r="H87" s="50" t="s">
        <v>8</v>
      </c>
      <c r="I87" s="50" t="s">
        <v>801</v>
      </c>
      <c r="J87" s="50" t="s">
        <v>9</v>
      </c>
      <c r="K87" s="50" t="s">
        <v>802</v>
      </c>
    </row>
    <row r="88" spans="1:11" x14ac:dyDescent="0.25">
      <c r="A88" s="50">
        <v>42</v>
      </c>
      <c r="B88" s="50" t="s">
        <v>15</v>
      </c>
      <c r="C88" s="50" t="s">
        <v>16</v>
      </c>
      <c r="D88" s="50" t="s">
        <v>17</v>
      </c>
      <c r="E88" s="50" t="s">
        <v>7</v>
      </c>
      <c r="F88" s="50" t="s">
        <v>18</v>
      </c>
      <c r="G88" s="50" t="s">
        <v>527</v>
      </c>
      <c r="H88" s="50" t="s">
        <v>5</v>
      </c>
      <c r="I88" s="50" t="s">
        <v>19</v>
      </c>
      <c r="J88" s="50" t="s">
        <v>6</v>
      </c>
      <c r="K88" s="50" t="s">
        <v>685</v>
      </c>
    </row>
    <row r="89" spans="1:11" x14ac:dyDescent="0.25">
      <c r="A89" s="50">
        <v>53</v>
      </c>
      <c r="B89" s="50" t="s">
        <v>366</v>
      </c>
      <c r="C89" s="50" t="s">
        <v>367</v>
      </c>
      <c r="D89" s="50" t="s">
        <v>368</v>
      </c>
      <c r="E89" s="50" t="s">
        <v>43</v>
      </c>
      <c r="F89" s="50" t="s">
        <v>395</v>
      </c>
      <c r="G89" s="50" t="s">
        <v>527</v>
      </c>
      <c r="H89" s="50" t="s">
        <v>5</v>
      </c>
      <c r="I89" s="50" t="s">
        <v>396</v>
      </c>
      <c r="J89" s="50" t="s">
        <v>6</v>
      </c>
      <c r="K89" s="50" t="s">
        <v>698</v>
      </c>
    </row>
    <row r="90" spans="1:11" x14ac:dyDescent="0.25">
      <c r="A90" s="50">
        <v>63</v>
      </c>
      <c r="B90" s="50" t="s">
        <v>443</v>
      </c>
      <c r="C90" s="50" t="s">
        <v>444</v>
      </c>
      <c r="D90" s="50" t="s">
        <v>0</v>
      </c>
      <c r="E90" s="50" t="s">
        <v>1</v>
      </c>
      <c r="F90" s="50" t="s">
        <v>445</v>
      </c>
      <c r="G90" s="50" t="s">
        <v>527</v>
      </c>
      <c r="H90" s="50" t="s">
        <v>5</v>
      </c>
      <c r="I90" s="50" t="s">
        <v>446</v>
      </c>
      <c r="J90" s="50" t="s">
        <v>6</v>
      </c>
      <c r="K90" s="50" t="s">
        <v>708</v>
      </c>
    </row>
    <row r="91" spans="1:11" x14ac:dyDescent="0.25">
      <c r="A91" s="50">
        <v>64</v>
      </c>
      <c r="B91" s="50" t="s">
        <v>448</v>
      </c>
      <c r="C91" s="50" t="s">
        <v>449</v>
      </c>
      <c r="D91" s="50" t="s">
        <v>205</v>
      </c>
      <c r="E91" s="50" t="s">
        <v>1</v>
      </c>
      <c r="F91" s="50" t="s">
        <v>450</v>
      </c>
      <c r="G91" s="50" t="s">
        <v>527</v>
      </c>
      <c r="H91" s="50" t="s">
        <v>5</v>
      </c>
      <c r="I91" s="50" t="s">
        <v>451</v>
      </c>
      <c r="J91" s="50" t="s">
        <v>6</v>
      </c>
      <c r="K91" s="50" t="s">
        <v>709</v>
      </c>
    </row>
    <row r="92" spans="1:11" x14ac:dyDescent="0.25">
      <c r="A92" s="50">
        <v>67</v>
      </c>
      <c r="B92" s="50" t="s">
        <v>20</v>
      </c>
      <c r="C92" s="50" t="s">
        <v>21</v>
      </c>
      <c r="D92" s="50" t="s">
        <v>0</v>
      </c>
      <c r="E92" s="50" t="s">
        <v>1</v>
      </c>
      <c r="F92" s="50" t="s">
        <v>22</v>
      </c>
      <c r="G92" s="50" t="s">
        <v>527</v>
      </c>
      <c r="H92" s="50" t="s">
        <v>5</v>
      </c>
      <c r="I92" s="50" t="s">
        <v>23</v>
      </c>
      <c r="J92" s="50" t="s">
        <v>6</v>
      </c>
      <c r="K92" s="50" t="s">
        <v>713</v>
      </c>
    </row>
    <row r="93" spans="1:11" x14ac:dyDescent="0.25">
      <c r="A93" s="50">
        <v>69</v>
      </c>
      <c r="B93" s="50" t="s">
        <v>34</v>
      </c>
      <c r="C93" s="50" t="s">
        <v>35</v>
      </c>
      <c r="D93" s="50" t="s">
        <v>36</v>
      </c>
      <c r="E93" s="50" t="s">
        <v>1</v>
      </c>
      <c r="F93" s="50" t="s">
        <v>37</v>
      </c>
      <c r="G93" s="50" t="s">
        <v>527</v>
      </c>
      <c r="H93" s="50" t="s">
        <v>5</v>
      </c>
      <c r="I93" s="50" t="s">
        <v>38</v>
      </c>
      <c r="J93" s="50" t="s">
        <v>6</v>
      </c>
      <c r="K93" s="50" t="s">
        <v>715</v>
      </c>
    </row>
    <row r="94" spans="1:11" x14ac:dyDescent="0.25">
      <c r="A94" s="50">
        <v>70</v>
      </c>
      <c r="B94" s="50" t="s">
        <v>40</v>
      </c>
      <c r="C94" s="50" t="s">
        <v>41</v>
      </c>
      <c r="D94" s="50" t="s">
        <v>42</v>
      </c>
      <c r="E94" s="50" t="s">
        <v>43</v>
      </c>
      <c r="F94" s="50" t="s">
        <v>44</v>
      </c>
      <c r="G94" s="50" t="s">
        <v>527</v>
      </c>
      <c r="H94" s="50" t="s">
        <v>5</v>
      </c>
      <c r="I94" s="50" t="s">
        <v>45</v>
      </c>
      <c r="J94" s="50" t="s">
        <v>6</v>
      </c>
      <c r="K94" s="50" t="s">
        <v>716</v>
      </c>
    </row>
    <row r="95" spans="1:11" x14ac:dyDescent="0.25">
      <c r="A95" s="50">
        <v>72</v>
      </c>
      <c r="B95" s="50" t="s">
        <v>54</v>
      </c>
      <c r="C95" s="50" t="s">
        <v>55</v>
      </c>
      <c r="D95" s="50" t="s">
        <v>0</v>
      </c>
      <c r="E95" s="50" t="s">
        <v>1</v>
      </c>
      <c r="F95" s="50" t="s">
        <v>56</v>
      </c>
      <c r="G95" s="50" t="s">
        <v>527</v>
      </c>
      <c r="H95" s="50" t="s">
        <v>5</v>
      </c>
      <c r="I95" s="50" t="s">
        <v>57</v>
      </c>
      <c r="J95" s="50" t="s">
        <v>6</v>
      </c>
      <c r="K95" s="50" t="s">
        <v>717</v>
      </c>
    </row>
    <row r="96" spans="1:11" x14ac:dyDescent="0.25">
      <c r="A96" s="50">
        <v>75</v>
      </c>
      <c r="B96" s="50" t="s">
        <v>467</v>
      </c>
      <c r="C96" s="50" t="s">
        <v>468</v>
      </c>
      <c r="D96" s="50" t="s">
        <v>0</v>
      </c>
      <c r="E96" s="50" t="s">
        <v>1</v>
      </c>
      <c r="F96" s="50" t="s">
        <v>469</v>
      </c>
      <c r="G96" s="50" t="s">
        <v>527</v>
      </c>
      <c r="H96" s="50" t="s">
        <v>5</v>
      </c>
      <c r="I96" s="50" t="s">
        <v>470</v>
      </c>
      <c r="J96" s="50" t="s">
        <v>6</v>
      </c>
      <c r="K96" s="50" t="s">
        <v>720</v>
      </c>
    </row>
    <row r="97" spans="1:11" x14ac:dyDescent="0.25">
      <c r="A97" s="50">
        <v>76</v>
      </c>
      <c r="B97" s="50" t="s">
        <v>79</v>
      </c>
      <c r="C97" s="50" t="s">
        <v>11</v>
      </c>
      <c r="D97" s="50" t="s">
        <v>80</v>
      </c>
      <c r="E97" s="50" t="s">
        <v>81</v>
      </c>
      <c r="F97" s="50" t="s">
        <v>82</v>
      </c>
      <c r="G97" s="50" t="s">
        <v>527</v>
      </c>
      <c r="H97" s="50" t="s">
        <v>5</v>
      </c>
      <c r="I97" s="50" t="s">
        <v>83</v>
      </c>
      <c r="J97" s="50" t="s">
        <v>6</v>
      </c>
      <c r="K97" s="50" t="s">
        <v>721</v>
      </c>
    </row>
    <row r="98" spans="1:11" x14ac:dyDescent="0.25">
      <c r="A98" s="50">
        <v>78</v>
      </c>
      <c r="B98" s="50" t="s">
        <v>64</v>
      </c>
      <c r="C98" s="50" t="s">
        <v>65</v>
      </c>
      <c r="D98" s="50" t="s">
        <v>66</v>
      </c>
      <c r="E98" s="50" t="s">
        <v>1</v>
      </c>
      <c r="F98" s="50" t="s">
        <v>85</v>
      </c>
      <c r="G98" s="50" t="s">
        <v>527</v>
      </c>
      <c r="H98" s="50" t="s">
        <v>5</v>
      </c>
      <c r="I98" s="50" t="s">
        <v>86</v>
      </c>
      <c r="J98" s="50" t="s">
        <v>6</v>
      </c>
      <c r="K98" s="50" t="s">
        <v>722</v>
      </c>
    </row>
    <row r="99" spans="1:11" x14ac:dyDescent="0.25">
      <c r="A99" s="50">
        <v>79</v>
      </c>
      <c r="B99" s="50" t="s">
        <v>88</v>
      </c>
      <c r="C99" s="50" t="s">
        <v>89</v>
      </c>
      <c r="D99" s="50" t="s">
        <v>90</v>
      </c>
      <c r="E99" s="50" t="s">
        <v>70</v>
      </c>
      <c r="F99" s="50" t="s">
        <v>91</v>
      </c>
      <c r="G99" s="50" t="s">
        <v>527</v>
      </c>
      <c r="H99" s="50" t="s">
        <v>5</v>
      </c>
      <c r="I99" s="50" t="s">
        <v>92</v>
      </c>
      <c r="J99" s="50" t="s">
        <v>6</v>
      </c>
      <c r="K99" s="50" t="s">
        <v>723</v>
      </c>
    </row>
    <row r="100" spans="1:11" x14ac:dyDescent="0.25">
      <c r="A100" s="50">
        <v>80</v>
      </c>
      <c r="B100" s="50" t="s">
        <v>50</v>
      </c>
      <c r="C100" s="50" t="s">
        <v>51</v>
      </c>
      <c r="D100" s="50" t="s">
        <v>52</v>
      </c>
      <c r="E100" s="50" t="s">
        <v>43</v>
      </c>
      <c r="F100" s="50" t="s">
        <v>94</v>
      </c>
      <c r="G100" s="50" t="s">
        <v>527</v>
      </c>
      <c r="H100" s="50" t="s">
        <v>5</v>
      </c>
      <c r="I100" s="50" t="s">
        <v>95</v>
      </c>
      <c r="J100" s="50" t="s">
        <v>6</v>
      </c>
      <c r="K100" s="50" t="s">
        <v>724</v>
      </c>
    </row>
    <row r="101" spans="1:11" x14ac:dyDescent="0.25">
      <c r="A101" s="50">
        <v>81</v>
      </c>
      <c r="B101" s="50" t="s">
        <v>49</v>
      </c>
      <c r="C101" s="50" t="s">
        <v>97</v>
      </c>
      <c r="D101" s="50" t="s">
        <v>66</v>
      </c>
      <c r="E101" s="50" t="s">
        <v>1</v>
      </c>
      <c r="F101" s="50" t="s">
        <v>98</v>
      </c>
      <c r="G101" s="50" t="s">
        <v>527</v>
      </c>
      <c r="H101" s="50" t="s">
        <v>5</v>
      </c>
      <c r="I101" s="50" t="s">
        <v>99</v>
      </c>
      <c r="J101" s="50" t="s">
        <v>6</v>
      </c>
      <c r="K101" s="50" t="s">
        <v>725</v>
      </c>
    </row>
    <row r="102" spans="1:11" x14ac:dyDescent="0.25">
      <c r="A102" s="50">
        <v>82</v>
      </c>
      <c r="B102" s="50" t="s">
        <v>104</v>
      </c>
      <c r="C102" s="50" t="s">
        <v>105</v>
      </c>
      <c r="D102" s="50" t="s">
        <v>106</v>
      </c>
      <c r="E102" s="50" t="s">
        <v>7</v>
      </c>
      <c r="F102" s="50" t="s">
        <v>107</v>
      </c>
      <c r="G102" s="50" t="s">
        <v>527</v>
      </c>
      <c r="H102" s="50" t="s">
        <v>5</v>
      </c>
      <c r="I102" s="50" t="s">
        <v>108</v>
      </c>
      <c r="J102" s="50" t="s">
        <v>6</v>
      </c>
      <c r="K102" s="50" t="s">
        <v>726</v>
      </c>
    </row>
    <row r="103" spans="1:11" x14ac:dyDescent="0.25">
      <c r="A103" s="50">
        <v>85</v>
      </c>
      <c r="B103" s="50" t="s">
        <v>127</v>
      </c>
      <c r="C103" s="50" t="s">
        <v>47</v>
      </c>
      <c r="D103" s="50" t="s">
        <v>0</v>
      </c>
      <c r="E103" s="50" t="s">
        <v>1</v>
      </c>
      <c r="F103" s="50" t="s">
        <v>128</v>
      </c>
      <c r="G103" s="50" t="s">
        <v>527</v>
      </c>
      <c r="H103" s="50" t="s">
        <v>8</v>
      </c>
      <c r="I103" s="50" t="s">
        <v>129</v>
      </c>
      <c r="J103" s="50" t="s">
        <v>9</v>
      </c>
      <c r="K103" s="50" t="s">
        <v>729</v>
      </c>
    </row>
    <row r="104" spans="1:11" x14ac:dyDescent="0.25">
      <c r="A104" s="50">
        <v>86</v>
      </c>
      <c r="B104" s="50" t="s">
        <v>641</v>
      </c>
      <c r="C104" s="50" t="s">
        <v>642</v>
      </c>
      <c r="D104" s="50" t="s">
        <v>106</v>
      </c>
      <c r="E104" s="50" t="s">
        <v>7</v>
      </c>
      <c r="F104" s="50" t="s">
        <v>643</v>
      </c>
      <c r="G104" s="50" t="s">
        <v>527</v>
      </c>
      <c r="H104" s="50" t="s">
        <v>8</v>
      </c>
      <c r="I104" s="50" t="s">
        <v>644</v>
      </c>
      <c r="J104" s="50" t="s">
        <v>9</v>
      </c>
      <c r="K104" s="50" t="s">
        <v>730</v>
      </c>
    </row>
    <row r="105" spans="1:11" x14ac:dyDescent="0.25">
      <c r="A105" s="50">
        <v>93</v>
      </c>
      <c r="B105" s="50" t="s">
        <v>101</v>
      </c>
      <c r="C105" s="50" t="s">
        <v>102</v>
      </c>
      <c r="D105" s="50" t="s">
        <v>103</v>
      </c>
      <c r="E105" s="50" t="s">
        <v>43</v>
      </c>
      <c r="F105" s="50" t="s">
        <v>169</v>
      </c>
      <c r="G105" s="50" t="s">
        <v>527</v>
      </c>
      <c r="H105" s="50" t="s">
        <v>8</v>
      </c>
      <c r="I105" s="50" t="s">
        <v>170</v>
      </c>
      <c r="J105" s="50" t="s">
        <v>9</v>
      </c>
      <c r="K105" s="50" t="s">
        <v>735</v>
      </c>
    </row>
    <row r="106" spans="1:11" x14ac:dyDescent="0.25">
      <c r="A106" s="50">
        <v>94</v>
      </c>
      <c r="B106" s="50" t="s">
        <v>174</v>
      </c>
      <c r="C106" s="50" t="s">
        <v>175</v>
      </c>
      <c r="D106" s="50" t="s">
        <v>0</v>
      </c>
      <c r="E106" s="50" t="s">
        <v>1</v>
      </c>
      <c r="F106" s="50" t="s">
        <v>176</v>
      </c>
      <c r="G106" s="50" t="s">
        <v>527</v>
      </c>
      <c r="H106" s="50" t="s">
        <v>8</v>
      </c>
      <c r="I106" s="50" t="s">
        <v>177</v>
      </c>
      <c r="J106" s="50" t="s">
        <v>9</v>
      </c>
      <c r="K106" s="50" t="s">
        <v>736</v>
      </c>
    </row>
    <row r="107" spans="1:11" x14ac:dyDescent="0.25">
      <c r="A107" s="50">
        <v>96</v>
      </c>
      <c r="B107" s="50" t="s">
        <v>179</v>
      </c>
      <c r="C107" s="50" t="s">
        <v>180</v>
      </c>
      <c r="D107" s="50" t="s">
        <v>181</v>
      </c>
      <c r="E107" s="50" t="s">
        <v>43</v>
      </c>
      <c r="F107" s="50" t="s">
        <v>182</v>
      </c>
      <c r="G107" s="50" t="s">
        <v>527</v>
      </c>
      <c r="H107" s="50" t="s">
        <v>8</v>
      </c>
      <c r="I107" s="50" t="s">
        <v>183</v>
      </c>
      <c r="J107" s="50" t="s">
        <v>9</v>
      </c>
      <c r="K107" s="50" t="s">
        <v>738</v>
      </c>
    </row>
    <row r="108" spans="1:11" x14ac:dyDescent="0.25">
      <c r="A108" s="50">
        <v>97</v>
      </c>
      <c r="B108" s="50" t="s">
        <v>185</v>
      </c>
      <c r="C108" s="50" t="s">
        <v>186</v>
      </c>
      <c r="D108" s="50" t="s">
        <v>17</v>
      </c>
      <c r="E108" s="50" t="s">
        <v>7</v>
      </c>
      <c r="F108" s="50" t="s">
        <v>187</v>
      </c>
      <c r="G108" s="50" t="s">
        <v>527</v>
      </c>
      <c r="H108" s="50" t="s">
        <v>8</v>
      </c>
      <c r="I108" s="50" t="s">
        <v>188</v>
      </c>
      <c r="J108" s="50" t="s">
        <v>9</v>
      </c>
      <c r="K108" s="50" t="s">
        <v>739</v>
      </c>
    </row>
    <row r="109" spans="1:11" x14ac:dyDescent="0.25">
      <c r="A109" s="50">
        <v>100</v>
      </c>
      <c r="B109" s="50" t="s">
        <v>196</v>
      </c>
      <c r="C109" s="50" t="s">
        <v>104</v>
      </c>
      <c r="D109" s="50" t="s">
        <v>197</v>
      </c>
      <c r="E109" s="50" t="s">
        <v>198</v>
      </c>
      <c r="F109" s="50" t="s">
        <v>199</v>
      </c>
      <c r="G109" s="50" t="s">
        <v>527</v>
      </c>
      <c r="H109" s="50" t="s">
        <v>8</v>
      </c>
      <c r="I109" s="50" t="s">
        <v>200</v>
      </c>
      <c r="J109" s="50" t="s">
        <v>9</v>
      </c>
      <c r="K109" s="50" t="s">
        <v>742</v>
      </c>
    </row>
    <row r="110" spans="1:11" x14ac:dyDescent="0.25">
      <c r="A110" s="50">
        <v>1</v>
      </c>
      <c r="B110" s="50" t="s">
        <v>262</v>
      </c>
      <c r="C110" s="50" t="s">
        <v>421</v>
      </c>
      <c r="D110" s="50" t="s">
        <v>0</v>
      </c>
      <c r="E110" s="50" t="s">
        <v>1</v>
      </c>
      <c r="F110" s="50" t="s">
        <v>850</v>
      </c>
      <c r="G110" s="50" t="s">
        <v>760</v>
      </c>
      <c r="H110" s="50" t="s">
        <v>781</v>
      </c>
      <c r="I110" s="50" t="s">
        <v>851</v>
      </c>
      <c r="J110" s="50" t="s">
        <v>852</v>
      </c>
      <c r="K110" s="50" t="s">
        <v>853</v>
      </c>
    </row>
    <row r="111" spans="1:11" x14ac:dyDescent="0.25">
      <c r="A111" s="50">
        <v>8</v>
      </c>
      <c r="B111" s="50" t="s">
        <v>841</v>
      </c>
      <c r="C111" s="50" t="s">
        <v>842</v>
      </c>
      <c r="D111" s="50" t="s">
        <v>0</v>
      </c>
      <c r="E111" s="50" t="s">
        <v>1</v>
      </c>
      <c r="F111" s="50" t="s">
        <v>759</v>
      </c>
      <c r="G111" s="50" t="s">
        <v>760</v>
      </c>
      <c r="H111" s="50" t="s">
        <v>5</v>
      </c>
      <c r="I111" s="50" t="s">
        <v>761</v>
      </c>
      <c r="J111" s="50" t="s">
        <v>6</v>
      </c>
      <c r="K111" s="50" t="s">
        <v>844</v>
      </c>
    </row>
    <row r="112" spans="1:11" x14ac:dyDescent="0.25">
      <c r="A112" s="50">
        <v>10</v>
      </c>
      <c r="B112" s="50" t="s">
        <v>803</v>
      </c>
      <c r="C112" s="50" t="s">
        <v>804</v>
      </c>
      <c r="D112" s="50" t="s">
        <v>17</v>
      </c>
      <c r="E112" s="50" t="s">
        <v>7</v>
      </c>
      <c r="F112" s="50" t="s">
        <v>805</v>
      </c>
      <c r="G112" s="50" t="s">
        <v>760</v>
      </c>
      <c r="H112" s="50" t="s">
        <v>5</v>
      </c>
      <c r="I112" s="50" t="s">
        <v>806</v>
      </c>
      <c r="J112" s="50" t="s">
        <v>6</v>
      </c>
      <c r="K112" s="50" t="s">
        <v>807</v>
      </c>
    </row>
    <row r="113" spans="1:11" x14ac:dyDescent="0.25">
      <c r="A113" s="50">
        <v>11</v>
      </c>
      <c r="B113" s="50" t="s">
        <v>766</v>
      </c>
      <c r="C113" s="50" t="s">
        <v>767</v>
      </c>
      <c r="D113" s="50" t="s">
        <v>577</v>
      </c>
      <c r="E113" s="50" t="s">
        <v>7</v>
      </c>
      <c r="F113" s="50" t="s">
        <v>768</v>
      </c>
      <c r="G113" s="50" t="s">
        <v>760</v>
      </c>
      <c r="H113" s="50" t="s">
        <v>8</v>
      </c>
      <c r="I113" s="50" t="s">
        <v>769</v>
      </c>
      <c r="J113" s="50" t="s">
        <v>9</v>
      </c>
      <c r="K113" s="50" t="s">
        <v>770</v>
      </c>
    </row>
    <row r="114" spans="1:11" x14ac:dyDescent="0.25">
      <c r="A114" s="50">
        <v>12</v>
      </c>
      <c r="B114" s="50" t="s">
        <v>544</v>
      </c>
      <c r="C114" s="50" t="s">
        <v>545</v>
      </c>
      <c r="D114" s="50" t="s">
        <v>546</v>
      </c>
      <c r="E114" s="50" t="s">
        <v>1</v>
      </c>
      <c r="F114" s="50" t="s">
        <v>547</v>
      </c>
      <c r="G114" s="50" t="s">
        <v>760</v>
      </c>
      <c r="H114" s="50" t="s">
        <v>8</v>
      </c>
      <c r="I114" s="50" t="s">
        <v>548</v>
      </c>
      <c r="J114" s="50" t="s">
        <v>9</v>
      </c>
      <c r="K114" s="50" t="s">
        <v>783</v>
      </c>
    </row>
  </sheetData>
  <sortState ref="A2:K114">
    <sortCondition ref="G2:G114"/>
  </sortState>
  <pageMargins bottom="0.75" footer="0.3" header="0.3" left="0.7" right="0.7" top="0.75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1"/>
  <dimension ref="A1:L109"/>
  <sheetViews>
    <sheetView topLeftCell="E1"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140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9" t="s">
        <v>262</v>
      </c>
      <c r="C2" s="49" t="s">
        <v>421</v>
      </c>
      <c r="D2" s="49" t="s">
        <v>0</v>
      </c>
      <c r="E2" s="49" t="s">
        <v>1</v>
      </c>
      <c r="F2" s="49" t="s">
        <v>826</v>
      </c>
      <c r="G2" s="49" t="s">
        <v>827</v>
      </c>
      <c r="H2" s="49" t="s">
        <v>828</v>
      </c>
      <c r="I2" s="49" t="s">
        <v>588</v>
      </c>
      <c r="J2" s="49" t="s">
        <v>827</v>
      </c>
      <c r="K2" s="49" t="s">
        <v>829</v>
      </c>
    </row>
    <row r="3" spans="1:11" x14ac:dyDescent="0.25">
      <c r="A3">
        <v>2</v>
      </c>
      <c r="B3" s="49" t="s">
        <v>830</v>
      </c>
      <c r="C3" s="49" t="s">
        <v>624</v>
      </c>
      <c r="D3" s="49" t="s">
        <v>625</v>
      </c>
      <c r="E3" s="49" t="s">
        <v>48</v>
      </c>
      <c r="F3" s="49" t="s">
        <v>626</v>
      </c>
      <c r="G3" s="49" t="s">
        <v>516</v>
      </c>
      <c r="H3" s="49" t="s">
        <v>294</v>
      </c>
      <c r="I3" s="49" t="s">
        <v>627</v>
      </c>
      <c r="J3" s="49" t="s">
        <v>289</v>
      </c>
      <c r="K3" s="49" t="s">
        <v>831</v>
      </c>
    </row>
    <row r="4" spans="1:11" x14ac:dyDescent="0.25">
      <c r="A4" s="49">
        <v>3</v>
      </c>
      <c r="B4" s="49" t="s">
        <v>832</v>
      </c>
      <c r="C4" s="49" t="s">
        <v>833</v>
      </c>
      <c r="D4" s="49" t="s">
        <v>173</v>
      </c>
      <c r="E4" s="49" t="s">
        <v>43</v>
      </c>
      <c r="F4" s="49" t="s">
        <v>834</v>
      </c>
      <c r="G4" s="49" t="s">
        <v>2</v>
      </c>
      <c r="H4" s="49" t="s">
        <v>294</v>
      </c>
      <c r="I4" s="49" t="s">
        <v>835</v>
      </c>
      <c r="J4" s="49" t="s">
        <v>289</v>
      </c>
      <c r="K4" s="49" t="s">
        <v>836</v>
      </c>
    </row>
    <row r="5" spans="1:11" x14ac:dyDescent="0.25">
      <c r="A5" s="49">
        <v>4</v>
      </c>
      <c r="B5" s="49" t="s">
        <v>262</v>
      </c>
      <c r="C5" s="49" t="s">
        <v>421</v>
      </c>
      <c r="D5" s="49" t="s">
        <v>0</v>
      </c>
      <c r="E5" s="49" t="s">
        <v>1</v>
      </c>
      <c r="F5" s="49" t="s">
        <v>837</v>
      </c>
      <c r="G5" s="49" t="s">
        <v>475</v>
      </c>
      <c r="H5" s="49" t="s">
        <v>781</v>
      </c>
      <c r="I5" s="49" t="s">
        <v>838</v>
      </c>
      <c r="J5" s="49" t="s">
        <v>839</v>
      </c>
      <c r="K5" s="49" t="s">
        <v>840</v>
      </c>
    </row>
    <row r="6" spans="1:11" x14ac:dyDescent="0.25">
      <c r="A6" s="49">
        <v>5</v>
      </c>
      <c r="B6" s="49" t="s">
        <v>841</v>
      </c>
      <c r="C6" s="49" t="s">
        <v>842</v>
      </c>
      <c r="D6" s="49" t="s">
        <v>0</v>
      </c>
      <c r="E6" s="49" t="s">
        <v>1</v>
      </c>
      <c r="F6" s="49" t="s">
        <v>614</v>
      </c>
      <c r="G6" s="49" t="s">
        <v>516</v>
      </c>
      <c r="H6" s="49" t="s">
        <v>3</v>
      </c>
      <c r="I6" s="49" t="s">
        <v>615</v>
      </c>
      <c r="J6" s="49" t="s">
        <v>2</v>
      </c>
      <c r="K6" s="49" t="s">
        <v>843</v>
      </c>
    </row>
    <row r="7" spans="1:11" x14ac:dyDescent="0.25">
      <c r="A7" s="49">
        <v>6</v>
      </c>
      <c r="B7" s="49" t="s">
        <v>841</v>
      </c>
      <c r="C7" s="49" t="s">
        <v>842</v>
      </c>
      <c r="D7" s="49" t="s">
        <v>0</v>
      </c>
      <c r="E7" s="49" t="s">
        <v>1</v>
      </c>
      <c r="F7" s="49" t="s">
        <v>759</v>
      </c>
      <c r="G7" s="49" t="s">
        <v>760</v>
      </c>
      <c r="H7" s="49" t="s">
        <v>5</v>
      </c>
      <c r="I7" s="49" t="s">
        <v>761</v>
      </c>
      <c r="J7" s="49" t="s">
        <v>6</v>
      </c>
      <c r="K7" s="49" t="s">
        <v>844</v>
      </c>
    </row>
    <row r="8" spans="1:11" x14ac:dyDescent="0.25">
      <c r="A8" s="49">
        <v>7</v>
      </c>
      <c r="B8" s="49" t="s">
        <v>845</v>
      </c>
      <c r="C8" s="49" t="s">
        <v>846</v>
      </c>
      <c r="D8" s="49" t="s">
        <v>27</v>
      </c>
      <c r="E8" s="49" t="s">
        <v>28</v>
      </c>
      <c r="F8" s="49" t="s">
        <v>847</v>
      </c>
      <c r="G8" s="49" t="s">
        <v>516</v>
      </c>
      <c r="H8" s="49" t="s">
        <v>294</v>
      </c>
      <c r="I8" s="49" t="s">
        <v>848</v>
      </c>
      <c r="J8" s="49" t="s">
        <v>289</v>
      </c>
      <c r="K8" s="49" t="s">
        <v>849</v>
      </c>
    </row>
    <row r="9" spans="1:11" x14ac:dyDescent="0.25">
      <c r="A9" s="49">
        <v>8</v>
      </c>
      <c r="B9" s="49" t="s">
        <v>803</v>
      </c>
      <c r="C9" s="49" t="s">
        <v>804</v>
      </c>
      <c r="D9" s="49" t="s">
        <v>17</v>
      </c>
      <c r="E9" s="49" t="s">
        <v>7</v>
      </c>
      <c r="F9" s="49" t="s">
        <v>805</v>
      </c>
      <c r="G9" s="49" t="s">
        <v>760</v>
      </c>
      <c r="H9" s="49" t="s">
        <v>5</v>
      </c>
      <c r="I9" s="49" t="s">
        <v>806</v>
      </c>
      <c r="J9" s="49" t="s">
        <v>6</v>
      </c>
      <c r="K9" s="49" t="s">
        <v>807</v>
      </c>
    </row>
    <row r="10" spans="1:11" x14ac:dyDescent="0.25">
      <c r="A10" s="49">
        <v>9</v>
      </c>
      <c r="B10" s="49" t="s">
        <v>766</v>
      </c>
      <c r="C10" s="49" t="s">
        <v>767</v>
      </c>
      <c r="D10" s="49" t="s">
        <v>577</v>
      </c>
      <c r="E10" s="49" t="s">
        <v>7</v>
      </c>
      <c r="F10" s="49" t="s">
        <v>768</v>
      </c>
      <c r="G10" s="49" t="s">
        <v>760</v>
      </c>
      <c r="H10" s="49" t="s">
        <v>8</v>
      </c>
      <c r="I10" s="49" t="s">
        <v>769</v>
      </c>
      <c r="J10" s="49" t="s">
        <v>9</v>
      </c>
      <c r="K10" s="49" t="s">
        <v>770</v>
      </c>
    </row>
    <row r="11" spans="1:11" x14ac:dyDescent="0.25">
      <c r="A11" s="49">
        <v>10</v>
      </c>
      <c r="B11" s="49" t="s">
        <v>544</v>
      </c>
      <c r="C11" s="49" t="s">
        <v>545</v>
      </c>
      <c r="D11" s="49" t="s">
        <v>546</v>
      </c>
      <c r="E11" s="49" t="s">
        <v>1</v>
      </c>
      <c r="F11" s="49" t="s">
        <v>547</v>
      </c>
      <c r="G11" s="49" t="s">
        <v>760</v>
      </c>
      <c r="H11" s="49" t="s">
        <v>8</v>
      </c>
      <c r="I11" s="49" t="s">
        <v>548</v>
      </c>
      <c r="J11" s="49" t="s">
        <v>9</v>
      </c>
      <c r="K11" s="49" t="s">
        <v>783</v>
      </c>
    </row>
    <row r="12" spans="1:11" x14ac:dyDescent="0.25">
      <c r="A12" s="49">
        <v>11</v>
      </c>
      <c r="B12" s="49" t="s">
        <v>453</v>
      </c>
      <c r="C12" s="49" t="s">
        <v>454</v>
      </c>
      <c r="D12" s="49" t="s">
        <v>455</v>
      </c>
      <c r="E12" s="49" t="s">
        <v>456</v>
      </c>
      <c r="F12" s="49" t="s">
        <v>457</v>
      </c>
      <c r="G12" s="49" t="s">
        <v>516</v>
      </c>
      <c r="H12" s="49" t="s">
        <v>30</v>
      </c>
      <c r="I12" s="49" t="s">
        <v>458</v>
      </c>
      <c r="J12" s="49" t="s">
        <v>32</v>
      </c>
      <c r="K12" s="49" t="s">
        <v>763</v>
      </c>
    </row>
    <row r="13" spans="1:11" x14ac:dyDescent="0.25">
      <c r="A13" s="49">
        <v>12</v>
      </c>
      <c r="B13" s="49" t="s">
        <v>530</v>
      </c>
      <c r="C13" s="49" t="s">
        <v>531</v>
      </c>
      <c r="D13" s="49" t="s">
        <v>0</v>
      </c>
      <c r="E13" s="49" t="s">
        <v>1</v>
      </c>
      <c r="F13" s="49" t="s">
        <v>532</v>
      </c>
      <c r="G13" s="49" t="s">
        <v>516</v>
      </c>
      <c r="H13" s="49" t="s">
        <v>294</v>
      </c>
      <c r="I13" s="49" t="s">
        <v>533</v>
      </c>
      <c r="J13" s="49" t="s">
        <v>516</v>
      </c>
      <c r="K13" s="49" t="s">
        <v>764</v>
      </c>
    </row>
    <row r="14" spans="1:11" x14ac:dyDescent="0.25">
      <c r="A14" s="49">
        <v>13</v>
      </c>
      <c r="B14" s="49" t="s">
        <v>116</v>
      </c>
      <c r="C14" s="49" t="s">
        <v>117</v>
      </c>
      <c r="D14" s="49" t="s">
        <v>648</v>
      </c>
      <c r="E14" s="49" t="s">
        <v>1</v>
      </c>
      <c r="F14" s="49" t="s">
        <v>118</v>
      </c>
      <c r="G14" s="49" t="s">
        <v>666</v>
      </c>
      <c r="H14" s="49" t="s">
        <v>3</v>
      </c>
      <c r="I14" s="49" t="s">
        <v>119</v>
      </c>
      <c r="J14" s="49" t="s">
        <v>53</v>
      </c>
      <c r="K14" s="49" t="s">
        <v>649</v>
      </c>
    </row>
    <row r="15" spans="1:11" x14ac:dyDescent="0.25">
      <c r="A15" s="49">
        <v>14</v>
      </c>
      <c r="B15" s="49" t="s">
        <v>651</v>
      </c>
      <c r="C15" s="49" t="s">
        <v>652</v>
      </c>
      <c r="D15" s="49" t="s">
        <v>653</v>
      </c>
      <c r="E15" s="49" t="s">
        <v>1</v>
      </c>
      <c r="F15" s="49" t="s">
        <v>654</v>
      </c>
      <c r="G15" s="49" t="s">
        <v>666</v>
      </c>
      <c r="H15" s="49" t="s">
        <v>294</v>
      </c>
      <c r="I15" s="49" t="s">
        <v>655</v>
      </c>
      <c r="J15" s="49" t="s">
        <v>289</v>
      </c>
      <c r="K15" s="49" t="s">
        <v>656</v>
      </c>
    </row>
    <row r="16" spans="1:11" x14ac:dyDescent="0.25">
      <c r="A16" s="49">
        <v>15</v>
      </c>
      <c r="B16" s="49" t="s">
        <v>382</v>
      </c>
      <c r="C16" s="49" t="s">
        <v>383</v>
      </c>
      <c r="D16" s="49" t="s">
        <v>351</v>
      </c>
      <c r="E16" s="49" t="s">
        <v>48</v>
      </c>
      <c r="F16" s="49" t="s">
        <v>384</v>
      </c>
      <c r="G16" s="49" t="s">
        <v>666</v>
      </c>
      <c r="H16" s="49" t="s">
        <v>287</v>
      </c>
      <c r="I16" s="49" t="s">
        <v>385</v>
      </c>
      <c r="J16" s="49" t="s">
        <v>289</v>
      </c>
      <c r="K16" s="49" t="s">
        <v>657</v>
      </c>
    </row>
    <row r="17" spans="1:11" x14ac:dyDescent="0.25">
      <c r="A17" s="49">
        <v>16</v>
      </c>
      <c r="B17" s="49" t="s">
        <v>407</v>
      </c>
      <c r="C17" s="49" t="s">
        <v>408</v>
      </c>
      <c r="D17" s="49" t="s">
        <v>618</v>
      </c>
      <c r="E17" s="49" t="s">
        <v>619</v>
      </c>
      <c r="F17" s="49" t="s">
        <v>620</v>
      </c>
      <c r="G17" s="49" t="s">
        <v>666</v>
      </c>
      <c r="H17" s="49" t="s">
        <v>294</v>
      </c>
      <c r="I17" s="49" t="s">
        <v>621</v>
      </c>
      <c r="J17" s="49" t="s">
        <v>289</v>
      </c>
      <c r="K17" s="49" t="s">
        <v>658</v>
      </c>
    </row>
    <row r="18" spans="1:11" x14ac:dyDescent="0.25">
      <c r="A18" s="49">
        <v>17</v>
      </c>
      <c r="B18" s="49" t="s">
        <v>425</v>
      </c>
      <c r="C18" s="49" t="s">
        <v>426</v>
      </c>
      <c r="D18" s="49" t="s">
        <v>427</v>
      </c>
      <c r="E18" s="49" t="s">
        <v>28</v>
      </c>
      <c r="F18" s="49" t="s">
        <v>428</v>
      </c>
      <c r="G18" s="49" t="s">
        <v>666</v>
      </c>
      <c r="H18" s="49" t="s">
        <v>287</v>
      </c>
      <c r="I18" s="49" t="s">
        <v>429</v>
      </c>
      <c r="J18" s="49" t="s">
        <v>289</v>
      </c>
      <c r="K18" s="49" t="s">
        <v>659</v>
      </c>
    </row>
    <row r="19" spans="1:11" x14ac:dyDescent="0.25">
      <c r="A19" s="49">
        <v>18</v>
      </c>
      <c r="B19" s="49" t="s">
        <v>102</v>
      </c>
      <c r="C19" s="49" t="s">
        <v>141</v>
      </c>
      <c r="D19" s="49" t="s">
        <v>42</v>
      </c>
      <c r="E19" s="49" t="s">
        <v>43</v>
      </c>
      <c r="F19" s="49" t="s">
        <v>142</v>
      </c>
      <c r="G19" s="49" t="s">
        <v>666</v>
      </c>
      <c r="H19" s="49" t="s">
        <v>3</v>
      </c>
      <c r="I19" s="49" t="s">
        <v>143</v>
      </c>
      <c r="J19" s="49" t="s">
        <v>53</v>
      </c>
      <c r="K19" s="49" t="s">
        <v>662</v>
      </c>
    </row>
    <row r="20" spans="1:11" x14ac:dyDescent="0.25">
      <c r="A20" s="49">
        <v>19</v>
      </c>
      <c r="B20" s="49" t="s">
        <v>608</v>
      </c>
      <c r="C20" s="49" t="s">
        <v>378</v>
      </c>
      <c r="D20" s="49" t="s">
        <v>27</v>
      </c>
      <c r="E20" s="49" t="s">
        <v>28</v>
      </c>
      <c r="F20" s="49" t="s">
        <v>609</v>
      </c>
      <c r="G20" s="49" t="s">
        <v>666</v>
      </c>
      <c r="H20" s="49" t="s">
        <v>294</v>
      </c>
      <c r="I20" s="49" t="s">
        <v>610</v>
      </c>
      <c r="J20" s="49" t="s">
        <v>289</v>
      </c>
      <c r="K20" s="49" t="s">
        <v>663</v>
      </c>
    </row>
    <row r="21" spans="1:11" x14ac:dyDescent="0.25">
      <c r="A21" s="49">
        <v>20</v>
      </c>
      <c r="B21" s="49"/>
      <c r="C21" s="49"/>
      <c r="D21" s="49"/>
      <c r="E21" s="49"/>
      <c r="F21" s="49" t="s">
        <v>572</v>
      </c>
      <c r="G21" s="49" t="s">
        <v>666</v>
      </c>
      <c r="H21" s="49" t="s">
        <v>287</v>
      </c>
      <c r="I21" s="49" t="s">
        <v>573</v>
      </c>
      <c r="J21" s="49" t="s">
        <v>289</v>
      </c>
      <c r="K21" s="49" t="s">
        <v>665</v>
      </c>
    </row>
    <row r="22" spans="1:11" x14ac:dyDescent="0.25">
      <c r="A22" s="49">
        <v>21</v>
      </c>
      <c r="B22" s="49" t="s">
        <v>575</v>
      </c>
      <c r="C22" s="49" t="s">
        <v>576</v>
      </c>
      <c r="D22" s="49" t="s">
        <v>577</v>
      </c>
      <c r="E22" s="49" t="s">
        <v>7</v>
      </c>
      <c r="F22" s="49" t="s">
        <v>578</v>
      </c>
      <c r="G22" s="49" t="s">
        <v>666</v>
      </c>
      <c r="H22" s="49" t="s">
        <v>287</v>
      </c>
      <c r="I22" s="49" t="s">
        <v>579</v>
      </c>
      <c r="J22" s="49" t="s">
        <v>289</v>
      </c>
      <c r="K22" s="49" t="s">
        <v>667</v>
      </c>
    </row>
    <row r="23" spans="1:11" x14ac:dyDescent="0.25">
      <c r="A23" s="49">
        <v>22</v>
      </c>
      <c r="B23" s="49" t="s">
        <v>535</v>
      </c>
      <c r="C23" s="49" t="s">
        <v>536</v>
      </c>
      <c r="D23" s="49" t="s">
        <v>205</v>
      </c>
      <c r="E23" s="49" t="s">
        <v>1</v>
      </c>
      <c r="F23" s="49" t="s">
        <v>537</v>
      </c>
      <c r="G23" s="49" t="s">
        <v>666</v>
      </c>
      <c r="H23" s="49" t="s">
        <v>3</v>
      </c>
      <c r="I23" s="49" t="s">
        <v>538</v>
      </c>
      <c r="J23" s="49" t="s">
        <v>53</v>
      </c>
      <c r="K23" s="49" t="s">
        <v>668</v>
      </c>
    </row>
    <row r="24" spans="1:11" x14ac:dyDescent="0.25">
      <c r="A24" s="49">
        <v>23</v>
      </c>
      <c r="B24" s="49" t="s">
        <v>590</v>
      </c>
      <c r="C24" s="49" t="s">
        <v>591</v>
      </c>
      <c r="D24" s="49" t="s">
        <v>592</v>
      </c>
      <c r="E24" s="49" t="s">
        <v>43</v>
      </c>
      <c r="F24" s="49" t="s">
        <v>593</v>
      </c>
      <c r="G24" s="49" t="s">
        <v>666</v>
      </c>
      <c r="H24" s="49" t="s">
        <v>30</v>
      </c>
      <c r="I24" s="49" t="s">
        <v>594</v>
      </c>
      <c r="J24" s="49" t="s">
        <v>32</v>
      </c>
      <c r="K24" s="49" t="s">
        <v>669</v>
      </c>
    </row>
    <row r="25" spans="1:11" x14ac:dyDescent="0.25">
      <c r="A25" s="49">
        <v>24</v>
      </c>
      <c r="B25" s="49" t="s">
        <v>257</v>
      </c>
      <c r="C25" s="49" t="s">
        <v>258</v>
      </c>
      <c r="D25" s="49" t="s">
        <v>36</v>
      </c>
      <c r="E25" s="49" t="s">
        <v>1</v>
      </c>
      <c r="F25" s="49" t="s">
        <v>259</v>
      </c>
      <c r="G25" s="49" t="s">
        <v>666</v>
      </c>
      <c r="H25" s="49" t="s">
        <v>3</v>
      </c>
      <c r="I25" s="49" t="s">
        <v>260</v>
      </c>
      <c r="J25" s="49" t="s">
        <v>53</v>
      </c>
      <c r="K25" s="49" t="s">
        <v>670</v>
      </c>
    </row>
    <row r="26" spans="1:11" x14ac:dyDescent="0.25">
      <c r="A26" s="49">
        <v>25</v>
      </c>
      <c r="B26" s="49" t="s">
        <v>407</v>
      </c>
      <c r="C26" s="49" t="s">
        <v>408</v>
      </c>
      <c r="D26" s="49" t="s">
        <v>618</v>
      </c>
      <c r="E26" s="49" t="s">
        <v>619</v>
      </c>
      <c r="F26" s="49" t="s">
        <v>409</v>
      </c>
      <c r="G26" s="49" t="s">
        <v>666</v>
      </c>
      <c r="H26" s="49" t="s">
        <v>294</v>
      </c>
      <c r="I26" s="49" t="s">
        <v>410</v>
      </c>
      <c r="J26" s="49" t="s">
        <v>289</v>
      </c>
      <c r="K26" s="49" t="s">
        <v>671</v>
      </c>
    </row>
    <row r="27" spans="1:11" x14ac:dyDescent="0.25">
      <c r="A27" s="49">
        <v>26</v>
      </c>
      <c r="B27" s="49" t="s">
        <v>407</v>
      </c>
      <c r="C27" s="49" t="s">
        <v>408</v>
      </c>
      <c r="D27" s="49" t="s">
        <v>618</v>
      </c>
      <c r="E27" s="49" t="s">
        <v>619</v>
      </c>
      <c r="F27" s="49" t="s">
        <v>563</v>
      </c>
      <c r="G27" s="49" t="s">
        <v>666</v>
      </c>
      <c r="H27" s="49" t="s">
        <v>294</v>
      </c>
      <c r="I27" s="49" t="s">
        <v>564</v>
      </c>
      <c r="J27" s="49" t="s">
        <v>289</v>
      </c>
      <c r="K27" s="49" t="s">
        <v>672</v>
      </c>
    </row>
    <row r="28" spans="1:11" x14ac:dyDescent="0.25">
      <c r="A28" s="49">
        <v>27</v>
      </c>
      <c r="B28" s="49" t="s">
        <v>566</v>
      </c>
      <c r="C28" s="49" t="s">
        <v>556</v>
      </c>
      <c r="D28" s="49" t="s">
        <v>0</v>
      </c>
      <c r="E28" s="49" t="s">
        <v>1</v>
      </c>
      <c r="F28" s="49" t="s">
        <v>557</v>
      </c>
      <c r="G28" s="49" t="s">
        <v>666</v>
      </c>
      <c r="H28" s="49" t="s">
        <v>287</v>
      </c>
      <c r="I28" s="49" t="s">
        <v>558</v>
      </c>
      <c r="J28" s="49" t="s">
        <v>289</v>
      </c>
      <c r="K28" s="49" t="s">
        <v>673</v>
      </c>
    </row>
    <row r="29" spans="1:11" x14ac:dyDescent="0.25">
      <c r="A29" s="49">
        <v>28</v>
      </c>
      <c r="B29" s="49" t="s">
        <v>567</v>
      </c>
      <c r="C29" s="49" t="s">
        <v>561</v>
      </c>
      <c r="D29" s="49" t="s">
        <v>0</v>
      </c>
      <c r="E29" s="49" t="s">
        <v>1</v>
      </c>
      <c r="F29" s="49" t="s">
        <v>61</v>
      </c>
      <c r="G29" s="49" t="s">
        <v>666</v>
      </c>
      <c r="H29" s="49" t="s">
        <v>3</v>
      </c>
      <c r="I29" s="49" t="s">
        <v>62</v>
      </c>
      <c r="J29" s="49" t="s">
        <v>53</v>
      </c>
      <c r="K29" s="49" t="s">
        <v>674</v>
      </c>
    </row>
    <row r="30" spans="1:11" x14ac:dyDescent="0.25">
      <c r="A30" s="49">
        <v>29</v>
      </c>
      <c r="B30" s="49" t="s">
        <v>161</v>
      </c>
      <c r="C30" s="49" t="s">
        <v>162</v>
      </c>
      <c r="D30" s="49" t="s">
        <v>394</v>
      </c>
      <c r="E30" s="49" t="s">
        <v>1</v>
      </c>
      <c r="F30" s="49" t="s">
        <v>163</v>
      </c>
      <c r="G30" s="49" t="s">
        <v>666</v>
      </c>
      <c r="H30" s="49" t="s">
        <v>30</v>
      </c>
      <c r="I30" s="49" t="s">
        <v>164</v>
      </c>
      <c r="J30" s="49" t="s">
        <v>32</v>
      </c>
      <c r="K30" s="49" t="s">
        <v>675</v>
      </c>
    </row>
    <row r="31" spans="1:11" x14ac:dyDescent="0.25">
      <c r="A31" s="49">
        <v>30</v>
      </c>
      <c r="B31" s="49" t="s">
        <v>322</v>
      </c>
      <c r="C31" s="49" t="s">
        <v>323</v>
      </c>
      <c r="D31" s="49" t="s">
        <v>66</v>
      </c>
      <c r="E31" s="49" t="s">
        <v>1</v>
      </c>
      <c r="F31" s="49" t="s">
        <v>324</v>
      </c>
      <c r="G31" s="49" t="s">
        <v>666</v>
      </c>
      <c r="H31" s="49" t="s">
        <v>287</v>
      </c>
      <c r="I31" s="49" t="s">
        <v>325</v>
      </c>
      <c r="J31" s="49" t="s">
        <v>289</v>
      </c>
      <c r="K31" s="49" t="s">
        <v>676</v>
      </c>
    </row>
    <row r="32" spans="1:11" x14ac:dyDescent="0.25">
      <c r="A32" s="49">
        <v>31</v>
      </c>
      <c r="B32" s="49"/>
      <c r="C32" s="49"/>
      <c r="D32" s="49"/>
      <c r="E32" s="49"/>
      <c r="F32" s="49" t="s">
        <v>540</v>
      </c>
      <c r="G32" s="49" t="s">
        <v>666</v>
      </c>
      <c r="H32" s="49" t="s">
        <v>294</v>
      </c>
      <c r="I32" s="49" t="s">
        <v>541</v>
      </c>
      <c r="J32" s="49" t="s">
        <v>289</v>
      </c>
      <c r="K32" s="49" t="s">
        <v>677</v>
      </c>
    </row>
    <row r="33" spans="1:11" x14ac:dyDescent="0.25">
      <c r="A33" s="49">
        <v>32</v>
      </c>
      <c r="B33" s="49" t="s">
        <v>283</v>
      </c>
      <c r="C33" s="49" t="s">
        <v>284</v>
      </c>
      <c r="D33" s="49" t="s">
        <v>285</v>
      </c>
      <c r="E33" s="49" t="s">
        <v>7</v>
      </c>
      <c r="F33" s="49" t="s">
        <v>286</v>
      </c>
      <c r="G33" s="49" t="s">
        <v>666</v>
      </c>
      <c r="H33" s="49" t="s">
        <v>287</v>
      </c>
      <c r="I33" s="49" t="s">
        <v>288</v>
      </c>
      <c r="J33" s="49" t="s">
        <v>289</v>
      </c>
      <c r="K33" s="49" t="s">
        <v>678</v>
      </c>
    </row>
    <row r="34" spans="1:11" x14ac:dyDescent="0.25">
      <c r="A34" s="49">
        <v>33</v>
      </c>
      <c r="B34" s="49" t="s">
        <v>291</v>
      </c>
      <c r="C34" s="49" t="s">
        <v>292</v>
      </c>
      <c r="D34" s="49" t="s">
        <v>0</v>
      </c>
      <c r="E34" s="49" t="s">
        <v>1</v>
      </c>
      <c r="F34" s="49" t="s">
        <v>293</v>
      </c>
      <c r="G34" s="49" t="s">
        <v>666</v>
      </c>
      <c r="H34" s="49" t="s">
        <v>294</v>
      </c>
      <c r="I34" s="49" t="s">
        <v>295</v>
      </c>
      <c r="J34" s="49" t="s">
        <v>289</v>
      </c>
      <c r="K34" s="49" t="s">
        <v>679</v>
      </c>
    </row>
    <row r="35" spans="1:11" x14ac:dyDescent="0.25">
      <c r="A35" s="49">
        <v>34</v>
      </c>
      <c r="B35" s="49" t="s">
        <v>297</v>
      </c>
      <c r="C35" s="49" t="s">
        <v>255</v>
      </c>
      <c r="D35" s="49" t="s">
        <v>0</v>
      </c>
      <c r="E35" s="49" t="s">
        <v>1</v>
      </c>
      <c r="F35" s="49" t="s">
        <v>298</v>
      </c>
      <c r="G35" s="49" t="s">
        <v>666</v>
      </c>
      <c r="H35" s="49" t="s">
        <v>294</v>
      </c>
      <c r="I35" s="49" t="s">
        <v>299</v>
      </c>
      <c r="J35" s="49" t="s">
        <v>289</v>
      </c>
      <c r="K35" s="49" t="s">
        <v>680</v>
      </c>
    </row>
    <row r="36" spans="1:11" x14ac:dyDescent="0.25">
      <c r="A36" s="49">
        <v>35</v>
      </c>
      <c r="B36" s="49" t="s">
        <v>301</v>
      </c>
      <c r="C36" s="49" t="s">
        <v>302</v>
      </c>
      <c r="D36" s="49" t="s">
        <v>0</v>
      </c>
      <c r="E36" s="49" t="s">
        <v>1</v>
      </c>
      <c r="F36" s="49" t="s">
        <v>303</v>
      </c>
      <c r="G36" s="49" t="s">
        <v>666</v>
      </c>
      <c r="H36" s="49" t="s">
        <v>294</v>
      </c>
      <c r="I36" s="49" t="s">
        <v>304</v>
      </c>
      <c r="J36" s="49" t="s">
        <v>289</v>
      </c>
      <c r="K36" s="49" t="s">
        <v>681</v>
      </c>
    </row>
    <row r="37" spans="1:11" x14ac:dyDescent="0.25">
      <c r="A37" s="49">
        <v>36</v>
      </c>
      <c r="B37" s="49" t="s">
        <v>306</v>
      </c>
      <c r="C37" s="49" t="s">
        <v>307</v>
      </c>
      <c r="D37" s="49" t="s">
        <v>112</v>
      </c>
      <c r="E37" s="49" t="s">
        <v>43</v>
      </c>
      <c r="F37" s="49" t="s">
        <v>308</v>
      </c>
      <c r="G37" s="49" t="s">
        <v>666</v>
      </c>
      <c r="H37" s="49" t="s">
        <v>287</v>
      </c>
      <c r="I37" s="49" t="s">
        <v>309</v>
      </c>
      <c r="J37" s="49" t="s">
        <v>289</v>
      </c>
      <c r="K37" s="49" t="s">
        <v>682</v>
      </c>
    </row>
    <row r="38" spans="1:11" x14ac:dyDescent="0.25">
      <c r="A38" s="49">
        <v>37</v>
      </c>
      <c r="B38" s="49" t="s">
        <v>311</v>
      </c>
      <c r="C38" s="49" t="s">
        <v>312</v>
      </c>
      <c r="D38" s="49" t="s">
        <v>313</v>
      </c>
      <c r="E38" s="49" t="s">
        <v>43</v>
      </c>
      <c r="F38" s="49" t="s">
        <v>314</v>
      </c>
      <c r="G38" s="49" t="s">
        <v>666</v>
      </c>
      <c r="H38" s="49" t="s">
        <v>294</v>
      </c>
      <c r="I38" s="49" t="s">
        <v>315</v>
      </c>
      <c r="J38" s="49" t="s">
        <v>289</v>
      </c>
      <c r="K38" s="49" t="s">
        <v>683</v>
      </c>
    </row>
    <row r="39" spans="1:11" x14ac:dyDescent="0.25">
      <c r="A39" s="49">
        <v>38</v>
      </c>
      <c r="B39" s="49" t="s">
        <v>317</v>
      </c>
      <c r="C39" s="49" t="s">
        <v>279</v>
      </c>
      <c r="D39" s="49" t="s">
        <v>318</v>
      </c>
      <c r="E39" s="49" t="s">
        <v>28</v>
      </c>
      <c r="F39" s="49" t="s">
        <v>319</v>
      </c>
      <c r="G39" s="49" t="s">
        <v>666</v>
      </c>
      <c r="H39" s="49" t="s">
        <v>287</v>
      </c>
      <c r="I39" s="49" t="s">
        <v>320</v>
      </c>
      <c r="J39" s="49" t="s">
        <v>289</v>
      </c>
      <c r="K39" s="49" t="s">
        <v>758</v>
      </c>
    </row>
    <row r="40" spans="1:11" x14ac:dyDescent="0.25">
      <c r="A40" s="49">
        <v>39</v>
      </c>
      <c r="B40" s="49" t="s">
        <v>327</v>
      </c>
      <c r="C40" s="49" t="s">
        <v>328</v>
      </c>
      <c r="D40" s="49" t="s">
        <v>112</v>
      </c>
      <c r="E40" s="49" t="s">
        <v>43</v>
      </c>
      <c r="F40" s="49" t="s">
        <v>329</v>
      </c>
      <c r="G40" s="49" t="s">
        <v>666</v>
      </c>
      <c r="H40" s="49" t="s">
        <v>287</v>
      </c>
      <c r="I40" s="49" t="s">
        <v>330</v>
      </c>
      <c r="J40" s="49" t="s">
        <v>289</v>
      </c>
      <c r="K40" s="49" t="s">
        <v>684</v>
      </c>
    </row>
    <row r="41" spans="1:11" x14ac:dyDescent="0.25">
      <c r="A41" s="49">
        <v>40</v>
      </c>
      <c r="B41" s="49" t="s">
        <v>15</v>
      </c>
      <c r="C41" s="49" t="s">
        <v>16</v>
      </c>
      <c r="D41" s="49" t="s">
        <v>17</v>
      </c>
      <c r="E41" s="49" t="s">
        <v>7</v>
      </c>
      <c r="F41" s="49" t="s">
        <v>18</v>
      </c>
      <c r="G41" s="49" t="s">
        <v>527</v>
      </c>
      <c r="H41" s="49" t="s">
        <v>5</v>
      </c>
      <c r="I41" s="49" t="s">
        <v>19</v>
      </c>
      <c r="J41" s="49" t="s">
        <v>6</v>
      </c>
      <c r="K41" s="49" t="s">
        <v>685</v>
      </c>
    </row>
    <row r="42" spans="1:11" x14ac:dyDescent="0.25">
      <c r="A42" s="49">
        <v>41</v>
      </c>
      <c r="B42" s="49" t="s">
        <v>333</v>
      </c>
      <c r="C42" s="49" t="s">
        <v>334</v>
      </c>
      <c r="D42" s="49" t="s">
        <v>335</v>
      </c>
      <c r="E42" s="49" t="s">
        <v>48</v>
      </c>
      <c r="F42" s="49" t="s">
        <v>336</v>
      </c>
      <c r="G42" s="49" t="s">
        <v>666</v>
      </c>
      <c r="H42" s="49" t="s">
        <v>287</v>
      </c>
      <c r="I42" s="49" t="s">
        <v>337</v>
      </c>
      <c r="J42" s="49" t="s">
        <v>289</v>
      </c>
      <c r="K42" s="49" t="s">
        <v>686</v>
      </c>
    </row>
    <row r="43" spans="1:11" x14ac:dyDescent="0.25">
      <c r="A43" s="49">
        <v>42</v>
      </c>
      <c r="B43" s="49" t="s">
        <v>345</v>
      </c>
      <c r="C43" s="49" t="s">
        <v>346</v>
      </c>
      <c r="D43" s="49" t="s">
        <v>17</v>
      </c>
      <c r="E43" s="49" t="s">
        <v>7</v>
      </c>
      <c r="F43" s="49" t="s">
        <v>347</v>
      </c>
      <c r="G43" s="49" t="s">
        <v>666</v>
      </c>
      <c r="H43" s="49" t="s">
        <v>287</v>
      </c>
      <c r="I43" s="49" t="s">
        <v>348</v>
      </c>
      <c r="J43" s="49" t="s">
        <v>289</v>
      </c>
      <c r="K43" s="49" t="s">
        <v>688</v>
      </c>
    </row>
    <row r="44" spans="1:11" x14ac:dyDescent="0.25">
      <c r="A44" s="49">
        <v>43</v>
      </c>
      <c r="B44" s="49" t="s">
        <v>350</v>
      </c>
      <c r="C44" s="49" t="s">
        <v>340</v>
      </c>
      <c r="D44" s="49" t="s">
        <v>351</v>
      </c>
      <c r="E44" s="49" t="s">
        <v>48</v>
      </c>
      <c r="F44" s="49" t="s">
        <v>352</v>
      </c>
      <c r="G44" s="49" t="s">
        <v>666</v>
      </c>
      <c r="H44" s="49" t="s">
        <v>287</v>
      </c>
      <c r="I44" s="49" t="s">
        <v>353</v>
      </c>
      <c r="J44" s="49" t="s">
        <v>289</v>
      </c>
      <c r="K44" s="49" t="s">
        <v>689</v>
      </c>
    </row>
    <row r="45" spans="1:11" x14ac:dyDescent="0.25">
      <c r="A45" s="49">
        <v>44</v>
      </c>
      <c r="B45" s="49" t="s">
        <v>355</v>
      </c>
      <c r="C45" s="49" t="s">
        <v>356</v>
      </c>
      <c r="D45" s="49" t="s">
        <v>0</v>
      </c>
      <c r="E45" s="49" t="s">
        <v>1</v>
      </c>
      <c r="F45" s="49" t="s">
        <v>357</v>
      </c>
      <c r="G45" s="49" t="s">
        <v>666</v>
      </c>
      <c r="H45" s="49" t="s">
        <v>294</v>
      </c>
      <c r="I45" s="49" t="s">
        <v>358</v>
      </c>
      <c r="J45" s="49" t="s">
        <v>289</v>
      </c>
      <c r="K45" s="49" t="s">
        <v>690</v>
      </c>
    </row>
    <row r="46" spans="1:11" x14ac:dyDescent="0.25">
      <c r="A46" s="49">
        <v>45</v>
      </c>
      <c r="B46" s="49" t="s">
        <v>238</v>
      </c>
      <c r="C46" s="49" t="s">
        <v>239</v>
      </c>
      <c r="D46" s="49" t="s">
        <v>0</v>
      </c>
      <c r="E46" s="49" t="s">
        <v>1</v>
      </c>
      <c r="F46" s="49" t="s">
        <v>240</v>
      </c>
      <c r="G46" s="49" t="s">
        <v>666</v>
      </c>
      <c r="H46" s="49" t="s">
        <v>3</v>
      </c>
      <c r="I46" s="49" t="s">
        <v>241</v>
      </c>
      <c r="J46" s="49" t="s">
        <v>53</v>
      </c>
      <c r="K46" s="49" t="s">
        <v>691</v>
      </c>
    </row>
    <row r="47" spans="1:11" x14ac:dyDescent="0.25">
      <c r="A47" s="49">
        <v>46</v>
      </c>
      <c r="B47" s="49" t="s">
        <v>366</v>
      </c>
      <c r="C47" s="49" t="s">
        <v>367</v>
      </c>
      <c r="D47" s="49" t="s">
        <v>368</v>
      </c>
      <c r="E47" s="49" t="s">
        <v>43</v>
      </c>
      <c r="F47" s="49" t="s">
        <v>369</v>
      </c>
      <c r="G47" s="49" t="s">
        <v>666</v>
      </c>
      <c r="H47" s="49" t="s">
        <v>294</v>
      </c>
      <c r="I47" s="49" t="s">
        <v>370</v>
      </c>
      <c r="J47" s="49" t="s">
        <v>289</v>
      </c>
      <c r="K47" s="49" t="s">
        <v>693</v>
      </c>
    </row>
    <row r="48" spans="1:11" x14ac:dyDescent="0.25">
      <c r="A48" s="49">
        <v>47</v>
      </c>
      <c r="B48" s="49" t="s">
        <v>372</v>
      </c>
      <c r="C48" s="49" t="s">
        <v>373</v>
      </c>
      <c r="D48" s="49" t="s">
        <v>42</v>
      </c>
      <c r="E48" s="49" t="s">
        <v>43</v>
      </c>
      <c r="F48" s="49" t="s">
        <v>374</v>
      </c>
      <c r="G48" s="49" t="s">
        <v>666</v>
      </c>
      <c r="H48" s="49" t="s">
        <v>294</v>
      </c>
      <c r="I48" s="49" t="s">
        <v>375</v>
      </c>
      <c r="J48" s="49" t="s">
        <v>289</v>
      </c>
      <c r="K48" s="49" t="s">
        <v>694</v>
      </c>
    </row>
    <row r="49" spans="1:11" x14ac:dyDescent="0.25">
      <c r="A49" s="49">
        <v>48</v>
      </c>
      <c r="B49" s="49" t="s">
        <v>377</v>
      </c>
      <c r="C49" s="49" t="s">
        <v>378</v>
      </c>
      <c r="D49" s="49" t="s">
        <v>256</v>
      </c>
      <c r="E49" s="49" t="s">
        <v>1</v>
      </c>
      <c r="F49" s="49" t="s">
        <v>379</v>
      </c>
      <c r="G49" s="49" t="s">
        <v>666</v>
      </c>
      <c r="H49" s="49" t="s">
        <v>294</v>
      </c>
      <c r="I49" s="49" t="s">
        <v>380</v>
      </c>
      <c r="J49" s="49" t="s">
        <v>289</v>
      </c>
      <c r="K49" s="49" t="s">
        <v>695</v>
      </c>
    </row>
    <row r="50" spans="1:11" x14ac:dyDescent="0.25">
      <c r="A50" s="49">
        <v>49</v>
      </c>
      <c r="B50" s="49" t="s">
        <v>387</v>
      </c>
      <c r="C50" s="49" t="s">
        <v>279</v>
      </c>
      <c r="D50" s="49" t="s">
        <v>351</v>
      </c>
      <c r="E50" s="49" t="s">
        <v>48</v>
      </c>
      <c r="F50" s="49" t="s">
        <v>388</v>
      </c>
      <c r="G50" s="49" t="s">
        <v>666</v>
      </c>
      <c r="H50" s="49" t="s">
        <v>287</v>
      </c>
      <c r="I50" s="49" t="s">
        <v>389</v>
      </c>
      <c r="J50" s="49" t="s">
        <v>289</v>
      </c>
      <c r="K50" s="49" t="s">
        <v>696</v>
      </c>
    </row>
    <row r="51" spans="1:11" x14ac:dyDescent="0.25">
      <c r="A51" s="49">
        <v>50</v>
      </c>
      <c r="B51" s="49" t="s">
        <v>49</v>
      </c>
      <c r="C51" s="49" t="s">
        <v>97</v>
      </c>
      <c r="D51" s="49" t="s">
        <v>66</v>
      </c>
      <c r="E51" s="49" t="s">
        <v>1</v>
      </c>
      <c r="F51" s="49" t="s">
        <v>391</v>
      </c>
      <c r="G51" s="49" t="s">
        <v>666</v>
      </c>
      <c r="H51" s="49" t="s">
        <v>294</v>
      </c>
      <c r="I51" s="49" t="s">
        <v>392</v>
      </c>
      <c r="J51" s="49" t="s">
        <v>289</v>
      </c>
      <c r="K51" s="49" t="s">
        <v>697</v>
      </c>
    </row>
    <row r="52" spans="1:11" x14ac:dyDescent="0.25">
      <c r="A52" s="49">
        <v>51</v>
      </c>
      <c r="B52" s="49" t="s">
        <v>366</v>
      </c>
      <c r="C52" s="49" t="s">
        <v>367</v>
      </c>
      <c r="D52" s="49" t="s">
        <v>368</v>
      </c>
      <c r="E52" s="49" t="s">
        <v>43</v>
      </c>
      <c r="F52" s="49" t="s">
        <v>395</v>
      </c>
      <c r="G52" s="49" t="s">
        <v>527</v>
      </c>
      <c r="H52" s="49" t="s">
        <v>5</v>
      </c>
      <c r="I52" s="49" t="s">
        <v>396</v>
      </c>
      <c r="J52" s="49" t="s">
        <v>6</v>
      </c>
      <c r="K52" s="49" t="s">
        <v>698</v>
      </c>
    </row>
    <row r="53" spans="1:11" x14ac:dyDescent="0.25">
      <c r="A53" s="49">
        <v>52</v>
      </c>
      <c r="B53" s="49" t="s">
        <v>137</v>
      </c>
      <c r="C53" s="49" t="s">
        <v>138</v>
      </c>
      <c r="D53" s="49" t="s">
        <v>0</v>
      </c>
      <c r="E53" s="49" t="s">
        <v>1</v>
      </c>
      <c r="F53" s="49" t="s">
        <v>139</v>
      </c>
      <c r="G53" s="49" t="s">
        <v>666</v>
      </c>
      <c r="H53" s="49" t="s">
        <v>3</v>
      </c>
      <c r="I53" s="49" t="s">
        <v>140</v>
      </c>
      <c r="J53" s="49" t="s">
        <v>53</v>
      </c>
      <c r="K53" s="49" t="s">
        <v>699</v>
      </c>
    </row>
    <row r="54" spans="1:11" x14ac:dyDescent="0.25">
      <c r="A54" s="49">
        <v>53</v>
      </c>
      <c r="B54" s="49" t="s">
        <v>262</v>
      </c>
      <c r="C54" s="49" t="s">
        <v>399</v>
      </c>
      <c r="D54" s="49" t="s">
        <v>0</v>
      </c>
      <c r="E54" s="49" t="s">
        <v>1</v>
      </c>
      <c r="F54" s="49" t="s">
        <v>400</v>
      </c>
      <c r="G54" s="49" t="s">
        <v>666</v>
      </c>
      <c r="H54" s="49" t="s">
        <v>294</v>
      </c>
      <c r="I54" s="49" t="s">
        <v>401</v>
      </c>
      <c r="J54" s="49" t="s">
        <v>289</v>
      </c>
      <c r="K54" s="49" t="s">
        <v>700</v>
      </c>
    </row>
    <row r="55" spans="1:11" x14ac:dyDescent="0.25">
      <c r="A55" s="49">
        <v>54</v>
      </c>
      <c r="B55" s="49" t="s">
        <v>403</v>
      </c>
      <c r="C55" s="49" t="s">
        <v>60</v>
      </c>
      <c r="D55" s="49" t="s">
        <v>27</v>
      </c>
      <c r="E55" s="49" t="s">
        <v>28</v>
      </c>
      <c r="F55" s="49" t="s">
        <v>404</v>
      </c>
      <c r="G55" s="49" t="s">
        <v>666</v>
      </c>
      <c r="H55" s="49" t="s">
        <v>287</v>
      </c>
      <c r="I55" s="49" t="s">
        <v>405</v>
      </c>
      <c r="J55" s="49" t="s">
        <v>289</v>
      </c>
      <c r="K55" s="49" t="s">
        <v>701</v>
      </c>
    </row>
    <row r="56" spans="1:11" x14ac:dyDescent="0.25">
      <c r="A56" s="49">
        <v>55</v>
      </c>
      <c r="B56" s="49" t="s">
        <v>407</v>
      </c>
      <c r="C56" s="49" t="s">
        <v>408</v>
      </c>
      <c r="D56" s="49" t="s">
        <v>618</v>
      </c>
      <c r="E56" s="49" t="s">
        <v>619</v>
      </c>
      <c r="F56" s="49" t="s">
        <v>412</v>
      </c>
      <c r="G56" s="49" t="s">
        <v>666</v>
      </c>
      <c r="H56" s="49" t="s">
        <v>294</v>
      </c>
      <c r="I56" s="49" t="s">
        <v>413</v>
      </c>
      <c r="J56" s="49" t="s">
        <v>289</v>
      </c>
      <c r="K56" s="49" t="s">
        <v>702</v>
      </c>
    </row>
    <row r="57" spans="1:11" x14ac:dyDescent="0.25">
      <c r="A57" s="49">
        <v>56</v>
      </c>
      <c r="B57" s="49" t="s">
        <v>415</v>
      </c>
      <c r="C57" s="49" t="s">
        <v>416</v>
      </c>
      <c r="D57" s="49" t="s">
        <v>417</v>
      </c>
      <c r="E57" s="49" t="s">
        <v>28</v>
      </c>
      <c r="F57" s="49" t="s">
        <v>418</v>
      </c>
      <c r="G57" s="49" t="s">
        <v>666</v>
      </c>
      <c r="H57" s="49" t="s">
        <v>287</v>
      </c>
      <c r="I57" s="49" t="s">
        <v>419</v>
      </c>
      <c r="J57" s="49" t="s">
        <v>289</v>
      </c>
      <c r="K57" s="49" t="s">
        <v>703</v>
      </c>
    </row>
    <row r="58" spans="1:11" x14ac:dyDescent="0.25">
      <c r="A58" s="49">
        <v>57</v>
      </c>
      <c r="B58" s="49" t="s">
        <v>431</v>
      </c>
      <c r="C58" s="49" t="s">
        <v>172</v>
      </c>
      <c r="D58" s="49" t="s">
        <v>432</v>
      </c>
      <c r="E58" s="49" t="s">
        <v>28</v>
      </c>
      <c r="F58" s="49" t="s">
        <v>433</v>
      </c>
      <c r="G58" s="49" t="s">
        <v>666</v>
      </c>
      <c r="H58" s="49" t="s">
        <v>294</v>
      </c>
      <c r="I58" s="49" t="s">
        <v>434</v>
      </c>
      <c r="J58" s="49" t="s">
        <v>289</v>
      </c>
      <c r="K58" s="49" t="s">
        <v>704</v>
      </c>
    </row>
    <row r="59" spans="1:11" x14ac:dyDescent="0.25">
      <c r="A59" s="49">
        <v>58</v>
      </c>
      <c r="B59" s="49" t="s">
        <v>15</v>
      </c>
      <c r="C59" s="49" t="s">
        <v>16</v>
      </c>
      <c r="D59" s="49" t="s">
        <v>17</v>
      </c>
      <c r="E59" s="49" t="s">
        <v>7</v>
      </c>
      <c r="F59" s="49" t="s">
        <v>77</v>
      </c>
      <c r="G59" s="49" t="s">
        <v>666</v>
      </c>
      <c r="H59" s="49" t="s">
        <v>30</v>
      </c>
      <c r="I59" s="49" t="s">
        <v>78</v>
      </c>
      <c r="J59" s="49" t="s">
        <v>32</v>
      </c>
      <c r="K59" s="49" t="s">
        <v>705</v>
      </c>
    </row>
    <row r="60" spans="1:11" x14ac:dyDescent="0.25">
      <c r="A60" s="49">
        <v>59</v>
      </c>
      <c r="B60" s="49" t="s">
        <v>407</v>
      </c>
      <c r="C60" s="49" t="s">
        <v>408</v>
      </c>
      <c r="D60" s="49" t="s">
        <v>618</v>
      </c>
      <c r="E60" s="49" t="s">
        <v>619</v>
      </c>
      <c r="F60" s="49" t="s">
        <v>437</v>
      </c>
      <c r="G60" s="49" t="s">
        <v>666</v>
      </c>
      <c r="H60" s="49" t="s">
        <v>30</v>
      </c>
      <c r="I60" s="49" t="s">
        <v>438</v>
      </c>
      <c r="J60" s="49" t="s">
        <v>32</v>
      </c>
      <c r="K60" s="49" t="s">
        <v>706</v>
      </c>
    </row>
    <row r="61" spans="1:11" x14ac:dyDescent="0.25">
      <c r="A61" s="49">
        <v>60</v>
      </c>
      <c r="B61" s="49" t="s">
        <v>407</v>
      </c>
      <c r="C61" s="49" t="s">
        <v>408</v>
      </c>
      <c r="D61" s="49" t="s">
        <v>618</v>
      </c>
      <c r="E61" s="49" t="s">
        <v>619</v>
      </c>
      <c r="F61" s="49" t="s">
        <v>440</v>
      </c>
      <c r="G61" s="49" t="s">
        <v>666</v>
      </c>
      <c r="H61" s="49" t="s">
        <v>30</v>
      </c>
      <c r="I61" s="49" t="s">
        <v>441</v>
      </c>
      <c r="J61" s="49" t="s">
        <v>32</v>
      </c>
      <c r="K61" s="49" t="s">
        <v>707</v>
      </c>
    </row>
    <row r="62" spans="1:11" x14ac:dyDescent="0.25">
      <c r="A62" s="49">
        <v>61</v>
      </c>
      <c r="B62" s="49" t="s">
        <v>443</v>
      </c>
      <c r="C62" s="49" t="s">
        <v>444</v>
      </c>
      <c r="D62" s="49" t="s">
        <v>0</v>
      </c>
      <c r="E62" s="49" t="s">
        <v>1</v>
      </c>
      <c r="F62" s="49" t="s">
        <v>445</v>
      </c>
      <c r="G62" s="49" t="s">
        <v>527</v>
      </c>
      <c r="H62" s="49" t="s">
        <v>5</v>
      </c>
      <c r="I62" s="49" t="s">
        <v>446</v>
      </c>
      <c r="J62" s="49" t="s">
        <v>6</v>
      </c>
      <c r="K62" s="49" t="s">
        <v>708</v>
      </c>
    </row>
    <row r="63" spans="1:11" x14ac:dyDescent="0.25">
      <c r="A63" s="49">
        <v>62</v>
      </c>
      <c r="B63" s="49" t="s">
        <v>448</v>
      </c>
      <c r="C63" s="49" t="s">
        <v>449</v>
      </c>
      <c r="D63" s="49" t="s">
        <v>205</v>
      </c>
      <c r="E63" s="49" t="s">
        <v>1</v>
      </c>
      <c r="F63" s="49" t="s">
        <v>450</v>
      </c>
      <c r="G63" s="49" t="s">
        <v>527</v>
      </c>
      <c r="H63" s="49" t="s">
        <v>5</v>
      </c>
      <c r="I63" s="49" t="s">
        <v>451</v>
      </c>
      <c r="J63" s="49" t="s">
        <v>6</v>
      </c>
      <c r="K63" s="49" t="s">
        <v>709</v>
      </c>
    </row>
    <row r="64" spans="1:11" x14ac:dyDescent="0.25">
      <c r="A64" s="49">
        <v>63</v>
      </c>
      <c r="B64" s="49" t="s">
        <v>460</v>
      </c>
      <c r="C64" s="49" t="s">
        <v>461</v>
      </c>
      <c r="D64" s="49" t="s">
        <v>462</v>
      </c>
      <c r="E64" s="49" t="s">
        <v>1</v>
      </c>
      <c r="F64" s="49" t="s">
        <v>463</v>
      </c>
      <c r="G64" s="49" t="s">
        <v>666</v>
      </c>
      <c r="H64" s="49" t="s">
        <v>30</v>
      </c>
      <c r="I64" s="49" t="s">
        <v>464</v>
      </c>
      <c r="J64" s="49" t="s">
        <v>32</v>
      </c>
      <c r="K64" s="49" t="s">
        <v>711</v>
      </c>
    </row>
    <row r="65" spans="1:11" x14ac:dyDescent="0.25">
      <c r="A65" s="49">
        <v>64</v>
      </c>
      <c r="B65" s="49" t="s">
        <v>165</v>
      </c>
      <c r="C65" s="49" t="s">
        <v>166</v>
      </c>
      <c r="D65" s="49" t="s">
        <v>27</v>
      </c>
      <c r="E65" s="49" t="s">
        <v>28</v>
      </c>
      <c r="F65" s="49" t="s">
        <v>167</v>
      </c>
      <c r="G65" s="49" t="s">
        <v>666</v>
      </c>
      <c r="H65" s="49" t="s">
        <v>30</v>
      </c>
      <c r="I65" s="49" t="s">
        <v>168</v>
      </c>
      <c r="J65" s="49" t="s">
        <v>32</v>
      </c>
      <c r="K65" s="49" t="s">
        <v>712</v>
      </c>
    </row>
    <row r="66" spans="1:11" x14ac:dyDescent="0.25">
      <c r="A66" s="49">
        <v>65</v>
      </c>
      <c r="B66" s="49" t="s">
        <v>20</v>
      </c>
      <c r="C66" s="49" t="s">
        <v>21</v>
      </c>
      <c r="D66" s="49" t="s">
        <v>0</v>
      </c>
      <c r="E66" s="49" t="s">
        <v>1</v>
      </c>
      <c r="F66" s="49" t="s">
        <v>22</v>
      </c>
      <c r="G66" s="49" t="s">
        <v>527</v>
      </c>
      <c r="H66" s="49" t="s">
        <v>5</v>
      </c>
      <c r="I66" s="49" t="s">
        <v>23</v>
      </c>
      <c r="J66" s="49" t="s">
        <v>6</v>
      </c>
      <c r="K66" s="49" t="s">
        <v>713</v>
      </c>
    </row>
    <row r="67" spans="1:11" x14ac:dyDescent="0.25">
      <c r="A67" s="49">
        <v>66</v>
      </c>
      <c r="B67" s="49" t="s">
        <v>25</v>
      </c>
      <c r="C67" s="49" t="s">
        <v>26</v>
      </c>
      <c r="D67" s="49" t="s">
        <v>27</v>
      </c>
      <c r="E67" s="49" t="s">
        <v>28</v>
      </c>
      <c r="F67" s="49" t="s">
        <v>29</v>
      </c>
      <c r="G67" s="49" t="s">
        <v>666</v>
      </c>
      <c r="H67" s="49" t="s">
        <v>30</v>
      </c>
      <c r="I67" s="49" t="s">
        <v>31</v>
      </c>
      <c r="J67" s="49" t="s">
        <v>32</v>
      </c>
      <c r="K67" s="49" t="s">
        <v>714</v>
      </c>
    </row>
    <row r="68" spans="1:11" x14ac:dyDescent="0.25">
      <c r="A68" s="49">
        <v>67</v>
      </c>
      <c r="B68" s="49" t="s">
        <v>34</v>
      </c>
      <c r="C68" s="49" t="s">
        <v>35</v>
      </c>
      <c r="D68" s="49" t="s">
        <v>36</v>
      </c>
      <c r="E68" s="49" t="s">
        <v>1</v>
      </c>
      <c r="F68" s="49" t="s">
        <v>37</v>
      </c>
      <c r="G68" s="49" t="s">
        <v>527</v>
      </c>
      <c r="H68" s="49" t="s">
        <v>5</v>
      </c>
      <c r="I68" s="49" t="s">
        <v>38</v>
      </c>
      <c r="J68" s="49" t="s">
        <v>6</v>
      </c>
      <c r="K68" s="49" t="s">
        <v>715</v>
      </c>
    </row>
    <row r="69" spans="1:11" x14ac:dyDescent="0.25">
      <c r="A69" s="49">
        <v>68</v>
      </c>
      <c r="B69" s="49" t="s">
        <v>40</v>
      </c>
      <c r="C69" s="49" t="s">
        <v>41</v>
      </c>
      <c r="D69" s="49" t="s">
        <v>42</v>
      </c>
      <c r="E69" s="49" t="s">
        <v>43</v>
      </c>
      <c r="F69" s="49" t="s">
        <v>44</v>
      </c>
      <c r="G69" s="49" t="s">
        <v>527</v>
      </c>
      <c r="H69" s="49" t="s">
        <v>5</v>
      </c>
      <c r="I69" s="49" t="s">
        <v>45</v>
      </c>
      <c r="J69" s="49" t="s">
        <v>6</v>
      </c>
      <c r="K69" s="49" t="s">
        <v>716</v>
      </c>
    </row>
    <row r="70" spans="1:11" x14ac:dyDescent="0.25">
      <c r="A70" s="49">
        <v>69</v>
      </c>
      <c r="B70" s="49" t="s">
        <v>791</v>
      </c>
      <c r="C70" s="49" t="s">
        <v>792</v>
      </c>
      <c r="D70" s="49" t="s">
        <v>793</v>
      </c>
      <c r="E70" s="49" t="s">
        <v>601</v>
      </c>
      <c r="F70" s="49" t="s">
        <v>794</v>
      </c>
      <c r="G70" s="49" t="s">
        <v>788</v>
      </c>
      <c r="H70" s="49" t="s">
        <v>8</v>
      </c>
      <c r="I70" s="49" t="s">
        <v>795</v>
      </c>
      <c r="J70" s="49" t="s">
        <v>778</v>
      </c>
      <c r="K70" s="49" t="s">
        <v>796</v>
      </c>
    </row>
    <row r="71" spans="1:11" x14ac:dyDescent="0.25">
      <c r="A71" s="49">
        <v>70</v>
      </c>
      <c r="B71" s="49" t="s">
        <v>54</v>
      </c>
      <c r="C71" s="49" t="s">
        <v>55</v>
      </c>
      <c r="D71" s="49" t="s">
        <v>0</v>
      </c>
      <c r="E71" s="49" t="s">
        <v>1</v>
      </c>
      <c r="F71" s="49" t="s">
        <v>56</v>
      </c>
      <c r="G71" s="49" t="s">
        <v>527</v>
      </c>
      <c r="H71" s="49" t="s">
        <v>5</v>
      </c>
      <c r="I71" s="49" t="s">
        <v>57</v>
      </c>
      <c r="J71" s="49" t="s">
        <v>6</v>
      </c>
      <c r="K71" s="49" t="s">
        <v>717</v>
      </c>
    </row>
    <row r="72" spans="1:11" x14ac:dyDescent="0.25">
      <c r="A72" s="49">
        <v>71</v>
      </c>
      <c r="B72" s="49" t="s">
        <v>64</v>
      </c>
      <c r="C72" s="49" t="s">
        <v>65</v>
      </c>
      <c r="D72" s="49" t="s">
        <v>66</v>
      </c>
      <c r="E72" s="49" t="s">
        <v>1</v>
      </c>
      <c r="F72" s="49" t="s">
        <v>67</v>
      </c>
      <c r="G72" s="49" t="s">
        <v>666</v>
      </c>
      <c r="H72" s="49" t="s">
        <v>30</v>
      </c>
      <c r="I72" s="49" t="s">
        <v>68</v>
      </c>
      <c r="J72" s="49" t="s">
        <v>32</v>
      </c>
      <c r="K72" s="49" t="s">
        <v>718</v>
      </c>
    </row>
    <row r="73" spans="1:11" x14ac:dyDescent="0.25">
      <c r="A73" s="49">
        <v>72</v>
      </c>
      <c r="B73" s="49" t="s">
        <v>71</v>
      </c>
      <c r="C73" s="49" t="s">
        <v>72</v>
      </c>
      <c r="D73" s="49" t="s">
        <v>73</v>
      </c>
      <c r="E73" s="49" t="s">
        <v>28</v>
      </c>
      <c r="F73" s="49" t="s">
        <v>74</v>
      </c>
      <c r="G73" s="49" t="s">
        <v>666</v>
      </c>
      <c r="H73" s="49" t="s">
        <v>30</v>
      </c>
      <c r="I73" s="49" t="s">
        <v>75</v>
      </c>
      <c r="J73" s="49" t="s">
        <v>32</v>
      </c>
      <c r="K73" s="49" t="s">
        <v>719</v>
      </c>
    </row>
    <row r="74" spans="1:11" x14ac:dyDescent="0.25">
      <c r="A74" s="49">
        <v>73</v>
      </c>
      <c r="B74" s="49" t="s">
        <v>467</v>
      </c>
      <c r="C74" s="49" t="s">
        <v>468</v>
      </c>
      <c r="D74" s="49" t="s">
        <v>0</v>
      </c>
      <c r="E74" s="49" t="s">
        <v>1</v>
      </c>
      <c r="F74" s="49" t="s">
        <v>469</v>
      </c>
      <c r="G74" s="49" t="s">
        <v>527</v>
      </c>
      <c r="H74" s="49" t="s">
        <v>5</v>
      </c>
      <c r="I74" s="49" t="s">
        <v>470</v>
      </c>
      <c r="J74" s="49" t="s">
        <v>6</v>
      </c>
      <c r="K74" s="49" t="s">
        <v>720</v>
      </c>
    </row>
    <row r="75" spans="1:11" x14ac:dyDescent="0.25">
      <c r="A75" s="49">
        <v>74</v>
      </c>
      <c r="B75" s="49" t="s">
        <v>79</v>
      </c>
      <c r="C75" s="49" t="s">
        <v>11</v>
      </c>
      <c r="D75" s="49" t="s">
        <v>80</v>
      </c>
      <c r="E75" s="49" t="s">
        <v>81</v>
      </c>
      <c r="F75" s="49" t="s">
        <v>82</v>
      </c>
      <c r="G75" s="49" t="s">
        <v>527</v>
      </c>
      <c r="H75" s="49" t="s">
        <v>5</v>
      </c>
      <c r="I75" s="49" t="s">
        <v>83</v>
      </c>
      <c r="J75" s="49" t="s">
        <v>6</v>
      </c>
      <c r="K75" s="49" t="s">
        <v>721</v>
      </c>
    </row>
    <row r="76" spans="1:11" x14ac:dyDescent="0.25">
      <c r="A76" s="49">
        <v>75</v>
      </c>
      <c r="B76" s="49" t="s">
        <v>64</v>
      </c>
      <c r="C76" s="49" t="s">
        <v>65</v>
      </c>
      <c r="D76" s="49" t="s">
        <v>66</v>
      </c>
      <c r="E76" s="49" t="s">
        <v>1</v>
      </c>
      <c r="F76" s="49" t="s">
        <v>85</v>
      </c>
      <c r="G76" s="49" t="s">
        <v>527</v>
      </c>
      <c r="H76" s="49" t="s">
        <v>5</v>
      </c>
      <c r="I76" s="49" t="s">
        <v>86</v>
      </c>
      <c r="J76" s="49" t="s">
        <v>6</v>
      </c>
      <c r="K76" s="49" t="s">
        <v>722</v>
      </c>
    </row>
    <row r="77" spans="1:11" x14ac:dyDescent="0.25">
      <c r="A77" s="49">
        <v>76</v>
      </c>
      <c r="B77" s="49" t="s">
        <v>88</v>
      </c>
      <c r="C77" s="49" t="s">
        <v>89</v>
      </c>
      <c r="D77" s="49" t="s">
        <v>90</v>
      </c>
      <c r="E77" s="49" t="s">
        <v>70</v>
      </c>
      <c r="F77" s="49" t="s">
        <v>91</v>
      </c>
      <c r="G77" s="49" t="s">
        <v>527</v>
      </c>
      <c r="H77" s="49" t="s">
        <v>5</v>
      </c>
      <c r="I77" s="49" t="s">
        <v>92</v>
      </c>
      <c r="J77" s="49" t="s">
        <v>6</v>
      </c>
      <c r="K77" s="49" t="s">
        <v>723</v>
      </c>
    </row>
    <row r="78" spans="1:11" x14ac:dyDescent="0.25">
      <c r="A78" s="49">
        <v>77</v>
      </c>
      <c r="B78" s="49" t="s">
        <v>50</v>
      </c>
      <c r="C78" s="49" t="s">
        <v>51</v>
      </c>
      <c r="D78" s="49" t="s">
        <v>52</v>
      </c>
      <c r="E78" s="49" t="s">
        <v>43</v>
      </c>
      <c r="F78" s="49" t="s">
        <v>94</v>
      </c>
      <c r="G78" s="49" t="s">
        <v>527</v>
      </c>
      <c r="H78" s="49" t="s">
        <v>5</v>
      </c>
      <c r="I78" s="49" t="s">
        <v>95</v>
      </c>
      <c r="J78" s="49" t="s">
        <v>6</v>
      </c>
      <c r="K78" s="49" t="s">
        <v>724</v>
      </c>
    </row>
    <row r="79" spans="1:11" x14ac:dyDescent="0.25">
      <c r="A79" s="49">
        <v>78</v>
      </c>
      <c r="B79" s="49" t="s">
        <v>49</v>
      </c>
      <c r="C79" s="49" t="s">
        <v>97</v>
      </c>
      <c r="D79" s="49" t="s">
        <v>66</v>
      </c>
      <c r="E79" s="49" t="s">
        <v>1</v>
      </c>
      <c r="F79" s="49" t="s">
        <v>98</v>
      </c>
      <c r="G79" s="49" t="s">
        <v>527</v>
      </c>
      <c r="H79" s="49" t="s">
        <v>5</v>
      </c>
      <c r="I79" s="49" t="s">
        <v>99</v>
      </c>
      <c r="J79" s="49" t="s">
        <v>6</v>
      </c>
      <c r="K79" s="49" t="s">
        <v>725</v>
      </c>
    </row>
    <row r="80" spans="1:11" x14ac:dyDescent="0.25">
      <c r="A80" s="49">
        <v>79</v>
      </c>
      <c r="B80" s="49" t="s">
        <v>104</v>
      </c>
      <c r="C80" s="49" t="s">
        <v>105</v>
      </c>
      <c r="D80" s="49" t="s">
        <v>106</v>
      </c>
      <c r="E80" s="49" t="s">
        <v>7</v>
      </c>
      <c r="F80" s="49" t="s">
        <v>107</v>
      </c>
      <c r="G80" s="49" t="s">
        <v>527</v>
      </c>
      <c r="H80" s="49" t="s">
        <v>5</v>
      </c>
      <c r="I80" s="49" t="s">
        <v>108</v>
      </c>
      <c r="J80" s="49" t="s">
        <v>6</v>
      </c>
      <c r="K80" s="49" t="s">
        <v>726</v>
      </c>
    </row>
    <row r="81" spans="1:11" x14ac:dyDescent="0.25">
      <c r="A81" s="49">
        <v>80</v>
      </c>
      <c r="B81" s="49" t="s">
        <v>110</v>
      </c>
      <c r="C81" s="49" t="s">
        <v>111</v>
      </c>
      <c r="D81" s="49" t="s">
        <v>112</v>
      </c>
      <c r="E81" s="49" t="s">
        <v>43</v>
      </c>
      <c r="F81" s="49" t="s">
        <v>113</v>
      </c>
      <c r="G81" s="49" t="s">
        <v>666</v>
      </c>
      <c r="H81" s="49" t="s">
        <v>3</v>
      </c>
      <c r="I81" s="49" t="s">
        <v>114</v>
      </c>
      <c r="J81" s="49" t="s">
        <v>53</v>
      </c>
      <c r="K81" s="49" t="s">
        <v>727</v>
      </c>
    </row>
    <row r="82" spans="1:11" x14ac:dyDescent="0.25">
      <c r="A82" s="49">
        <v>81</v>
      </c>
      <c r="B82" s="49" t="s">
        <v>120</v>
      </c>
      <c r="C82" s="49" t="s">
        <v>121</v>
      </c>
      <c r="D82" s="49" t="s">
        <v>122</v>
      </c>
      <c r="E82" s="49" t="s">
        <v>43</v>
      </c>
      <c r="F82" s="49" t="s">
        <v>123</v>
      </c>
      <c r="G82" s="49" t="s">
        <v>666</v>
      </c>
      <c r="H82" s="49" t="s">
        <v>3</v>
      </c>
      <c r="I82" s="49" t="s">
        <v>124</v>
      </c>
      <c r="J82" s="49" t="s">
        <v>125</v>
      </c>
      <c r="K82" s="49" t="s">
        <v>728</v>
      </c>
    </row>
    <row r="83" spans="1:11" x14ac:dyDescent="0.25">
      <c r="A83" s="49">
        <v>82</v>
      </c>
      <c r="B83" s="49" t="s">
        <v>127</v>
      </c>
      <c r="C83" s="49" t="s">
        <v>47</v>
      </c>
      <c r="D83" s="49" t="s">
        <v>0</v>
      </c>
      <c r="E83" s="49" t="s">
        <v>1</v>
      </c>
      <c r="F83" s="49" t="s">
        <v>128</v>
      </c>
      <c r="G83" s="49" t="s">
        <v>527</v>
      </c>
      <c r="H83" s="49" t="s">
        <v>8</v>
      </c>
      <c r="I83" s="49" t="s">
        <v>129</v>
      </c>
      <c r="J83" s="49" t="s">
        <v>9</v>
      </c>
      <c r="K83" s="49" t="s">
        <v>729</v>
      </c>
    </row>
    <row r="84" spans="1:11" x14ac:dyDescent="0.25">
      <c r="A84" s="49">
        <v>83</v>
      </c>
      <c r="B84" s="49" t="s">
        <v>641</v>
      </c>
      <c r="C84" s="49" t="s">
        <v>642</v>
      </c>
      <c r="D84" s="49" t="s">
        <v>106</v>
      </c>
      <c r="E84" s="49" t="s">
        <v>7</v>
      </c>
      <c r="F84" s="49" t="s">
        <v>643</v>
      </c>
      <c r="G84" s="49" t="s">
        <v>527</v>
      </c>
      <c r="H84" s="49" t="s">
        <v>8</v>
      </c>
      <c r="I84" s="49" t="s">
        <v>644</v>
      </c>
      <c r="J84" s="49" t="s">
        <v>9</v>
      </c>
      <c r="K84" s="49" t="s">
        <v>730</v>
      </c>
    </row>
    <row r="85" spans="1:11" x14ac:dyDescent="0.25">
      <c r="A85" s="49">
        <v>84</v>
      </c>
      <c r="B85" s="49" t="s">
        <v>131</v>
      </c>
      <c r="C85" s="49" t="s">
        <v>132</v>
      </c>
      <c r="D85" s="49" t="s">
        <v>133</v>
      </c>
      <c r="E85" s="49" t="s">
        <v>28</v>
      </c>
      <c r="F85" s="49" t="s">
        <v>134</v>
      </c>
      <c r="G85" s="49" t="s">
        <v>666</v>
      </c>
      <c r="H85" s="49" t="s">
        <v>30</v>
      </c>
      <c r="I85" s="49" t="s">
        <v>135</v>
      </c>
      <c r="J85" s="49" t="s">
        <v>32</v>
      </c>
      <c r="K85" s="49" t="s">
        <v>731</v>
      </c>
    </row>
    <row r="86" spans="1:11" x14ac:dyDescent="0.25">
      <c r="A86" s="49">
        <v>85</v>
      </c>
      <c r="B86" s="49" t="s">
        <v>145</v>
      </c>
      <c r="C86" s="49" t="s">
        <v>146</v>
      </c>
      <c r="D86" s="49" t="s">
        <v>0</v>
      </c>
      <c r="E86" s="49" t="s">
        <v>1</v>
      </c>
      <c r="F86" s="49" t="s">
        <v>147</v>
      </c>
      <c r="G86" s="49" t="s">
        <v>666</v>
      </c>
      <c r="H86" s="49" t="s">
        <v>3</v>
      </c>
      <c r="I86" s="49" t="s">
        <v>148</v>
      </c>
      <c r="J86" s="49" t="s">
        <v>53</v>
      </c>
      <c r="K86" s="49" t="s">
        <v>732</v>
      </c>
    </row>
    <row r="87" spans="1:11" x14ac:dyDescent="0.25">
      <c r="A87" s="49">
        <v>86</v>
      </c>
      <c r="B87" s="49" t="s">
        <v>150</v>
      </c>
      <c r="C87" s="49" t="s">
        <v>151</v>
      </c>
      <c r="D87" s="49" t="s">
        <v>152</v>
      </c>
      <c r="E87" s="49" t="s">
        <v>28</v>
      </c>
      <c r="F87" s="49" t="s">
        <v>153</v>
      </c>
      <c r="G87" s="49" t="s">
        <v>666</v>
      </c>
      <c r="H87" s="49" t="s">
        <v>30</v>
      </c>
      <c r="I87" s="49" t="s">
        <v>154</v>
      </c>
      <c r="J87" s="49" t="s">
        <v>32</v>
      </c>
      <c r="K87" s="49" t="s">
        <v>733</v>
      </c>
    </row>
    <row r="88" spans="1:11" x14ac:dyDescent="0.25">
      <c r="A88" s="49">
        <v>87</v>
      </c>
      <c r="B88" s="49" t="s">
        <v>54</v>
      </c>
      <c r="C88" s="49" t="s">
        <v>55</v>
      </c>
      <c r="D88" s="49" t="s">
        <v>0</v>
      </c>
      <c r="E88" s="49" t="s">
        <v>1</v>
      </c>
      <c r="F88" s="49" t="s">
        <v>156</v>
      </c>
      <c r="G88" s="49" t="s">
        <v>666</v>
      </c>
      <c r="H88" s="49" t="s">
        <v>157</v>
      </c>
      <c r="I88" s="49" t="s">
        <v>158</v>
      </c>
      <c r="J88" s="49" t="s">
        <v>159</v>
      </c>
      <c r="K88" s="49" t="s">
        <v>734</v>
      </c>
    </row>
    <row r="89" spans="1:11" x14ac:dyDescent="0.25">
      <c r="A89" s="49">
        <v>88</v>
      </c>
      <c r="B89" s="49" t="s">
        <v>819</v>
      </c>
      <c r="C89" s="49" t="s">
        <v>820</v>
      </c>
      <c r="D89" s="49" t="s">
        <v>821</v>
      </c>
      <c r="E89" s="49" t="s">
        <v>822</v>
      </c>
      <c r="F89" s="49" t="s">
        <v>823</v>
      </c>
      <c r="G89" s="49" t="s">
        <v>788</v>
      </c>
      <c r="H89" s="49" t="s">
        <v>8</v>
      </c>
      <c r="I89" s="49" t="s">
        <v>824</v>
      </c>
      <c r="J89" s="49" t="s">
        <v>9</v>
      </c>
      <c r="K89" s="49" t="s">
        <v>825</v>
      </c>
    </row>
    <row r="90" spans="1:11" x14ac:dyDescent="0.25">
      <c r="A90" s="49">
        <v>89</v>
      </c>
      <c r="B90" s="49" t="s">
        <v>797</v>
      </c>
      <c r="C90" s="49" t="s">
        <v>798</v>
      </c>
      <c r="D90" s="49" t="s">
        <v>799</v>
      </c>
      <c r="E90" s="49" t="s">
        <v>1</v>
      </c>
      <c r="F90" s="49" t="s">
        <v>800</v>
      </c>
      <c r="G90" s="49" t="s">
        <v>788</v>
      </c>
      <c r="H90" s="49" t="s">
        <v>8</v>
      </c>
      <c r="I90" s="49" t="s">
        <v>801</v>
      </c>
      <c r="J90" s="49" t="s">
        <v>9</v>
      </c>
      <c r="K90" s="49" t="s">
        <v>802</v>
      </c>
    </row>
    <row r="91" spans="1:11" x14ac:dyDescent="0.25">
      <c r="A91" s="49">
        <v>90</v>
      </c>
      <c r="B91" s="49" t="s">
        <v>174</v>
      </c>
      <c r="C91" s="49" t="s">
        <v>175</v>
      </c>
      <c r="D91" s="49" t="s">
        <v>0</v>
      </c>
      <c r="E91" s="49" t="s">
        <v>1</v>
      </c>
      <c r="F91" s="49" t="s">
        <v>176</v>
      </c>
      <c r="G91" s="49" t="s">
        <v>527</v>
      </c>
      <c r="H91" s="49" t="s">
        <v>8</v>
      </c>
      <c r="I91" s="49" t="s">
        <v>177</v>
      </c>
      <c r="J91" s="49" t="s">
        <v>9</v>
      </c>
      <c r="K91" s="49" t="s">
        <v>736</v>
      </c>
    </row>
    <row r="92" spans="1:11" x14ac:dyDescent="0.25">
      <c r="A92" s="49">
        <v>91</v>
      </c>
      <c r="B92" s="49" t="s">
        <v>174</v>
      </c>
      <c r="C92" s="49" t="s">
        <v>175</v>
      </c>
      <c r="D92" s="49" t="s">
        <v>0</v>
      </c>
      <c r="E92" s="49" t="s">
        <v>1</v>
      </c>
      <c r="F92" s="49" t="s">
        <v>472</v>
      </c>
      <c r="G92" s="49" t="s">
        <v>543</v>
      </c>
      <c r="H92" s="49" t="s">
        <v>473</v>
      </c>
      <c r="I92" s="49" t="s">
        <v>474</v>
      </c>
      <c r="J92" s="49" t="s">
        <v>475</v>
      </c>
      <c r="K92" s="49" t="s">
        <v>737</v>
      </c>
    </row>
    <row r="93" spans="1:11" x14ac:dyDescent="0.25">
      <c r="A93" s="49">
        <v>92</v>
      </c>
      <c r="B93" s="49" t="s">
        <v>179</v>
      </c>
      <c r="C93" s="49" t="s">
        <v>180</v>
      </c>
      <c r="D93" s="49" t="s">
        <v>181</v>
      </c>
      <c r="E93" s="49" t="s">
        <v>43</v>
      </c>
      <c r="F93" s="49" t="s">
        <v>182</v>
      </c>
      <c r="G93" s="49" t="s">
        <v>527</v>
      </c>
      <c r="H93" s="49" t="s">
        <v>8</v>
      </c>
      <c r="I93" s="49" t="s">
        <v>183</v>
      </c>
      <c r="J93" s="49" t="s">
        <v>9</v>
      </c>
      <c r="K93" s="49" t="s">
        <v>738</v>
      </c>
    </row>
    <row r="94" spans="1:11" x14ac:dyDescent="0.25">
      <c r="A94" s="49">
        <v>93</v>
      </c>
      <c r="B94" s="49" t="s">
        <v>185</v>
      </c>
      <c r="C94" s="49" t="s">
        <v>186</v>
      </c>
      <c r="D94" s="49" t="s">
        <v>17</v>
      </c>
      <c r="E94" s="49" t="s">
        <v>7</v>
      </c>
      <c r="F94" s="49" t="s">
        <v>187</v>
      </c>
      <c r="G94" s="49" t="s">
        <v>527</v>
      </c>
      <c r="H94" s="49" t="s">
        <v>8</v>
      </c>
      <c r="I94" s="49" t="s">
        <v>188</v>
      </c>
      <c r="J94" s="49" t="s">
        <v>9</v>
      </c>
      <c r="K94" s="49" t="s">
        <v>739</v>
      </c>
    </row>
    <row r="95" spans="1:11" x14ac:dyDescent="0.25">
      <c r="A95" s="49">
        <v>94</v>
      </c>
      <c r="B95" s="49" t="s">
        <v>467</v>
      </c>
      <c r="C95" s="49" t="s">
        <v>468</v>
      </c>
      <c r="D95" s="49" t="s">
        <v>0</v>
      </c>
      <c r="E95" s="49" t="s">
        <v>1</v>
      </c>
      <c r="F95" s="49" t="s">
        <v>477</v>
      </c>
      <c r="G95" s="49" t="s">
        <v>666</v>
      </c>
      <c r="H95" s="49" t="s">
        <v>30</v>
      </c>
      <c r="I95" s="49" t="s">
        <v>478</v>
      </c>
      <c r="J95" s="49" t="s">
        <v>32</v>
      </c>
      <c r="K95" s="49" t="s">
        <v>740</v>
      </c>
    </row>
    <row r="96" spans="1:11" x14ac:dyDescent="0.25">
      <c r="A96" s="49">
        <v>95</v>
      </c>
      <c r="B96" s="49" t="s">
        <v>196</v>
      </c>
      <c r="C96" s="49" t="s">
        <v>104</v>
      </c>
      <c r="D96" s="49" t="s">
        <v>197</v>
      </c>
      <c r="E96" s="49" t="s">
        <v>198</v>
      </c>
      <c r="F96" s="49" t="s">
        <v>199</v>
      </c>
      <c r="G96" s="49" t="s">
        <v>527</v>
      </c>
      <c r="H96" s="49" t="s">
        <v>8</v>
      </c>
      <c r="I96" s="49" t="s">
        <v>200</v>
      </c>
      <c r="J96" s="49" t="s">
        <v>9</v>
      </c>
      <c r="K96" s="49" t="s">
        <v>742</v>
      </c>
    </row>
    <row r="97" spans="1:11" x14ac:dyDescent="0.25">
      <c r="A97" s="49">
        <v>96</v>
      </c>
      <c r="B97" s="49" t="s">
        <v>101</v>
      </c>
      <c r="C97" s="49" t="s">
        <v>102</v>
      </c>
      <c r="D97" s="49" t="s">
        <v>103</v>
      </c>
      <c r="E97" s="49" t="s">
        <v>43</v>
      </c>
      <c r="F97" s="49" t="s">
        <v>202</v>
      </c>
      <c r="G97" s="49" t="s">
        <v>666</v>
      </c>
      <c r="H97" s="49" t="s">
        <v>30</v>
      </c>
      <c r="I97" s="49" t="s">
        <v>203</v>
      </c>
      <c r="J97" s="49" t="s">
        <v>32</v>
      </c>
      <c r="K97" s="49" t="s">
        <v>743</v>
      </c>
    </row>
    <row r="98" spans="1:11" x14ac:dyDescent="0.25">
      <c r="A98" s="49">
        <v>97</v>
      </c>
      <c r="B98" s="49" t="s">
        <v>54</v>
      </c>
      <c r="C98" s="49" t="s">
        <v>55</v>
      </c>
      <c r="D98" s="49" t="s">
        <v>0</v>
      </c>
      <c r="E98" s="49" t="s">
        <v>1</v>
      </c>
      <c r="F98" s="49" t="s">
        <v>480</v>
      </c>
      <c r="G98" s="49" t="s">
        <v>543</v>
      </c>
      <c r="H98" s="49" t="s">
        <v>473</v>
      </c>
      <c r="I98" s="49" t="s">
        <v>481</v>
      </c>
      <c r="J98" s="49" t="s">
        <v>475</v>
      </c>
      <c r="K98" s="49" t="s">
        <v>744</v>
      </c>
    </row>
    <row r="99" spans="1:11" x14ac:dyDescent="0.25">
      <c r="A99" s="49">
        <v>98</v>
      </c>
      <c r="B99" s="49" t="s">
        <v>206</v>
      </c>
      <c r="C99" s="49" t="s">
        <v>207</v>
      </c>
      <c r="D99" s="49" t="s">
        <v>173</v>
      </c>
      <c r="E99" s="49" t="s">
        <v>43</v>
      </c>
      <c r="F99" s="49" t="s">
        <v>208</v>
      </c>
      <c r="G99" s="49" t="s">
        <v>666</v>
      </c>
      <c r="H99" s="49" t="s">
        <v>3</v>
      </c>
      <c r="I99" s="49" t="s">
        <v>209</v>
      </c>
      <c r="J99" s="49" t="s">
        <v>53</v>
      </c>
      <c r="K99" s="49" t="s">
        <v>745</v>
      </c>
    </row>
    <row r="100" spans="1:11" x14ac:dyDescent="0.25">
      <c r="A100" s="49">
        <v>99</v>
      </c>
      <c r="B100" s="49" t="s">
        <v>50</v>
      </c>
      <c r="C100" s="49" t="s">
        <v>51</v>
      </c>
      <c r="D100" s="49" t="s">
        <v>52</v>
      </c>
      <c r="E100" s="49" t="s">
        <v>43</v>
      </c>
      <c r="F100" s="49" t="s">
        <v>221</v>
      </c>
      <c r="G100" s="49" t="s">
        <v>666</v>
      </c>
      <c r="H100" s="49" t="s">
        <v>3</v>
      </c>
      <c r="I100" s="49" t="s">
        <v>222</v>
      </c>
      <c r="J100" s="49" t="s">
        <v>53</v>
      </c>
      <c r="K100" s="49" t="s">
        <v>747</v>
      </c>
    </row>
    <row r="101" spans="1:11" x14ac:dyDescent="0.25">
      <c r="A101" s="49">
        <v>100</v>
      </c>
      <c r="B101" s="49" t="s">
        <v>224</v>
      </c>
      <c r="C101" s="49" t="s">
        <v>225</v>
      </c>
      <c r="D101" s="49" t="s">
        <v>0</v>
      </c>
      <c r="E101" s="49" t="s">
        <v>1</v>
      </c>
      <c r="F101" s="49" t="s">
        <v>226</v>
      </c>
      <c r="G101" s="49" t="s">
        <v>666</v>
      </c>
      <c r="H101" s="49" t="s">
        <v>3</v>
      </c>
      <c r="I101" s="49" t="s">
        <v>227</v>
      </c>
      <c r="J101" s="49" t="s">
        <v>53</v>
      </c>
      <c r="K101" s="49" t="s">
        <v>748</v>
      </c>
    </row>
    <row r="102" spans="1:11" x14ac:dyDescent="0.25">
      <c r="A102" s="49">
        <v>101</v>
      </c>
      <c r="B102" s="49" t="s">
        <v>54</v>
      </c>
      <c r="C102" s="49" t="s">
        <v>55</v>
      </c>
      <c r="D102" s="49" t="s">
        <v>0</v>
      </c>
      <c r="E102" s="49" t="s">
        <v>1</v>
      </c>
      <c r="F102" s="49" t="s">
        <v>229</v>
      </c>
      <c r="G102" s="49" t="s">
        <v>666</v>
      </c>
      <c r="H102" s="49" t="s">
        <v>3</v>
      </c>
      <c r="I102" s="49" t="s">
        <v>230</v>
      </c>
      <c r="J102" s="49" t="s">
        <v>53</v>
      </c>
      <c r="K102" s="49" t="s">
        <v>749</v>
      </c>
    </row>
    <row r="103" spans="1:11" x14ac:dyDescent="0.25">
      <c r="A103" s="49">
        <v>102</v>
      </c>
      <c r="B103" s="49" t="s">
        <v>232</v>
      </c>
      <c r="C103" s="49" t="s">
        <v>233</v>
      </c>
      <c r="D103" s="49" t="s">
        <v>234</v>
      </c>
      <c r="E103" s="49" t="s">
        <v>1</v>
      </c>
      <c r="F103" s="49" t="s">
        <v>235</v>
      </c>
      <c r="G103" s="49" t="s">
        <v>666</v>
      </c>
      <c r="H103" s="49" t="s">
        <v>3</v>
      </c>
      <c r="I103" s="49" t="s">
        <v>236</v>
      </c>
      <c r="J103" s="49" t="s">
        <v>53</v>
      </c>
      <c r="K103" s="49" t="s">
        <v>750</v>
      </c>
    </row>
    <row r="104" spans="1:11" x14ac:dyDescent="0.25">
      <c r="A104" s="49">
        <v>103</v>
      </c>
      <c r="B104" s="49" t="s">
        <v>50</v>
      </c>
      <c r="C104" s="49" t="s">
        <v>51</v>
      </c>
      <c r="D104" s="49" t="s">
        <v>52</v>
      </c>
      <c r="E104" s="49" t="s">
        <v>43</v>
      </c>
      <c r="F104" s="49" t="s">
        <v>246</v>
      </c>
      <c r="G104" s="49" t="s">
        <v>666</v>
      </c>
      <c r="H104" s="49" t="s">
        <v>3</v>
      </c>
      <c r="I104" s="49" t="s">
        <v>247</v>
      </c>
      <c r="J104" s="49" t="s">
        <v>125</v>
      </c>
      <c r="K104" s="49" t="s">
        <v>751</v>
      </c>
    </row>
    <row r="105" spans="1:11" x14ac:dyDescent="0.25">
      <c r="A105" s="49">
        <v>104</v>
      </c>
      <c r="B105" s="49" t="s">
        <v>249</v>
      </c>
      <c r="C105" s="49" t="s">
        <v>250</v>
      </c>
      <c r="D105" s="49" t="s">
        <v>251</v>
      </c>
      <c r="E105" s="49" t="s">
        <v>43</v>
      </c>
      <c r="F105" s="49" t="s">
        <v>252</v>
      </c>
      <c r="G105" s="49" t="s">
        <v>666</v>
      </c>
      <c r="H105" s="49" t="s">
        <v>3</v>
      </c>
      <c r="I105" s="49" t="s">
        <v>253</v>
      </c>
      <c r="J105" s="49" t="s">
        <v>125</v>
      </c>
      <c r="K105" s="49" t="s">
        <v>752</v>
      </c>
    </row>
    <row r="106" spans="1:11" x14ac:dyDescent="0.25">
      <c r="A106" s="49">
        <v>105</v>
      </c>
      <c r="B106" s="49" t="s">
        <v>262</v>
      </c>
      <c r="C106" s="49" t="s">
        <v>263</v>
      </c>
      <c r="D106" s="49" t="s">
        <v>264</v>
      </c>
      <c r="E106" s="49" t="s">
        <v>1</v>
      </c>
      <c r="F106" s="49" t="s">
        <v>265</v>
      </c>
      <c r="G106" s="49" t="s">
        <v>666</v>
      </c>
      <c r="H106" s="49" t="s">
        <v>3</v>
      </c>
      <c r="I106" s="49" t="s">
        <v>266</v>
      </c>
      <c r="J106" s="49" t="s">
        <v>53</v>
      </c>
      <c r="K106" s="49" t="s">
        <v>753</v>
      </c>
    </row>
    <row r="107" spans="1:11" x14ac:dyDescent="0.25">
      <c r="A107" s="49">
        <v>106</v>
      </c>
      <c r="B107" s="49" t="s">
        <v>268</v>
      </c>
      <c r="C107" s="49" t="s">
        <v>269</v>
      </c>
      <c r="D107" s="49" t="s">
        <v>66</v>
      </c>
      <c r="E107" s="49" t="s">
        <v>1</v>
      </c>
      <c r="F107" s="49" t="s">
        <v>270</v>
      </c>
      <c r="G107" s="49" t="s">
        <v>666</v>
      </c>
      <c r="H107" s="49" t="s">
        <v>3</v>
      </c>
      <c r="I107" s="49" t="s">
        <v>271</v>
      </c>
      <c r="J107" s="49" t="s">
        <v>53</v>
      </c>
      <c r="K107" s="49" t="s">
        <v>754</v>
      </c>
    </row>
    <row r="108" spans="1:11" x14ac:dyDescent="0.25">
      <c r="A108" s="49">
        <v>107</v>
      </c>
      <c r="B108" s="49" t="s">
        <v>273</v>
      </c>
      <c r="C108" s="49" t="s">
        <v>274</v>
      </c>
      <c r="D108" s="49" t="s">
        <v>0</v>
      </c>
      <c r="E108" s="49" t="s">
        <v>1</v>
      </c>
      <c r="F108" s="49" t="s">
        <v>275</v>
      </c>
      <c r="G108" s="49" t="s">
        <v>666</v>
      </c>
      <c r="H108" s="49" t="s">
        <v>3</v>
      </c>
      <c r="I108" s="49" t="s">
        <v>276</v>
      </c>
      <c r="J108" s="49" t="s">
        <v>53</v>
      </c>
      <c r="K108" s="49" t="s">
        <v>755</v>
      </c>
    </row>
    <row r="109" spans="1:11" x14ac:dyDescent="0.25">
      <c r="A109" s="49">
        <v>108</v>
      </c>
      <c r="B109" s="49" t="s">
        <v>278</v>
      </c>
      <c r="C109" s="49" t="s">
        <v>279</v>
      </c>
      <c r="D109" s="49" t="s">
        <v>66</v>
      </c>
      <c r="E109" s="49" t="s">
        <v>1</v>
      </c>
      <c r="F109" s="49" t="s">
        <v>280</v>
      </c>
      <c r="G109" s="49" t="s">
        <v>666</v>
      </c>
      <c r="H109" s="49" t="s">
        <v>3</v>
      </c>
      <c r="I109" s="49" t="s">
        <v>281</v>
      </c>
      <c r="J109" s="49" t="s">
        <v>53</v>
      </c>
      <c r="K109" s="49" t="s">
        <v>756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2"/>
  <dimension ref="A1:L110"/>
  <sheetViews>
    <sheetView workbookViewId="0">
      <selection activeCell="B2" sqref="B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48">
        <v>1</v>
      </c>
      <c r="B2" s="48" t="s">
        <v>803</v>
      </c>
      <c r="C2" s="48" t="s">
        <v>804</v>
      </c>
      <c r="D2" s="48" t="s">
        <v>17</v>
      </c>
      <c r="E2" s="48" t="s">
        <v>7</v>
      </c>
      <c r="F2" s="48" t="s">
        <v>805</v>
      </c>
      <c r="G2" s="48" t="s">
        <v>788</v>
      </c>
      <c r="H2" s="48" t="s">
        <v>5</v>
      </c>
      <c r="I2" s="48" t="s">
        <v>806</v>
      </c>
      <c r="J2" s="48" t="s">
        <v>6</v>
      </c>
      <c r="K2" s="48" t="s">
        <v>807</v>
      </c>
    </row>
    <row r="3" spans="1:11" x14ac:dyDescent="0.25">
      <c r="A3" s="48">
        <v>2</v>
      </c>
      <c r="B3" s="48" t="s">
        <v>79</v>
      </c>
      <c r="C3" s="48" t="s">
        <v>808</v>
      </c>
      <c r="D3" s="48" t="s">
        <v>0</v>
      </c>
      <c r="E3" s="48" t="s">
        <v>1</v>
      </c>
      <c r="F3" s="48" t="s">
        <v>759</v>
      </c>
      <c r="G3" s="48" t="s">
        <v>760</v>
      </c>
      <c r="H3" s="48" t="s">
        <v>5</v>
      </c>
      <c r="I3" s="48" t="s">
        <v>761</v>
      </c>
      <c r="J3" s="48" t="s">
        <v>6</v>
      </c>
      <c r="K3" s="48" t="s">
        <v>809</v>
      </c>
    </row>
    <row r="4" spans="1:11" x14ac:dyDescent="0.25">
      <c r="A4" s="48">
        <v>3</v>
      </c>
      <c r="B4" s="48" t="s">
        <v>79</v>
      </c>
      <c r="C4" s="48" t="s">
        <v>808</v>
      </c>
      <c r="D4" s="48" t="s">
        <v>0</v>
      </c>
      <c r="E4" s="48" t="s">
        <v>1</v>
      </c>
      <c r="F4" s="48" t="s">
        <v>614</v>
      </c>
      <c r="G4" s="48" t="s">
        <v>516</v>
      </c>
      <c r="H4" s="48" t="s">
        <v>3</v>
      </c>
      <c r="I4" s="48" t="s">
        <v>615</v>
      </c>
      <c r="J4" s="48" t="s">
        <v>2</v>
      </c>
      <c r="K4" s="48" t="s">
        <v>810</v>
      </c>
    </row>
    <row r="5" spans="1:11" x14ac:dyDescent="0.25">
      <c r="A5" s="48">
        <v>4</v>
      </c>
      <c r="B5" s="48" t="s">
        <v>766</v>
      </c>
      <c r="C5" s="48" t="s">
        <v>767</v>
      </c>
      <c r="D5" s="48" t="s">
        <v>577</v>
      </c>
      <c r="E5" s="48" t="s">
        <v>7</v>
      </c>
      <c r="F5" s="48" t="s">
        <v>768</v>
      </c>
      <c r="G5" s="48" t="s">
        <v>760</v>
      </c>
      <c r="H5" s="48" t="s">
        <v>8</v>
      </c>
      <c r="I5" s="48" t="s">
        <v>769</v>
      </c>
      <c r="J5" s="48" t="s">
        <v>9</v>
      </c>
      <c r="K5" s="48" t="s">
        <v>770</v>
      </c>
    </row>
    <row r="6" spans="1:11" x14ac:dyDescent="0.25">
      <c r="A6" s="48">
        <v>5</v>
      </c>
      <c r="B6" s="48" t="s">
        <v>544</v>
      </c>
      <c r="C6" s="48" t="s">
        <v>545</v>
      </c>
      <c r="D6" s="48" t="s">
        <v>546</v>
      </c>
      <c r="E6" s="48" t="s">
        <v>1</v>
      </c>
      <c r="F6" s="48" t="s">
        <v>547</v>
      </c>
      <c r="G6" s="48" t="s">
        <v>760</v>
      </c>
      <c r="H6" s="48" t="s">
        <v>8</v>
      </c>
      <c r="I6" s="48" t="s">
        <v>548</v>
      </c>
      <c r="J6" s="48" t="s">
        <v>9</v>
      </c>
      <c r="K6" s="48" t="s">
        <v>783</v>
      </c>
    </row>
    <row r="7" spans="1:11" x14ac:dyDescent="0.25">
      <c r="A7" s="48">
        <v>6</v>
      </c>
      <c r="B7" s="48" t="s">
        <v>453</v>
      </c>
      <c r="C7" s="48" t="s">
        <v>454</v>
      </c>
      <c r="D7" s="48" t="s">
        <v>455</v>
      </c>
      <c r="E7" s="48" t="s">
        <v>456</v>
      </c>
      <c r="F7" s="48" t="s">
        <v>457</v>
      </c>
      <c r="G7" s="48" t="s">
        <v>516</v>
      </c>
      <c r="H7" s="48" t="s">
        <v>30</v>
      </c>
      <c r="I7" s="48" t="s">
        <v>458</v>
      </c>
      <c r="J7" s="48" t="s">
        <v>32</v>
      </c>
      <c r="K7" s="48" t="s">
        <v>763</v>
      </c>
    </row>
    <row r="8" spans="1:11" x14ac:dyDescent="0.25">
      <c r="A8" s="48">
        <v>7</v>
      </c>
      <c r="B8" s="48" t="s">
        <v>530</v>
      </c>
      <c r="C8" s="48" t="s">
        <v>531</v>
      </c>
      <c r="D8" s="48" t="s">
        <v>0</v>
      </c>
      <c r="E8" s="48" t="s">
        <v>1</v>
      </c>
      <c r="F8" s="48" t="s">
        <v>532</v>
      </c>
      <c r="G8" s="48" t="s">
        <v>516</v>
      </c>
      <c r="H8" s="48" t="s">
        <v>294</v>
      </c>
      <c r="I8" s="48" t="s">
        <v>533</v>
      </c>
      <c r="J8" s="48" t="s">
        <v>516</v>
      </c>
      <c r="K8" s="48" t="s">
        <v>764</v>
      </c>
    </row>
    <row r="9" spans="1:11" x14ac:dyDescent="0.25">
      <c r="A9" s="48">
        <v>8</v>
      </c>
      <c r="B9" s="48" t="s">
        <v>116</v>
      </c>
      <c r="C9" s="48" t="s">
        <v>117</v>
      </c>
      <c r="D9" s="48" t="s">
        <v>648</v>
      </c>
      <c r="E9" s="48" t="s">
        <v>1</v>
      </c>
      <c r="F9" s="48" t="s">
        <v>118</v>
      </c>
      <c r="G9" s="48" t="s">
        <v>666</v>
      </c>
      <c r="H9" s="48" t="s">
        <v>3</v>
      </c>
      <c r="I9" s="48" t="s">
        <v>119</v>
      </c>
      <c r="J9" s="48" t="s">
        <v>53</v>
      </c>
      <c r="K9" s="48" t="s">
        <v>649</v>
      </c>
    </row>
    <row r="10" spans="1:11" x14ac:dyDescent="0.25">
      <c r="A10" s="48">
        <v>9</v>
      </c>
      <c r="B10" s="48" t="s">
        <v>651</v>
      </c>
      <c r="C10" s="48" t="s">
        <v>652</v>
      </c>
      <c r="D10" s="48" t="s">
        <v>653</v>
      </c>
      <c r="E10" s="48" t="s">
        <v>1</v>
      </c>
      <c r="F10" s="48" t="s">
        <v>654</v>
      </c>
      <c r="G10" s="48" t="s">
        <v>666</v>
      </c>
      <c r="H10" s="48" t="s">
        <v>294</v>
      </c>
      <c r="I10" s="48" t="s">
        <v>655</v>
      </c>
      <c r="J10" s="48" t="s">
        <v>289</v>
      </c>
      <c r="K10" s="48" t="s">
        <v>656</v>
      </c>
    </row>
    <row r="11" spans="1:11" x14ac:dyDescent="0.25">
      <c r="A11" s="48">
        <v>10</v>
      </c>
      <c r="B11" s="48" t="s">
        <v>382</v>
      </c>
      <c r="C11" s="48" t="s">
        <v>383</v>
      </c>
      <c r="D11" s="48" t="s">
        <v>351</v>
      </c>
      <c r="E11" s="48" t="s">
        <v>48</v>
      </c>
      <c r="F11" s="48" t="s">
        <v>384</v>
      </c>
      <c r="G11" s="48" t="s">
        <v>666</v>
      </c>
      <c r="H11" s="48" t="s">
        <v>287</v>
      </c>
      <c r="I11" s="48" t="s">
        <v>385</v>
      </c>
      <c r="J11" s="48" t="s">
        <v>289</v>
      </c>
      <c r="K11" s="48" t="s">
        <v>657</v>
      </c>
    </row>
    <row r="12" spans="1:11" x14ac:dyDescent="0.25">
      <c r="A12" s="48">
        <v>11</v>
      </c>
      <c r="B12" s="48" t="s">
        <v>407</v>
      </c>
      <c r="C12" s="48" t="s">
        <v>408</v>
      </c>
      <c r="D12" s="48" t="s">
        <v>618</v>
      </c>
      <c r="E12" s="48" t="s">
        <v>619</v>
      </c>
      <c r="F12" s="48" t="s">
        <v>620</v>
      </c>
      <c r="G12" s="48" t="s">
        <v>666</v>
      </c>
      <c r="H12" s="48" t="s">
        <v>294</v>
      </c>
      <c r="I12" s="48" t="s">
        <v>621</v>
      </c>
      <c r="J12" s="48" t="s">
        <v>289</v>
      </c>
      <c r="K12" s="48" t="s">
        <v>658</v>
      </c>
    </row>
    <row r="13" spans="1:11" x14ac:dyDescent="0.25">
      <c r="A13" s="48">
        <v>12</v>
      </c>
      <c r="B13" s="48" t="s">
        <v>425</v>
      </c>
      <c r="C13" s="48" t="s">
        <v>426</v>
      </c>
      <c r="D13" s="48" t="s">
        <v>427</v>
      </c>
      <c r="E13" s="48" t="s">
        <v>28</v>
      </c>
      <c r="F13" s="48" t="s">
        <v>428</v>
      </c>
      <c r="G13" s="48" t="s">
        <v>666</v>
      </c>
      <c r="H13" s="48" t="s">
        <v>287</v>
      </c>
      <c r="I13" s="48" t="s">
        <v>429</v>
      </c>
      <c r="J13" s="48" t="s">
        <v>289</v>
      </c>
      <c r="K13" s="48" t="s">
        <v>659</v>
      </c>
    </row>
    <row r="14" spans="1:11" x14ac:dyDescent="0.25">
      <c r="A14" s="48">
        <v>13</v>
      </c>
      <c r="B14" s="48" t="s">
        <v>599</v>
      </c>
      <c r="C14" s="48" t="s">
        <v>599</v>
      </c>
      <c r="D14" s="48" t="s">
        <v>600</v>
      </c>
      <c r="E14" s="48" t="s">
        <v>601</v>
      </c>
      <c r="F14" s="48" t="s">
        <v>605</v>
      </c>
      <c r="G14" s="48" t="s">
        <v>543</v>
      </c>
      <c r="H14" s="48" t="s">
        <v>473</v>
      </c>
      <c r="I14" s="48" t="s">
        <v>606</v>
      </c>
      <c r="J14" s="48" t="s">
        <v>475</v>
      </c>
      <c r="K14" s="48" t="s">
        <v>661</v>
      </c>
    </row>
    <row r="15" spans="1:11" x14ac:dyDescent="0.25">
      <c r="A15" s="48">
        <v>14</v>
      </c>
      <c r="B15" s="48" t="s">
        <v>102</v>
      </c>
      <c r="C15" s="48" t="s">
        <v>141</v>
      </c>
      <c r="D15" s="48" t="s">
        <v>42</v>
      </c>
      <c r="E15" s="48" t="s">
        <v>43</v>
      </c>
      <c r="F15" s="48" t="s">
        <v>142</v>
      </c>
      <c r="G15" s="48" t="s">
        <v>666</v>
      </c>
      <c r="H15" s="48" t="s">
        <v>3</v>
      </c>
      <c r="I15" s="48" t="s">
        <v>143</v>
      </c>
      <c r="J15" s="48" t="s">
        <v>53</v>
      </c>
      <c r="K15" s="48" t="s">
        <v>662</v>
      </c>
    </row>
    <row r="16" spans="1:11" x14ac:dyDescent="0.25">
      <c r="A16" s="48">
        <v>15</v>
      </c>
      <c r="B16" s="48" t="s">
        <v>608</v>
      </c>
      <c r="C16" s="48" t="s">
        <v>378</v>
      </c>
      <c r="D16" s="48" t="s">
        <v>27</v>
      </c>
      <c r="E16" s="48" t="s">
        <v>28</v>
      </c>
      <c r="F16" s="48" t="s">
        <v>609</v>
      </c>
      <c r="G16" s="48" t="s">
        <v>666</v>
      </c>
      <c r="H16" s="48" t="s">
        <v>294</v>
      </c>
      <c r="I16" s="48" t="s">
        <v>610</v>
      </c>
      <c r="J16" s="48" t="s">
        <v>289</v>
      </c>
      <c r="K16" s="48" t="s">
        <v>663</v>
      </c>
    </row>
    <row r="17" spans="1:11" x14ac:dyDescent="0.25">
      <c r="A17" s="48">
        <v>16</v>
      </c>
      <c r="B17" s="48" t="s">
        <v>623</v>
      </c>
      <c r="C17" s="48" t="s">
        <v>624</v>
      </c>
      <c r="D17" s="48" t="s">
        <v>625</v>
      </c>
      <c r="E17" s="48" t="s">
        <v>48</v>
      </c>
      <c r="F17" s="48" t="s">
        <v>626</v>
      </c>
      <c r="G17" s="48" t="s">
        <v>666</v>
      </c>
      <c r="H17" s="48" t="s">
        <v>294</v>
      </c>
      <c r="I17" s="48" t="s">
        <v>627</v>
      </c>
      <c r="J17" s="48" t="s">
        <v>289</v>
      </c>
      <c r="K17" s="48" t="s">
        <v>664</v>
      </c>
    </row>
    <row r="18" spans="1:11" x14ac:dyDescent="0.25">
      <c r="A18" s="48">
        <v>17</v>
      </c>
      <c r="B18" s="48"/>
      <c r="C18" s="48"/>
      <c r="D18" s="48"/>
      <c r="E18" s="48"/>
      <c r="F18" s="48" t="s">
        <v>572</v>
      </c>
      <c r="G18" s="48" t="s">
        <v>666</v>
      </c>
      <c r="H18" s="48" t="s">
        <v>287</v>
      </c>
      <c r="I18" s="48" t="s">
        <v>573</v>
      </c>
      <c r="J18" s="48" t="s">
        <v>289</v>
      </c>
      <c r="K18" s="48" t="s">
        <v>665</v>
      </c>
    </row>
    <row r="19" spans="1:11" x14ac:dyDescent="0.25">
      <c r="A19" s="48">
        <v>18</v>
      </c>
      <c r="B19" s="48" t="s">
        <v>575</v>
      </c>
      <c r="C19" s="48" t="s">
        <v>576</v>
      </c>
      <c r="D19" s="48" t="s">
        <v>577</v>
      </c>
      <c r="E19" s="48" t="s">
        <v>7</v>
      </c>
      <c r="F19" s="48" t="s">
        <v>578</v>
      </c>
      <c r="G19" s="48" t="s">
        <v>666</v>
      </c>
      <c r="H19" s="48" t="s">
        <v>287</v>
      </c>
      <c r="I19" s="48" t="s">
        <v>579</v>
      </c>
      <c r="J19" s="48" t="s">
        <v>289</v>
      </c>
      <c r="K19" s="48" t="s">
        <v>667</v>
      </c>
    </row>
    <row r="20" spans="1:11" x14ac:dyDescent="0.25">
      <c r="A20" s="48">
        <v>19</v>
      </c>
      <c r="B20" s="48" t="s">
        <v>535</v>
      </c>
      <c r="C20" s="48" t="s">
        <v>536</v>
      </c>
      <c r="D20" s="48" t="s">
        <v>205</v>
      </c>
      <c r="E20" s="48" t="s">
        <v>1</v>
      </c>
      <c r="F20" s="48" t="s">
        <v>537</v>
      </c>
      <c r="G20" s="48" t="s">
        <v>666</v>
      </c>
      <c r="H20" s="48" t="s">
        <v>3</v>
      </c>
      <c r="I20" s="48" t="s">
        <v>538</v>
      </c>
      <c r="J20" s="48" t="s">
        <v>53</v>
      </c>
      <c r="K20" s="48" t="s">
        <v>668</v>
      </c>
    </row>
    <row r="21" spans="1:11" x14ac:dyDescent="0.25">
      <c r="A21" s="48">
        <v>20</v>
      </c>
      <c r="B21" s="48" t="s">
        <v>590</v>
      </c>
      <c r="C21" s="48" t="s">
        <v>591</v>
      </c>
      <c r="D21" s="48" t="s">
        <v>592</v>
      </c>
      <c r="E21" s="48" t="s">
        <v>43</v>
      </c>
      <c r="F21" s="48" t="s">
        <v>593</v>
      </c>
      <c r="G21" s="48" t="s">
        <v>666</v>
      </c>
      <c r="H21" s="48" t="s">
        <v>30</v>
      </c>
      <c r="I21" s="48" t="s">
        <v>594</v>
      </c>
      <c r="J21" s="48" t="s">
        <v>32</v>
      </c>
      <c r="K21" s="48" t="s">
        <v>669</v>
      </c>
    </row>
    <row r="22" spans="1:11" x14ac:dyDescent="0.25">
      <c r="A22" s="48">
        <v>21</v>
      </c>
      <c r="B22" s="48" t="s">
        <v>257</v>
      </c>
      <c r="C22" s="48" t="s">
        <v>258</v>
      </c>
      <c r="D22" s="48" t="s">
        <v>36</v>
      </c>
      <c r="E22" s="48" t="s">
        <v>1</v>
      </c>
      <c r="F22" s="48" t="s">
        <v>259</v>
      </c>
      <c r="G22" s="48" t="s">
        <v>666</v>
      </c>
      <c r="H22" s="48" t="s">
        <v>3</v>
      </c>
      <c r="I22" s="48" t="s">
        <v>260</v>
      </c>
      <c r="J22" s="48" t="s">
        <v>53</v>
      </c>
      <c r="K22" s="48" t="s">
        <v>670</v>
      </c>
    </row>
    <row r="23" spans="1:11" x14ac:dyDescent="0.25">
      <c r="A23" s="48">
        <v>22</v>
      </c>
      <c r="B23" s="48" t="s">
        <v>407</v>
      </c>
      <c r="C23" s="48" t="s">
        <v>408</v>
      </c>
      <c r="D23" s="48" t="s">
        <v>618</v>
      </c>
      <c r="E23" s="48" t="s">
        <v>619</v>
      </c>
      <c r="F23" s="48" t="s">
        <v>409</v>
      </c>
      <c r="G23" s="48" t="s">
        <v>666</v>
      </c>
      <c r="H23" s="48" t="s">
        <v>294</v>
      </c>
      <c r="I23" s="48" t="s">
        <v>410</v>
      </c>
      <c r="J23" s="48" t="s">
        <v>289</v>
      </c>
      <c r="K23" s="48" t="s">
        <v>671</v>
      </c>
    </row>
    <row r="24" spans="1:11" x14ac:dyDescent="0.25">
      <c r="A24" s="48">
        <v>23</v>
      </c>
      <c r="B24" s="48" t="s">
        <v>407</v>
      </c>
      <c r="C24" s="48" t="s">
        <v>408</v>
      </c>
      <c r="D24" s="48" t="s">
        <v>618</v>
      </c>
      <c r="E24" s="48" t="s">
        <v>619</v>
      </c>
      <c r="F24" s="48" t="s">
        <v>563</v>
      </c>
      <c r="G24" s="48" t="s">
        <v>666</v>
      </c>
      <c r="H24" s="48" t="s">
        <v>294</v>
      </c>
      <c r="I24" s="48" t="s">
        <v>564</v>
      </c>
      <c r="J24" s="48" t="s">
        <v>289</v>
      </c>
      <c r="K24" s="48" t="s">
        <v>672</v>
      </c>
    </row>
    <row r="25" spans="1:11" x14ac:dyDescent="0.25">
      <c r="A25" s="48">
        <v>24</v>
      </c>
      <c r="B25" s="48" t="s">
        <v>566</v>
      </c>
      <c r="C25" s="48" t="s">
        <v>556</v>
      </c>
      <c r="D25" s="48" t="s">
        <v>0</v>
      </c>
      <c r="E25" s="48" t="s">
        <v>1</v>
      </c>
      <c r="F25" s="48" t="s">
        <v>557</v>
      </c>
      <c r="G25" s="48" t="s">
        <v>666</v>
      </c>
      <c r="H25" s="48" t="s">
        <v>287</v>
      </c>
      <c r="I25" s="48" t="s">
        <v>558</v>
      </c>
      <c r="J25" s="48" t="s">
        <v>289</v>
      </c>
      <c r="K25" s="48" t="s">
        <v>673</v>
      </c>
    </row>
    <row r="26" spans="1:11" x14ac:dyDescent="0.25">
      <c r="A26" s="48">
        <v>25</v>
      </c>
      <c r="B26" s="48" t="s">
        <v>567</v>
      </c>
      <c r="C26" s="48" t="s">
        <v>561</v>
      </c>
      <c r="D26" s="48" t="s">
        <v>0</v>
      </c>
      <c r="E26" s="48" t="s">
        <v>1</v>
      </c>
      <c r="F26" s="48" t="s">
        <v>61</v>
      </c>
      <c r="G26" s="48" t="s">
        <v>666</v>
      </c>
      <c r="H26" s="48" t="s">
        <v>3</v>
      </c>
      <c r="I26" s="48" t="s">
        <v>62</v>
      </c>
      <c r="J26" s="48" t="s">
        <v>53</v>
      </c>
      <c r="K26" s="48" t="s">
        <v>674</v>
      </c>
    </row>
    <row r="27" spans="1:11" x14ac:dyDescent="0.25">
      <c r="A27" s="48">
        <v>26</v>
      </c>
      <c r="B27" s="48" t="s">
        <v>161</v>
      </c>
      <c r="C27" s="48" t="s">
        <v>162</v>
      </c>
      <c r="D27" s="48" t="s">
        <v>394</v>
      </c>
      <c r="E27" s="48" t="s">
        <v>1</v>
      </c>
      <c r="F27" s="48" t="s">
        <v>163</v>
      </c>
      <c r="G27" s="48" t="s">
        <v>666</v>
      </c>
      <c r="H27" s="48" t="s">
        <v>30</v>
      </c>
      <c r="I27" s="48" t="s">
        <v>164</v>
      </c>
      <c r="J27" s="48" t="s">
        <v>32</v>
      </c>
      <c r="K27" s="48" t="s">
        <v>675</v>
      </c>
    </row>
    <row r="28" spans="1:11" x14ac:dyDescent="0.25">
      <c r="A28" s="48">
        <v>27</v>
      </c>
      <c r="B28" s="48" t="s">
        <v>322</v>
      </c>
      <c r="C28" s="48" t="s">
        <v>323</v>
      </c>
      <c r="D28" s="48" t="s">
        <v>66</v>
      </c>
      <c r="E28" s="48" t="s">
        <v>1</v>
      </c>
      <c r="F28" s="48" t="s">
        <v>324</v>
      </c>
      <c r="G28" s="48" t="s">
        <v>666</v>
      </c>
      <c r="H28" s="48" t="s">
        <v>287</v>
      </c>
      <c r="I28" s="48" t="s">
        <v>325</v>
      </c>
      <c r="J28" s="48" t="s">
        <v>289</v>
      </c>
      <c r="K28" s="48" t="s">
        <v>676</v>
      </c>
    </row>
    <row r="29" spans="1:11" x14ac:dyDescent="0.25">
      <c r="A29" s="48">
        <v>28</v>
      </c>
      <c r="B29" s="48"/>
      <c r="C29" s="48"/>
      <c r="D29" s="48"/>
      <c r="E29" s="48"/>
      <c r="F29" s="48" t="s">
        <v>540</v>
      </c>
      <c r="G29" s="48" t="s">
        <v>666</v>
      </c>
      <c r="H29" s="48" t="s">
        <v>294</v>
      </c>
      <c r="I29" s="48" t="s">
        <v>541</v>
      </c>
      <c r="J29" s="48" t="s">
        <v>289</v>
      </c>
      <c r="K29" s="48" t="s">
        <v>677</v>
      </c>
    </row>
    <row r="30" spans="1:11" x14ac:dyDescent="0.25">
      <c r="A30" s="48">
        <v>29</v>
      </c>
      <c r="B30" s="48" t="s">
        <v>283</v>
      </c>
      <c r="C30" s="48" t="s">
        <v>284</v>
      </c>
      <c r="D30" s="48" t="s">
        <v>285</v>
      </c>
      <c r="E30" s="48" t="s">
        <v>7</v>
      </c>
      <c r="F30" s="48" t="s">
        <v>286</v>
      </c>
      <c r="G30" s="48" t="s">
        <v>666</v>
      </c>
      <c r="H30" s="48" t="s">
        <v>287</v>
      </c>
      <c r="I30" s="48" t="s">
        <v>288</v>
      </c>
      <c r="J30" s="48" t="s">
        <v>289</v>
      </c>
      <c r="K30" s="48" t="s">
        <v>678</v>
      </c>
    </row>
    <row r="31" spans="1:11" x14ac:dyDescent="0.25">
      <c r="A31" s="48">
        <v>30</v>
      </c>
      <c r="B31" s="48" t="s">
        <v>291</v>
      </c>
      <c r="C31" s="48" t="s">
        <v>292</v>
      </c>
      <c r="D31" s="48" t="s">
        <v>0</v>
      </c>
      <c r="E31" s="48" t="s">
        <v>1</v>
      </c>
      <c r="F31" s="48" t="s">
        <v>293</v>
      </c>
      <c r="G31" s="48" t="s">
        <v>666</v>
      </c>
      <c r="H31" s="48" t="s">
        <v>294</v>
      </c>
      <c r="I31" s="48" t="s">
        <v>295</v>
      </c>
      <c r="J31" s="48" t="s">
        <v>289</v>
      </c>
      <c r="K31" s="48" t="s">
        <v>679</v>
      </c>
    </row>
    <row r="32" spans="1:11" x14ac:dyDescent="0.25">
      <c r="A32" s="48">
        <v>31</v>
      </c>
      <c r="B32" s="48" t="s">
        <v>297</v>
      </c>
      <c r="C32" s="48" t="s">
        <v>255</v>
      </c>
      <c r="D32" s="48" t="s">
        <v>0</v>
      </c>
      <c r="E32" s="48" t="s">
        <v>1</v>
      </c>
      <c r="F32" s="48" t="s">
        <v>298</v>
      </c>
      <c r="G32" s="48" t="s">
        <v>666</v>
      </c>
      <c r="H32" s="48" t="s">
        <v>294</v>
      </c>
      <c r="I32" s="48" t="s">
        <v>299</v>
      </c>
      <c r="J32" s="48" t="s">
        <v>289</v>
      </c>
      <c r="K32" s="48" t="s">
        <v>680</v>
      </c>
    </row>
    <row r="33" spans="1:11" x14ac:dyDescent="0.25">
      <c r="A33" s="48">
        <v>32</v>
      </c>
      <c r="B33" s="48" t="s">
        <v>301</v>
      </c>
      <c r="C33" s="48" t="s">
        <v>302</v>
      </c>
      <c r="D33" s="48" t="s">
        <v>0</v>
      </c>
      <c r="E33" s="48" t="s">
        <v>1</v>
      </c>
      <c r="F33" s="48" t="s">
        <v>303</v>
      </c>
      <c r="G33" s="48" t="s">
        <v>666</v>
      </c>
      <c r="H33" s="48" t="s">
        <v>294</v>
      </c>
      <c r="I33" s="48" t="s">
        <v>304</v>
      </c>
      <c r="J33" s="48" t="s">
        <v>289</v>
      </c>
      <c r="K33" s="48" t="s">
        <v>681</v>
      </c>
    </row>
    <row r="34" spans="1:11" x14ac:dyDescent="0.25">
      <c r="A34" s="48">
        <v>33</v>
      </c>
      <c r="B34" s="48" t="s">
        <v>306</v>
      </c>
      <c r="C34" s="48" t="s">
        <v>307</v>
      </c>
      <c r="D34" s="48" t="s">
        <v>112</v>
      </c>
      <c r="E34" s="48" t="s">
        <v>43</v>
      </c>
      <c r="F34" s="48" t="s">
        <v>308</v>
      </c>
      <c r="G34" s="48" t="s">
        <v>666</v>
      </c>
      <c r="H34" s="48" t="s">
        <v>287</v>
      </c>
      <c r="I34" s="48" t="s">
        <v>309</v>
      </c>
      <c r="J34" s="48" t="s">
        <v>289</v>
      </c>
      <c r="K34" s="48" t="s">
        <v>682</v>
      </c>
    </row>
    <row r="35" spans="1:11" x14ac:dyDescent="0.25">
      <c r="A35" s="48">
        <v>34</v>
      </c>
      <c r="B35" s="48" t="s">
        <v>311</v>
      </c>
      <c r="C35" s="48" t="s">
        <v>312</v>
      </c>
      <c r="D35" s="48" t="s">
        <v>313</v>
      </c>
      <c r="E35" s="48" t="s">
        <v>43</v>
      </c>
      <c r="F35" s="48" t="s">
        <v>314</v>
      </c>
      <c r="G35" s="48" t="s">
        <v>666</v>
      </c>
      <c r="H35" s="48" t="s">
        <v>294</v>
      </c>
      <c r="I35" s="48" t="s">
        <v>315</v>
      </c>
      <c r="J35" s="48" t="s">
        <v>289</v>
      </c>
      <c r="K35" s="48" t="s">
        <v>683</v>
      </c>
    </row>
    <row r="36" spans="1:11" x14ac:dyDescent="0.25">
      <c r="A36" s="48">
        <v>35</v>
      </c>
      <c r="B36" s="48" t="s">
        <v>317</v>
      </c>
      <c r="C36" s="48" t="s">
        <v>279</v>
      </c>
      <c r="D36" s="48" t="s">
        <v>318</v>
      </c>
      <c r="E36" s="48" t="s">
        <v>28</v>
      </c>
      <c r="F36" s="48" t="s">
        <v>319</v>
      </c>
      <c r="G36" s="48" t="s">
        <v>666</v>
      </c>
      <c r="H36" s="48" t="s">
        <v>287</v>
      </c>
      <c r="I36" s="48" t="s">
        <v>320</v>
      </c>
      <c r="J36" s="48" t="s">
        <v>289</v>
      </c>
      <c r="K36" s="48" t="s">
        <v>758</v>
      </c>
    </row>
    <row r="37" spans="1:11" x14ac:dyDescent="0.25">
      <c r="A37" s="48">
        <v>36</v>
      </c>
      <c r="B37" s="48" t="s">
        <v>327</v>
      </c>
      <c r="C37" s="48" t="s">
        <v>328</v>
      </c>
      <c r="D37" s="48" t="s">
        <v>112</v>
      </c>
      <c r="E37" s="48" t="s">
        <v>43</v>
      </c>
      <c r="F37" s="48" t="s">
        <v>329</v>
      </c>
      <c r="G37" s="48" t="s">
        <v>666</v>
      </c>
      <c r="H37" s="48" t="s">
        <v>287</v>
      </c>
      <c r="I37" s="48" t="s">
        <v>330</v>
      </c>
      <c r="J37" s="48" t="s">
        <v>289</v>
      </c>
      <c r="K37" s="48" t="s">
        <v>684</v>
      </c>
    </row>
    <row r="38" spans="1:11" x14ac:dyDescent="0.25">
      <c r="A38" s="48">
        <v>37</v>
      </c>
      <c r="B38" s="48" t="s">
        <v>15</v>
      </c>
      <c r="C38" s="48" t="s">
        <v>16</v>
      </c>
      <c r="D38" s="48" t="s">
        <v>17</v>
      </c>
      <c r="E38" s="48" t="s">
        <v>7</v>
      </c>
      <c r="F38" s="48" t="s">
        <v>18</v>
      </c>
      <c r="G38" s="48" t="s">
        <v>527</v>
      </c>
      <c r="H38" s="48" t="s">
        <v>5</v>
      </c>
      <c r="I38" s="48" t="s">
        <v>19</v>
      </c>
      <c r="J38" s="48" t="s">
        <v>6</v>
      </c>
      <c r="K38" s="48" t="s">
        <v>685</v>
      </c>
    </row>
    <row r="39" spans="1:11" x14ac:dyDescent="0.25">
      <c r="A39" s="48">
        <v>38</v>
      </c>
      <c r="B39" s="48" t="s">
        <v>333</v>
      </c>
      <c r="C39" s="48" t="s">
        <v>334</v>
      </c>
      <c r="D39" s="48" t="s">
        <v>335</v>
      </c>
      <c r="E39" s="48" t="s">
        <v>48</v>
      </c>
      <c r="F39" s="48" t="s">
        <v>336</v>
      </c>
      <c r="G39" s="48" t="s">
        <v>666</v>
      </c>
      <c r="H39" s="48" t="s">
        <v>287</v>
      </c>
      <c r="I39" s="48" t="s">
        <v>337</v>
      </c>
      <c r="J39" s="48" t="s">
        <v>289</v>
      </c>
      <c r="K39" s="48" t="s">
        <v>686</v>
      </c>
    </row>
    <row r="40" spans="1:11" x14ac:dyDescent="0.25">
      <c r="A40" s="48">
        <v>39</v>
      </c>
      <c r="B40" s="48" t="s">
        <v>345</v>
      </c>
      <c r="C40" s="48" t="s">
        <v>346</v>
      </c>
      <c r="D40" s="48" t="s">
        <v>17</v>
      </c>
      <c r="E40" s="48" t="s">
        <v>7</v>
      </c>
      <c r="F40" s="48" t="s">
        <v>347</v>
      </c>
      <c r="G40" s="48" t="s">
        <v>666</v>
      </c>
      <c r="H40" s="48" t="s">
        <v>287</v>
      </c>
      <c r="I40" s="48" t="s">
        <v>348</v>
      </c>
      <c r="J40" s="48" t="s">
        <v>289</v>
      </c>
      <c r="K40" s="48" t="s">
        <v>688</v>
      </c>
    </row>
    <row r="41" spans="1:11" x14ac:dyDescent="0.25">
      <c r="A41" s="48">
        <v>40</v>
      </c>
      <c r="B41" s="48" t="s">
        <v>350</v>
      </c>
      <c r="C41" s="48" t="s">
        <v>340</v>
      </c>
      <c r="D41" s="48" t="s">
        <v>351</v>
      </c>
      <c r="E41" s="48" t="s">
        <v>48</v>
      </c>
      <c r="F41" s="48" t="s">
        <v>352</v>
      </c>
      <c r="G41" s="48" t="s">
        <v>666</v>
      </c>
      <c r="H41" s="48" t="s">
        <v>287</v>
      </c>
      <c r="I41" s="48" t="s">
        <v>353</v>
      </c>
      <c r="J41" s="48" t="s">
        <v>289</v>
      </c>
      <c r="K41" s="48" t="s">
        <v>689</v>
      </c>
    </row>
    <row r="42" spans="1:11" x14ac:dyDescent="0.25">
      <c r="A42" s="48">
        <v>41</v>
      </c>
      <c r="B42" s="48" t="s">
        <v>355</v>
      </c>
      <c r="C42" s="48" t="s">
        <v>356</v>
      </c>
      <c r="D42" s="48" t="s">
        <v>0</v>
      </c>
      <c r="E42" s="48" t="s">
        <v>1</v>
      </c>
      <c r="F42" s="48" t="s">
        <v>357</v>
      </c>
      <c r="G42" s="48" t="s">
        <v>666</v>
      </c>
      <c r="H42" s="48" t="s">
        <v>294</v>
      </c>
      <c r="I42" s="48" t="s">
        <v>358</v>
      </c>
      <c r="J42" s="48" t="s">
        <v>289</v>
      </c>
      <c r="K42" s="48" t="s">
        <v>690</v>
      </c>
    </row>
    <row r="43" spans="1:11" x14ac:dyDescent="0.25">
      <c r="A43" s="48">
        <v>42</v>
      </c>
      <c r="B43" s="48" t="s">
        <v>238</v>
      </c>
      <c r="C43" s="48" t="s">
        <v>239</v>
      </c>
      <c r="D43" s="48" t="s">
        <v>0</v>
      </c>
      <c r="E43" s="48" t="s">
        <v>1</v>
      </c>
      <c r="F43" s="48" t="s">
        <v>240</v>
      </c>
      <c r="G43" s="48" t="s">
        <v>666</v>
      </c>
      <c r="H43" s="48" t="s">
        <v>3</v>
      </c>
      <c r="I43" s="48" t="s">
        <v>241</v>
      </c>
      <c r="J43" s="48" t="s">
        <v>53</v>
      </c>
      <c r="K43" s="48" t="s">
        <v>691</v>
      </c>
    </row>
    <row r="44" spans="1:11" x14ac:dyDescent="0.25">
      <c r="A44" s="48">
        <v>43</v>
      </c>
      <c r="B44" s="48" t="s">
        <v>361</v>
      </c>
      <c r="C44" s="48" t="s">
        <v>362</v>
      </c>
      <c r="D44" s="48" t="s">
        <v>0</v>
      </c>
      <c r="E44" s="48" t="s">
        <v>1</v>
      </c>
      <c r="F44" s="48" t="s">
        <v>363</v>
      </c>
      <c r="G44" s="48" t="s">
        <v>666</v>
      </c>
      <c r="H44" s="48" t="s">
        <v>287</v>
      </c>
      <c r="I44" s="48" t="s">
        <v>364</v>
      </c>
      <c r="J44" s="48" t="s">
        <v>289</v>
      </c>
      <c r="K44" s="48" t="s">
        <v>692</v>
      </c>
    </row>
    <row r="45" spans="1:11" x14ac:dyDescent="0.25">
      <c r="A45" s="48">
        <v>44</v>
      </c>
      <c r="B45" s="48" t="s">
        <v>366</v>
      </c>
      <c r="C45" s="48" t="s">
        <v>367</v>
      </c>
      <c r="D45" s="48" t="s">
        <v>368</v>
      </c>
      <c r="E45" s="48" t="s">
        <v>43</v>
      </c>
      <c r="F45" s="48" t="s">
        <v>369</v>
      </c>
      <c r="G45" s="48" t="s">
        <v>666</v>
      </c>
      <c r="H45" s="48" t="s">
        <v>294</v>
      </c>
      <c r="I45" s="48" t="s">
        <v>370</v>
      </c>
      <c r="J45" s="48" t="s">
        <v>289</v>
      </c>
      <c r="K45" s="48" t="s">
        <v>693</v>
      </c>
    </row>
    <row r="46" spans="1:11" x14ac:dyDescent="0.25">
      <c r="A46" s="48">
        <v>45</v>
      </c>
      <c r="B46" s="48" t="s">
        <v>372</v>
      </c>
      <c r="C46" s="48" t="s">
        <v>373</v>
      </c>
      <c r="D46" s="48" t="s">
        <v>42</v>
      </c>
      <c r="E46" s="48" t="s">
        <v>43</v>
      </c>
      <c r="F46" s="48" t="s">
        <v>374</v>
      </c>
      <c r="G46" s="48" t="s">
        <v>666</v>
      </c>
      <c r="H46" s="48" t="s">
        <v>294</v>
      </c>
      <c r="I46" s="48" t="s">
        <v>375</v>
      </c>
      <c r="J46" s="48" t="s">
        <v>289</v>
      </c>
      <c r="K46" s="48" t="s">
        <v>694</v>
      </c>
    </row>
    <row r="47" spans="1:11" x14ac:dyDescent="0.25">
      <c r="A47" s="48">
        <v>46</v>
      </c>
      <c r="B47" s="48" t="s">
        <v>377</v>
      </c>
      <c r="C47" s="48" t="s">
        <v>378</v>
      </c>
      <c r="D47" s="48" t="s">
        <v>256</v>
      </c>
      <c r="E47" s="48" t="s">
        <v>1</v>
      </c>
      <c r="F47" s="48" t="s">
        <v>379</v>
      </c>
      <c r="G47" s="48" t="s">
        <v>666</v>
      </c>
      <c r="H47" s="48" t="s">
        <v>294</v>
      </c>
      <c r="I47" s="48" t="s">
        <v>380</v>
      </c>
      <c r="J47" s="48" t="s">
        <v>289</v>
      </c>
      <c r="K47" s="48" t="s">
        <v>695</v>
      </c>
    </row>
    <row r="48" spans="1:11" x14ac:dyDescent="0.25">
      <c r="A48" s="48">
        <v>47</v>
      </c>
      <c r="B48" s="48" t="s">
        <v>387</v>
      </c>
      <c r="C48" s="48" t="s">
        <v>279</v>
      </c>
      <c r="D48" s="48" t="s">
        <v>351</v>
      </c>
      <c r="E48" s="48" t="s">
        <v>48</v>
      </c>
      <c r="F48" s="48" t="s">
        <v>388</v>
      </c>
      <c r="G48" s="48" t="s">
        <v>666</v>
      </c>
      <c r="H48" s="48" t="s">
        <v>287</v>
      </c>
      <c r="I48" s="48" t="s">
        <v>389</v>
      </c>
      <c r="J48" s="48" t="s">
        <v>289</v>
      </c>
      <c r="K48" s="48" t="s">
        <v>696</v>
      </c>
    </row>
    <row r="49" spans="1:11" x14ac:dyDescent="0.25">
      <c r="A49" s="48">
        <v>48</v>
      </c>
      <c r="B49" s="48" t="s">
        <v>49</v>
      </c>
      <c r="C49" s="48" t="s">
        <v>97</v>
      </c>
      <c r="D49" s="48" t="s">
        <v>66</v>
      </c>
      <c r="E49" s="48" t="s">
        <v>1</v>
      </c>
      <c r="F49" s="48" t="s">
        <v>391</v>
      </c>
      <c r="G49" s="48" t="s">
        <v>666</v>
      </c>
      <c r="H49" s="48" t="s">
        <v>294</v>
      </c>
      <c r="I49" s="48" t="s">
        <v>392</v>
      </c>
      <c r="J49" s="48" t="s">
        <v>289</v>
      </c>
      <c r="K49" s="48" t="s">
        <v>697</v>
      </c>
    </row>
    <row r="50" spans="1:11" x14ac:dyDescent="0.25">
      <c r="A50" s="48">
        <v>49</v>
      </c>
      <c r="B50" s="48" t="s">
        <v>366</v>
      </c>
      <c r="C50" s="48" t="s">
        <v>367</v>
      </c>
      <c r="D50" s="48" t="s">
        <v>368</v>
      </c>
      <c r="E50" s="48" t="s">
        <v>43</v>
      </c>
      <c r="F50" s="48" t="s">
        <v>395</v>
      </c>
      <c r="G50" s="48" t="s">
        <v>527</v>
      </c>
      <c r="H50" s="48" t="s">
        <v>5</v>
      </c>
      <c r="I50" s="48" t="s">
        <v>396</v>
      </c>
      <c r="J50" s="48" t="s">
        <v>6</v>
      </c>
      <c r="K50" s="48" t="s">
        <v>698</v>
      </c>
    </row>
    <row r="51" spans="1:11" x14ac:dyDescent="0.25">
      <c r="A51" s="48">
        <v>50</v>
      </c>
      <c r="B51" s="48" t="s">
        <v>137</v>
      </c>
      <c r="C51" s="48" t="s">
        <v>138</v>
      </c>
      <c r="D51" s="48" t="s">
        <v>0</v>
      </c>
      <c r="E51" s="48" t="s">
        <v>1</v>
      </c>
      <c r="F51" s="48" t="s">
        <v>139</v>
      </c>
      <c r="G51" s="48" t="s">
        <v>666</v>
      </c>
      <c r="H51" s="48" t="s">
        <v>3</v>
      </c>
      <c r="I51" s="48" t="s">
        <v>140</v>
      </c>
      <c r="J51" s="48" t="s">
        <v>53</v>
      </c>
      <c r="K51" s="48" t="s">
        <v>699</v>
      </c>
    </row>
    <row r="52" spans="1:11" x14ac:dyDescent="0.25">
      <c r="A52" s="48">
        <v>51</v>
      </c>
      <c r="B52" s="48" t="s">
        <v>262</v>
      </c>
      <c r="C52" s="48" t="s">
        <v>399</v>
      </c>
      <c r="D52" s="48" t="s">
        <v>0</v>
      </c>
      <c r="E52" s="48" t="s">
        <v>1</v>
      </c>
      <c r="F52" s="48" t="s">
        <v>400</v>
      </c>
      <c r="G52" s="48" t="s">
        <v>666</v>
      </c>
      <c r="H52" s="48" t="s">
        <v>294</v>
      </c>
      <c r="I52" s="48" t="s">
        <v>401</v>
      </c>
      <c r="J52" s="48" t="s">
        <v>289</v>
      </c>
      <c r="K52" s="48" t="s">
        <v>700</v>
      </c>
    </row>
    <row r="53" spans="1:11" x14ac:dyDescent="0.25">
      <c r="A53" s="48">
        <v>52</v>
      </c>
      <c r="B53" s="48" t="s">
        <v>403</v>
      </c>
      <c r="C53" s="48" t="s">
        <v>60</v>
      </c>
      <c r="D53" s="48" t="s">
        <v>27</v>
      </c>
      <c r="E53" s="48" t="s">
        <v>28</v>
      </c>
      <c r="F53" s="48" t="s">
        <v>404</v>
      </c>
      <c r="G53" s="48" t="s">
        <v>666</v>
      </c>
      <c r="H53" s="48" t="s">
        <v>287</v>
      </c>
      <c r="I53" s="48" t="s">
        <v>405</v>
      </c>
      <c r="J53" s="48" t="s">
        <v>289</v>
      </c>
      <c r="K53" s="48" t="s">
        <v>701</v>
      </c>
    </row>
    <row r="54" spans="1:11" x14ac:dyDescent="0.25">
      <c r="A54" s="48">
        <v>53</v>
      </c>
      <c r="B54" s="48" t="s">
        <v>407</v>
      </c>
      <c r="C54" s="48" t="s">
        <v>408</v>
      </c>
      <c r="D54" s="48" t="s">
        <v>618</v>
      </c>
      <c r="E54" s="48" t="s">
        <v>619</v>
      </c>
      <c r="F54" s="48" t="s">
        <v>412</v>
      </c>
      <c r="G54" s="48" t="s">
        <v>666</v>
      </c>
      <c r="H54" s="48" t="s">
        <v>294</v>
      </c>
      <c r="I54" s="48" t="s">
        <v>413</v>
      </c>
      <c r="J54" s="48" t="s">
        <v>289</v>
      </c>
      <c r="K54" s="48" t="s">
        <v>702</v>
      </c>
    </row>
    <row r="55" spans="1:11" x14ac:dyDescent="0.25">
      <c r="A55" s="48">
        <v>54</v>
      </c>
      <c r="B55" s="48" t="s">
        <v>415</v>
      </c>
      <c r="C55" s="48" t="s">
        <v>416</v>
      </c>
      <c r="D55" s="48" t="s">
        <v>417</v>
      </c>
      <c r="E55" s="48" t="s">
        <v>28</v>
      </c>
      <c r="F55" s="48" t="s">
        <v>418</v>
      </c>
      <c r="G55" s="48" t="s">
        <v>666</v>
      </c>
      <c r="H55" s="48" t="s">
        <v>287</v>
      </c>
      <c r="I55" s="48" t="s">
        <v>419</v>
      </c>
      <c r="J55" s="48" t="s">
        <v>289</v>
      </c>
      <c r="K55" s="48" t="s">
        <v>703</v>
      </c>
    </row>
    <row r="56" spans="1:11" x14ac:dyDescent="0.25">
      <c r="A56" s="48">
        <v>55</v>
      </c>
      <c r="B56" s="48" t="s">
        <v>431</v>
      </c>
      <c r="C56" s="48" t="s">
        <v>172</v>
      </c>
      <c r="D56" s="48" t="s">
        <v>432</v>
      </c>
      <c r="E56" s="48" t="s">
        <v>28</v>
      </c>
      <c r="F56" s="48" t="s">
        <v>433</v>
      </c>
      <c r="G56" s="48" t="s">
        <v>666</v>
      </c>
      <c r="H56" s="48" t="s">
        <v>294</v>
      </c>
      <c r="I56" s="48" t="s">
        <v>434</v>
      </c>
      <c r="J56" s="48" t="s">
        <v>289</v>
      </c>
      <c r="K56" s="48" t="s">
        <v>704</v>
      </c>
    </row>
    <row r="57" spans="1:11" x14ac:dyDescent="0.25">
      <c r="A57" s="48">
        <v>56</v>
      </c>
      <c r="B57" s="48" t="s">
        <v>15</v>
      </c>
      <c r="C57" s="48" t="s">
        <v>16</v>
      </c>
      <c r="D57" s="48" t="s">
        <v>17</v>
      </c>
      <c r="E57" s="48" t="s">
        <v>7</v>
      </c>
      <c r="F57" s="48" t="s">
        <v>77</v>
      </c>
      <c r="G57" s="48" t="s">
        <v>666</v>
      </c>
      <c r="H57" s="48" t="s">
        <v>30</v>
      </c>
      <c r="I57" s="48" t="s">
        <v>78</v>
      </c>
      <c r="J57" s="48" t="s">
        <v>32</v>
      </c>
      <c r="K57" s="48" t="s">
        <v>705</v>
      </c>
    </row>
    <row r="58" spans="1:11" x14ac:dyDescent="0.25">
      <c r="A58" s="48">
        <v>57</v>
      </c>
      <c r="B58" s="48" t="s">
        <v>407</v>
      </c>
      <c r="C58" s="48" t="s">
        <v>408</v>
      </c>
      <c r="D58" s="48" t="s">
        <v>618</v>
      </c>
      <c r="E58" s="48" t="s">
        <v>619</v>
      </c>
      <c r="F58" s="48" t="s">
        <v>437</v>
      </c>
      <c r="G58" s="48" t="s">
        <v>666</v>
      </c>
      <c r="H58" s="48" t="s">
        <v>30</v>
      </c>
      <c r="I58" s="48" t="s">
        <v>438</v>
      </c>
      <c r="J58" s="48" t="s">
        <v>32</v>
      </c>
      <c r="K58" s="48" t="s">
        <v>706</v>
      </c>
    </row>
    <row r="59" spans="1:11" x14ac:dyDescent="0.25">
      <c r="A59" s="48">
        <v>58</v>
      </c>
      <c r="B59" s="48" t="s">
        <v>407</v>
      </c>
      <c r="C59" s="48" t="s">
        <v>408</v>
      </c>
      <c r="D59" s="48" t="s">
        <v>618</v>
      </c>
      <c r="E59" s="48" t="s">
        <v>619</v>
      </c>
      <c r="F59" s="48" t="s">
        <v>440</v>
      </c>
      <c r="G59" s="48" t="s">
        <v>666</v>
      </c>
      <c r="H59" s="48" t="s">
        <v>30</v>
      </c>
      <c r="I59" s="48" t="s">
        <v>441</v>
      </c>
      <c r="J59" s="48" t="s">
        <v>32</v>
      </c>
      <c r="K59" s="48" t="s">
        <v>707</v>
      </c>
    </row>
    <row r="60" spans="1:11" x14ac:dyDescent="0.25">
      <c r="A60" s="48">
        <v>59</v>
      </c>
      <c r="B60" s="48" t="s">
        <v>443</v>
      </c>
      <c r="C60" s="48" t="s">
        <v>444</v>
      </c>
      <c r="D60" s="48" t="s">
        <v>0</v>
      </c>
      <c r="E60" s="48" t="s">
        <v>1</v>
      </c>
      <c r="F60" s="48" t="s">
        <v>445</v>
      </c>
      <c r="G60" s="48" t="s">
        <v>527</v>
      </c>
      <c r="H60" s="48" t="s">
        <v>5</v>
      </c>
      <c r="I60" s="48" t="s">
        <v>446</v>
      </c>
      <c r="J60" s="48" t="s">
        <v>6</v>
      </c>
      <c r="K60" s="48" t="s">
        <v>708</v>
      </c>
    </row>
    <row r="61" spans="1:11" x14ac:dyDescent="0.25">
      <c r="A61" s="48">
        <v>60</v>
      </c>
      <c r="B61" s="48" t="s">
        <v>448</v>
      </c>
      <c r="C61" s="48" t="s">
        <v>449</v>
      </c>
      <c r="D61" s="48" t="s">
        <v>205</v>
      </c>
      <c r="E61" s="48" t="s">
        <v>1</v>
      </c>
      <c r="F61" s="48" t="s">
        <v>450</v>
      </c>
      <c r="G61" s="48" t="s">
        <v>527</v>
      </c>
      <c r="H61" s="48" t="s">
        <v>5</v>
      </c>
      <c r="I61" s="48" t="s">
        <v>451</v>
      </c>
      <c r="J61" s="48" t="s">
        <v>6</v>
      </c>
      <c r="K61" s="48" t="s">
        <v>709</v>
      </c>
    </row>
    <row r="62" spans="1:11" x14ac:dyDescent="0.25">
      <c r="A62" s="48">
        <v>61</v>
      </c>
      <c r="B62" s="48" t="s">
        <v>460</v>
      </c>
      <c r="C62" s="48" t="s">
        <v>461</v>
      </c>
      <c r="D62" s="48" t="s">
        <v>462</v>
      </c>
      <c r="E62" s="48" t="s">
        <v>1</v>
      </c>
      <c r="F62" s="48" t="s">
        <v>463</v>
      </c>
      <c r="G62" s="48" t="s">
        <v>666</v>
      </c>
      <c r="H62" s="48" t="s">
        <v>30</v>
      </c>
      <c r="I62" s="48" t="s">
        <v>464</v>
      </c>
      <c r="J62" s="48" t="s">
        <v>32</v>
      </c>
      <c r="K62" s="48" t="s">
        <v>711</v>
      </c>
    </row>
    <row r="63" spans="1:11" x14ac:dyDescent="0.25">
      <c r="A63" s="48">
        <v>62</v>
      </c>
      <c r="B63" s="48" t="s">
        <v>165</v>
      </c>
      <c r="C63" s="48" t="s">
        <v>166</v>
      </c>
      <c r="D63" s="48" t="s">
        <v>27</v>
      </c>
      <c r="E63" s="48" t="s">
        <v>28</v>
      </c>
      <c r="F63" s="48" t="s">
        <v>167</v>
      </c>
      <c r="G63" s="48" t="s">
        <v>666</v>
      </c>
      <c r="H63" s="48" t="s">
        <v>30</v>
      </c>
      <c r="I63" s="48" t="s">
        <v>168</v>
      </c>
      <c r="J63" s="48" t="s">
        <v>32</v>
      </c>
      <c r="K63" s="48" t="s">
        <v>712</v>
      </c>
    </row>
    <row r="64" spans="1:11" x14ac:dyDescent="0.25">
      <c r="A64" s="48">
        <v>63</v>
      </c>
      <c r="B64" s="48" t="s">
        <v>20</v>
      </c>
      <c r="C64" s="48" t="s">
        <v>21</v>
      </c>
      <c r="D64" s="48" t="s">
        <v>0</v>
      </c>
      <c r="E64" s="48" t="s">
        <v>1</v>
      </c>
      <c r="F64" s="48" t="s">
        <v>22</v>
      </c>
      <c r="G64" s="48" t="s">
        <v>527</v>
      </c>
      <c r="H64" s="48" t="s">
        <v>5</v>
      </c>
      <c r="I64" s="48" t="s">
        <v>23</v>
      </c>
      <c r="J64" s="48" t="s">
        <v>6</v>
      </c>
      <c r="K64" s="48" t="s">
        <v>713</v>
      </c>
    </row>
    <row r="65" spans="1:11" x14ac:dyDescent="0.25">
      <c r="A65" s="48">
        <v>64</v>
      </c>
      <c r="B65" s="48" t="s">
        <v>25</v>
      </c>
      <c r="C65" s="48" t="s">
        <v>26</v>
      </c>
      <c r="D65" s="48" t="s">
        <v>27</v>
      </c>
      <c r="E65" s="48" t="s">
        <v>28</v>
      </c>
      <c r="F65" s="48" t="s">
        <v>29</v>
      </c>
      <c r="G65" s="48" t="s">
        <v>666</v>
      </c>
      <c r="H65" s="48" t="s">
        <v>30</v>
      </c>
      <c r="I65" s="48" t="s">
        <v>31</v>
      </c>
      <c r="J65" s="48" t="s">
        <v>32</v>
      </c>
      <c r="K65" s="48" t="s">
        <v>714</v>
      </c>
    </row>
    <row r="66" spans="1:11" x14ac:dyDescent="0.25">
      <c r="A66" s="48">
        <v>65</v>
      </c>
      <c r="B66" s="48" t="s">
        <v>34</v>
      </c>
      <c r="C66" s="48" t="s">
        <v>35</v>
      </c>
      <c r="D66" s="48" t="s">
        <v>36</v>
      </c>
      <c r="E66" s="48" t="s">
        <v>1</v>
      </c>
      <c r="F66" s="48" t="s">
        <v>37</v>
      </c>
      <c r="G66" s="48" t="s">
        <v>527</v>
      </c>
      <c r="H66" s="48" t="s">
        <v>5</v>
      </c>
      <c r="I66" s="48" t="s">
        <v>38</v>
      </c>
      <c r="J66" s="48" t="s">
        <v>6</v>
      </c>
      <c r="K66" s="48" t="s">
        <v>715</v>
      </c>
    </row>
    <row r="67" spans="1:11" x14ac:dyDescent="0.25">
      <c r="A67" s="48">
        <v>66</v>
      </c>
      <c r="B67" s="48" t="s">
        <v>40</v>
      </c>
      <c r="C67" s="48" t="s">
        <v>41</v>
      </c>
      <c r="D67" s="48" t="s">
        <v>42</v>
      </c>
      <c r="E67" s="48" t="s">
        <v>43</v>
      </c>
      <c r="F67" s="48" t="s">
        <v>44</v>
      </c>
      <c r="G67" s="48" t="s">
        <v>527</v>
      </c>
      <c r="H67" s="48" t="s">
        <v>5</v>
      </c>
      <c r="I67" s="48" t="s">
        <v>45</v>
      </c>
      <c r="J67" s="48" t="s">
        <v>6</v>
      </c>
      <c r="K67" s="48" t="s">
        <v>716</v>
      </c>
    </row>
    <row r="68" spans="1:11" x14ac:dyDescent="0.25">
      <c r="A68" s="48">
        <v>67</v>
      </c>
      <c r="B68" s="48" t="s">
        <v>791</v>
      </c>
      <c r="C68" s="48" t="s">
        <v>792</v>
      </c>
      <c r="D68" s="48" t="s">
        <v>793</v>
      </c>
      <c r="E68" s="48" t="s">
        <v>601</v>
      </c>
      <c r="F68" s="48" t="s">
        <v>794</v>
      </c>
      <c r="G68" s="48" t="s">
        <v>788</v>
      </c>
      <c r="H68" s="48" t="s">
        <v>8</v>
      </c>
      <c r="I68" s="48" t="s">
        <v>795</v>
      </c>
      <c r="J68" s="48" t="s">
        <v>778</v>
      </c>
      <c r="K68" s="48" t="s">
        <v>796</v>
      </c>
    </row>
    <row r="69" spans="1:11" x14ac:dyDescent="0.25">
      <c r="A69" s="48">
        <v>68</v>
      </c>
      <c r="B69" s="48" t="s">
        <v>54</v>
      </c>
      <c r="C69" s="48" t="s">
        <v>55</v>
      </c>
      <c r="D69" s="48" t="s">
        <v>0</v>
      </c>
      <c r="E69" s="48" t="s">
        <v>1</v>
      </c>
      <c r="F69" s="48" t="s">
        <v>56</v>
      </c>
      <c r="G69" s="48" t="s">
        <v>527</v>
      </c>
      <c r="H69" s="48" t="s">
        <v>5</v>
      </c>
      <c r="I69" s="48" t="s">
        <v>57</v>
      </c>
      <c r="J69" s="48" t="s">
        <v>6</v>
      </c>
      <c r="K69" s="48" t="s">
        <v>717</v>
      </c>
    </row>
    <row r="70" spans="1:11" x14ac:dyDescent="0.25">
      <c r="A70" s="48">
        <v>69</v>
      </c>
      <c r="B70" s="48" t="s">
        <v>64</v>
      </c>
      <c r="C70" s="48" t="s">
        <v>65</v>
      </c>
      <c r="D70" s="48" t="s">
        <v>66</v>
      </c>
      <c r="E70" s="48" t="s">
        <v>1</v>
      </c>
      <c r="F70" s="48" t="s">
        <v>67</v>
      </c>
      <c r="G70" s="48" t="s">
        <v>666</v>
      </c>
      <c r="H70" s="48" t="s">
        <v>30</v>
      </c>
      <c r="I70" s="48" t="s">
        <v>68</v>
      </c>
      <c r="J70" s="48" t="s">
        <v>32</v>
      </c>
      <c r="K70" s="48" t="s">
        <v>718</v>
      </c>
    </row>
    <row r="71" spans="1:11" x14ac:dyDescent="0.25">
      <c r="A71" s="48">
        <v>70</v>
      </c>
      <c r="B71" s="48" t="s">
        <v>71</v>
      </c>
      <c r="C71" s="48" t="s">
        <v>72</v>
      </c>
      <c r="D71" s="48" t="s">
        <v>73</v>
      </c>
      <c r="E71" s="48" t="s">
        <v>28</v>
      </c>
      <c r="F71" s="48" t="s">
        <v>74</v>
      </c>
      <c r="G71" s="48" t="s">
        <v>666</v>
      </c>
      <c r="H71" s="48" t="s">
        <v>30</v>
      </c>
      <c r="I71" s="48" t="s">
        <v>75</v>
      </c>
      <c r="J71" s="48" t="s">
        <v>32</v>
      </c>
      <c r="K71" s="48" t="s">
        <v>719</v>
      </c>
    </row>
    <row r="72" spans="1:11" x14ac:dyDescent="0.25">
      <c r="A72" s="48">
        <v>71</v>
      </c>
      <c r="B72" s="48" t="s">
        <v>467</v>
      </c>
      <c r="C72" s="48" t="s">
        <v>468</v>
      </c>
      <c r="D72" s="48" t="s">
        <v>0</v>
      </c>
      <c r="E72" s="48" t="s">
        <v>1</v>
      </c>
      <c r="F72" s="48" t="s">
        <v>469</v>
      </c>
      <c r="G72" s="48" t="s">
        <v>527</v>
      </c>
      <c r="H72" s="48" t="s">
        <v>5</v>
      </c>
      <c r="I72" s="48" t="s">
        <v>470</v>
      </c>
      <c r="J72" s="48" t="s">
        <v>6</v>
      </c>
      <c r="K72" s="48" t="s">
        <v>720</v>
      </c>
    </row>
    <row r="73" spans="1:11" x14ac:dyDescent="0.25">
      <c r="A73" s="48">
        <v>72</v>
      </c>
      <c r="B73" s="48" t="s">
        <v>79</v>
      </c>
      <c r="C73" s="48" t="s">
        <v>11</v>
      </c>
      <c r="D73" s="48" t="s">
        <v>80</v>
      </c>
      <c r="E73" s="48" t="s">
        <v>81</v>
      </c>
      <c r="F73" s="48" t="s">
        <v>82</v>
      </c>
      <c r="G73" s="48" t="s">
        <v>527</v>
      </c>
      <c r="H73" s="48" t="s">
        <v>5</v>
      </c>
      <c r="I73" s="48" t="s">
        <v>83</v>
      </c>
      <c r="J73" s="48" t="s">
        <v>6</v>
      </c>
      <c r="K73" s="48" t="s">
        <v>721</v>
      </c>
    </row>
    <row r="74" spans="1:11" x14ac:dyDescent="0.25">
      <c r="A74" s="48">
        <v>73</v>
      </c>
      <c r="B74" s="48" t="s">
        <v>64</v>
      </c>
      <c r="C74" s="48" t="s">
        <v>65</v>
      </c>
      <c r="D74" s="48" t="s">
        <v>66</v>
      </c>
      <c r="E74" s="48" t="s">
        <v>1</v>
      </c>
      <c r="F74" s="48" t="s">
        <v>85</v>
      </c>
      <c r="G74" s="48" t="s">
        <v>527</v>
      </c>
      <c r="H74" s="48" t="s">
        <v>5</v>
      </c>
      <c r="I74" s="48" t="s">
        <v>86</v>
      </c>
      <c r="J74" s="48" t="s">
        <v>6</v>
      </c>
      <c r="K74" s="48" t="s">
        <v>722</v>
      </c>
    </row>
    <row r="75" spans="1:11" x14ac:dyDescent="0.25">
      <c r="A75" s="48">
        <v>74</v>
      </c>
      <c r="B75" s="48" t="s">
        <v>88</v>
      </c>
      <c r="C75" s="48" t="s">
        <v>89</v>
      </c>
      <c r="D75" s="48" t="s">
        <v>90</v>
      </c>
      <c r="E75" s="48" t="s">
        <v>70</v>
      </c>
      <c r="F75" s="48" t="s">
        <v>91</v>
      </c>
      <c r="G75" s="48" t="s">
        <v>527</v>
      </c>
      <c r="H75" s="48" t="s">
        <v>5</v>
      </c>
      <c r="I75" s="48" t="s">
        <v>92</v>
      </c>
      <c r="J75" s="48" t="s">
        <v>6</v>
      </c>
      <c r="K75" s="48" t="s">
        <v>723</v>
      </c>
    </row>
    <row r="76" spans="1:11" x14ac:dyDescent="0.25">
      <c r="A76" s="48">
        <v>75</v>
      </c>
      <c r="B76" s="48" t="s">
        <v>50</v>
      </c>
      <c r="C76" s="48" t="s">
        <v>51</v>
      </c>
      <c r="D76" s="48" t="s">
        <v>52</v>
      </c>
      <c r="E76" s="48" t="s">
        <v>43</v>
      </c>
      <c r="F76" s="48" t="s">
        <v>94</v>
      </c>
      <c r="G76" s="48" t="s">
        <v>527</v>
      </c>
      <c r="H76" s="48" t="s">
        <v>5</v>
      </c>
      <c r="I76" s="48" t="s">
        <v>95</v>
      </c>
      <c r="J76" s="48" t="s">
        <v>6</v>
      </c>
      <c r="K76" s="48" t="s">
        <v>724</v>
      </c>
    </row>
    <row r="77" spans="1:11" x14ac:dyDescent="0.25">
      <c r="A77" s="48">
        <v>76</v>
      </c>
      <c r="B77" s="48" t="s">
        <v>49</v>
      </c>
      <c r="C77" s="48" t="s">
        <v>97</v>
      </c>
      <c r="D77" s="48" t="s">
        <v>66</v>
      </c>
      <c r="E77" s="48" t="s">
        <v>1</v>
      </c>
      <c r="F77" s="48" t="s">
        <v>98</v>
      </c>
      <c r="G77" s="48" t="s">
        <v>527</v>
      </c>
      <c r="H77" s="48" t="s">
        <v>5</v>
      </c>
      <c r="I77" s="48" t="s">
        <v>99</v>
      </c>
      <c r="J77" s="48" t="s">
        <v>6</v>
      </c>
      <c r="K77" s="48" t="s">
        <v>725</v>
      </c>
    </row>
    <row r="78" spans="1:11" x14ac:dyDescent="0.25">
      <c r="A78" s="48">
        <v>77</v>
      </c>
      <c r="B78" s="48" t="s">
        <v>104</v>
      </c>
      <c r="C78" s="48" t="s">
        <v>105</v>
      </c>
      <c r="D78" s="48" t="s">
        <v>106</v>
      </c>
      <c r="E78" s="48" t="s">
        <v>7</v>
      </c>
      <c r="F78" s="48" t="s">
        <v>107</v>
      </c>
      <c r="G78" s="48" t="s">
        <v>527</v>
      </c>
      <c r="H78" s="48" t="s">
        <v>5</v>
      </c>
      <c r="I78" s="48" t="s">
        <v>108</v>
      </c>
      <c r="J78" s="48" t="s">
        <v>6</v>
      </c>
      <c r="K78" s="48" t="s">
        <v>726</v>
      </c>
    </row>
    <row r="79" spans="1:11" x14ac:dyDescent="0.25">
      <c r="A79" s="48">
        <v>78</v>
      </c>
      <c r="B79" s="48" t="s">
        <v>110</v>
      </c>
      <c r="C79" s="48" t="s">
        <v>111</v>
      </c>
      <c r="D79" s="48" t="s">
        <v>112</v>
      </c>
      <c r="E79" s="48" t="s">
        <v>43</v>
      </c>
      <c r="F79" s="48" t="s">
        <v>113</v>
      </c>
      <c r="G79" s="48" t="s">
        <v>666</v>
      </c>
      <c r="H79" s="48" t="s">
        <v>3</v>
      </c>
      <c r="I79" s="48" t="s">
        <v>114</v>
      </c>
      <c r="J79" s="48" t="s">
        <v>53</v>
      </c>
      <c r="K79" s="48" t="s">
        <v>727</v>
      </c>
    </row>
    <row r="80" spans="1:11" x14ac:dyDescent="0.25">
      <c r="A80" s="48">
        <v>79</v>
      </c>
      <c r="B80" s="48" t="s">
        <v>120</v>
      </c>
      <c r="C80" s="48" t="s">
        <v>121</v>
      </c>
      <c r="D80" s="48" t="s">
        <v>122</v>
      </c>
      <c r="E80" s="48" t="s">
        <v>43</v>
      </c>
      <c r="F80" s="48" t="s">
        <v>123</v>
      </c>
      <c r="G80" s="48" t="s">
        <v>666</v>
      </c>
      <c r="H80" s="48" t="s">
        <v>3</v>
      </c>
      <c r="I80" s="48" t="s">
        <v>124</v>
      </c>
      <c r="J80" s="48" t="s">
        <v>125</v>
      </c>
      <c r="K80" s="48" t="s">
        <v>728</v>
      </c>
    </row>
    <row r="81" spans="1:11" x14ac:dyDescent="0.25">
      <c r="A81" s="48">
        <v>80</v>
      </c>
      <c r="B81" s="48" t="s">
        <v>127</v>
      </c>
      <c r="C81" s="48" t="s">
        <v>47</v>
      </c>
      <c r="D81" s="48" t="s">
        <v>0</v>
      </c>
      <c r="E81" s="48" t="s">
        <v>1</v>
      </c>
      <c r="F81" s="48" t="s">
        <v>128</v>
      </c>
      <c r="G81" s="48" t="s">
        <v>527</v>
      </c>
      <c r="H81" s="48" t="s">
        <v>8</v>
      </c>
      <c r="I81" s="48" t="s">
        <v>129</v>
      </c>
      <c r="J81" s="48" t="s">
        <v>9</v>
      </c>
      <c r="K81" s="48" t="s">
        <v>729</v>
      </c>
    </row>
    <row r="82" spans="1:11" x14ac:dyDescent="0.25">
      <c r="A82" s="48">
        <v>81</v>
      </c>
      <c r="B82" s="48" t="s">
        <v>641</v>
      </c>
      <c r="C82" s="48" t="s">
        <v>642</v>
      </c>
      <c r="D82" s="48" t="s">
        <v>106</v>
      </c>
      <c r="E82" s="48" t="s">
        <v>7</v>
      </c>
      <c r="F82" s="48" t="s">
        <v>643</v>
      </c>
      <c r="G82" s="48" t="s">
        <v>527</v>
      </c>
      <c r="H82" s="48" t="s">
        <v>8</v>
      </c>
      <c r="I82" s="48" t="s">
        <v>644</v>
      </c>
      <c r="J82" s="48" t="s">
        <v>9</v>
      </c>
      <c r="K82" s="48" t="s">
        <v>730</v>
      </c>
    </row>
    <row r="83" spans="1:11" x14ac:dyDescent="0.25">
      <c r="A83" s="48">
        <v>82</v>
      </c>
      <c r="B83" s="48" t="s">
        <v>131</v>
      </c>
      <c r="C83" s="48" t="s">
        <v>132</v>
      </c>
      <c r="D83" s="48" t="s">
        <v>133</v>
      </c>
      <c r="E83" s="48" t="s">
        <v>28</v>
      </c>
      <c r="F83" s="48" t="s">
        <v>134</v>
      </c>
      <c r="G83" s="48" t="s">
        <v>666</v>
      </c>
      <c r="H83" s="48" t="s">
        <v>30</v>
      </c>
      <c r="I83" s="48" t="s">
        <v>135</v>
      </c>
      <c r="J83" s="48" t="s">
        <v>32</v>
      </c>
      <c r="K83" s="48" t="s">
        <v>731</v>
      </c>
    </row>
    <row r="84" spans="1:11" x14ac:dyDescent="0.25">
      <c r="A84" s="48">
        <v>83</v>
      </c>
      <c r="B84" s="48" t="s">
        <v>811</v>
      </c>
      <c r="C84" s="48" t="s">
        <v>812</v>
      </c>
      <c r="D84" s="48" t="s">
        <v>813</v>
      </c>
      <c r="E84" s="48" t="s">
        <v>814</v>
      </c>
      <c r="F84" s="48" t="s">
        <v>815</v>
      </c>
      <c r="G84" s="48" t="s">
        <v>816</v>
      </c>
      <c r="H84" s="48" t="s">
        <v>8</v>
      </c>
      <c r="I84" s="48" t="s">
        <v>817</v>
      </c>
      <c r="J84" s="48" t="s">
        <v>9</v>
      </c>
      <c r="K84" s="48" t="s">
        <v>818</v>
      </c>
    </row>
    <row r="85" spans="1:11" x14ac:dyDescent="0.25">
      <c r="A85" s="48">
        <v>84</v>
      </c>
      <c r="B85" s="48" t="s">
        <v>145</v>
      </c>
      <c r="C85" s="48" t="s">
        <v>146</v>
      </c>
      <c r="D85" s="48" t="s">
        <v>0</v>
      </c>
      <c r="E85" s="48" t="s">
        <v>1</v>
      </c>
      <c r="F85" s="48" t="s">
        <v>147</v>
      </c>
      <c r="G85" s="48" t="s">
        <v>666</v>
      </c>
      <c r="H85" s="48" t="s">
        <v>3</v>
      </c>
      <c r="I85" s="48" t="s">
        <v>148</v>
      </c>
      <c r="J85" s="48" t="s">
        <v>53</v>
      </c>
      <c r="K85" s="48" t="s">
        <v>732</v>
      </c>
    </row>
    <row r="86" spans="1:11" x14ac:dyDescent="0.25">
      <c r="A86" s="48">
        <v>85</v>
      </c>
      <c r="B86" s="48" t="s">
        <v>150</v>
      </c>
      <c r="C86" s="48" t="s">
        <v>151</v>
      </c>
      <c r="D86" s="48" t="s">
        <v>152</v>
      </c>
      <c r="E86" s="48" t="s">
        <v>28</v>
      </c>
      <c r="F86" s="48" t="s">
        <v>153</v>
      </c>
      <c r="G86" s="48" t="s">
        <v>666</v>
      </c>
      <c r="H86" s="48" t="s">
        <v>30</v>
      </c>
      <c r="I86" s="48" t="s">
        <v>154</v>
      </c>
      <c r="J86" s="48" t="s">
        <v>32</v>
      </c>
      <c r="K86" s="48" t="s">
        <v>733</v>
      </c>
    </row>
    <row r="87" spans="1:11" x14ac:dyDescent="0.25">
      <c r="A87" s="48">
        <v>86</v>
      </c>
      <c r="B87" s="48" t="s">
        <v>54</v>
      </c>
      <c r="C87" s="48" t="s">
        <v>55</v>
      </c>
      <c r="D87" s="48" t="s">
        <v>0</v>
      </c>
      <c r="E87" s="48" t="s">
        <v>1</v>
      </c>
      <c r="F87" s="48" t="s">
        <v>156</v>
      </c>
      <c r="G87" s="48" t="s">
        <v>666</v>
      </c>
      <c r="H87" s="48" t="s">
        <v>157</v>
      </c>
      <c r="I87" s="48" t="s">
        <v>158</v>
      </c>
      <c r="J87" s="48" t="s">
        <v>159</v>
      </c>
      <c r="K87" s="48" t="s">
        <v>734</v>
      </c>
    </row>
    <row r="88" spans="1:11" x14ac:dyDescent="0.25">
      <c r="A88" s="48">
        <v>87</v>
      </c>
      <c r="B88" s="48" t="s">
        <v>819</v>
      </c>
      <c r="C88" s="48" t="s">
        <v>820</v>
      </c>
      <c r="D88" s="48" t="s">
        <v>821</v>
      </c>
      <c r="E88" s="48" t="s">
        <v>822</v>
      </c>
      <c r="F88" s="48" t="s">
        <v>823</v>
      </c>
      <c r="G88" s="48" t="s">
        <v>788</v>
      </c>
      <c r="H88" s="48" t="s">
        <v>8</v>
      </c>
      <c r="I88" s="48" t="s">
        <v>824</v>
      </c>
      <c r="J88" s="48" t="s">
        <v>9</v>
      </c>
      <c r="K88" s="48" t="s">
        <v>825</v>
      </c>
    </row>
    <row r="89" spans="1:11" x14ac:dyDescent="0.25">
      <c r="A89" s="48">
        <v>88</v>
      </c>
      <c r="B89" s="48" t="s">
        <v>797</v>
      </c>
      <c r="C89" s="48" t="s">
        <v>798</v>
      </c>
      <c r="D89" s="48" t="s">
        <v>799</v>
      </c>
      <c r="E89" s="48" t="s">
        <v>1</v>
      </c>
      <c r="F89" s="48" t="s">
        <v>800</v>
      </c>
      <c r="G89" s="48" t="s">
        <v>788</v>
      </c>
      <c r="H89" s="48" t="s">
        <v>8</v>
      </c>
      <c r="I89" s="48" t="s">
        <v>801</v>
      </c>
      <c r="J89" s="48" t="s">
        <v>9</v>
      </c>
      <c r="K89" s="48" t="s">
        <v>802</v>
      </c>
    </row>
    <row r="90" spans="1:11" x14ac:dyDescent="0.25">
      <c r="A90" s="48">
        <v>89</v>
      </c>
      <c r="B90" s="48" t="s">
        <v>174</v>
      </c>
      <c r="C90" s="48" t="s">
        <v>175</v>
      </c>
      <c r="D90" s="48" t="s">
        <v>0</v>
      </c>
      <c r="E90" s="48" t="s">
        <v>1</v>
      </c>
      <c r="F90" s="48" t="s">
        <v>176</v>
      </c>
      <c r="G90" s="48" t="s">
        <v>527</v>
      </c>
      <c r="H90" s="48" t="s">
        <v>8</v>
      </c>
      <c r="I90" s="48" t="s">
        <v>177</v>
      </c>
      <c r="J90" s="48" t="s">
        <v>9</v>
      </c>
      <c r="K90" s="48" t="s">
        <v>736</v>
      </c>
    </row>
    <row r="91" spans="1:11" x14ac:dyDescent="0.25">
      <c r="A91" s="48">
        <v>90</v>
      </c>
      <c r="B91" s="48" t="s">
        <v>174</v>
      </c>
      <c r="C91" s="48" t="s">
        <v>175</v>
      </c>
      <c r="D91" s="48" t="s">
        <v>0</v>
      </c>
      <c r="E91" s="48" t="s">
        <v>1</v>
      </c>
      <c r="F91" s="48" t="s">
        <v>472</v>
      </c>
      <c r="G91" s="48" t="s">
        <v>543</v>
      </c>
      <c r="H91" s="48" t="s">
        <v>473</v>
      </c>
      <c r="I91" s="48" t="s">
        <v>474</v>
      </c>
      <c r="J91" s="48" t="s">
        <v>475</v>
      </c>
      <c r="K91" s="48" t="s">
        <v>737</v>
      </c>
    </row>
    <row r="92" spans="1:11" x14ac:dyDescent="0.25">
      <c r="A92" s="48">
        <v>91</v>
      </c>
      <c r="B92" s="48" t="s">
        <v>179</v>
      </c>
      <c r="C92" s="48" t="s">
        <v>180</v>
      </c>
      <c r="D92" s="48" t="s">
        <v>181</v>
      </c>
      <c r="E92" s="48" t="s">
        <v>43</v>
      </c>
      <c r="F92" s="48" t="s">
        <v>182</v>
      </c>
      <c r="G92" s="48" t="s">
        <v>527</v>
      </c>
      <c r="H92" s="48" t="s">
        <v>8</v>
      </c>
      <c r="I92" s="48" t="s">
        <v>183</v>
      </c>
      <c r="J92" s="48" t="s">
        <v>9</v>
      </c>
      <c r="K92" s="48" t="s">
        <v>738</v>
      </c>
    </row>
    <row r="93" spans="1:11" x14ac:dyDescent="0.25">
      <c r="A93" s="48">
        <v>92</v>
      </c>
      <c r="B93" s="48" t="s">
        <v>185</v>
      </c>
      <c r="C93" s="48" t="s">
        <v>186</v>
      </c>
      <c r="D93" s="48" t="s">
        <v>17</v>
      </c>
      <c r="E93" s="48" t="s">
        <v>7</v>
      </c>
      <c r="F93" s="48" t="s">
        <v>187</v>
      </c>
      <c r="G93" s="48" t="s">
        <v>527</v>
      </c>
      <c r="H93" s="48" t="s">
        <v>8</v>
      </c>
      <c r="I93" s="48" t="s">
        <v>188</v>
      </c>
      <c r="J93" s="48" t="s">
        <v>9</v>
      </c>
      <c r="K93" s="48" t="s">
        <v>739</v>
      </c>
    </row>
    <row r="94" spans="1:11" x14ac:dyDescent="0.25">
      <c r="A94" s="48">
        <v>93</v>
      </c>
      <c r="B94" s="48" t="s">
        <v>467</v>
      </c>
      <c r="C94" s="48" t="s">
        <v>468</v>
      </c>
      <c r="D94" s="48" t="s">
        <v>0</v>
      </c>
      <c r="E94" s="48" t="s">
        <v>1</v>
      </c>
      <c r="F94" s="48" t="s">
        <v>477</v>
      </c>
      <c r="G94" s="48" t="s">
        <v>666</v>
      </c>
      <c r="H94" s="48" t="s">
        <v>30</v>
      </c>
      <c r="I94" s="48" t="s">
        <v>478</v>
      </c>
      <c r="J94" s="48" t="s">
        <v>32</v>
      </c>
      <c r="K94" s="48" t="s">
        <v>740</v>
      </c>
    </row>
    <row r="95" spans="1:11" x14ac:dyDescent="0.25">
      <c r="A95" s="48">
        <v>94</v>
      </c>
      <c r="B95" s="48" t="s">
        <v>190</v>
      </c>
      <c r="C95" s="48" t="s">
        <v>191</v>
      </c>
      <c r="D95" s="48" t="s">
        <v>192</v>
      </c>
      <c r="E95" s="48" t="s">
        <v>28</v>
      </c>
      <c r="F95" s="48" t="s">
        <v>193</v>
      </c>
      <c r="G95" s="48" t="s">
        <v>666</v>
      </c>
      <c r="H95" s="48" t="s">
        <v>30</v>
      </c>
      <c r="I95" s="48" t="s">
        <v>194</v>
      </c>
      <c r="J95" s="48" t="s">
        <v>32</v>
      </c>
      <c r="K95" s="48" t="s">
        <v>741</v>
      </c>
    </row>
    <row r="96" spans="1:11" x14ac:dyDescent="0.25">
      <c r="A96" s="48">
        <v>95</v>
      </c>
      <c r="B96" s="48" t="s">
        <v>196</v>
      </c>
      <c r="C96" s="48" t="s">
        <v>104</v>
      </c>
      <c r="D96" s="48" t="s">
        <v>197</v>
      </c>
      <c r="E96" s="48" t="s">
        <v>198</v>
      </c>
      <c r="F96" s="48" t="s">
        <v>199</v>
      </c>
      <c r="G96" s="48" t="s">
        <v>527</v>
      </c>
      <c r="H96" s="48" t="s">
        <v>8</v>
      </c>
      <c r="I96" s="48" t="s">
        <v>200</v>
      </c>
      <c r="J96" s="48" t="s">
        <v>9</v>
      </c>
      <c r="K96" s="48" t="s">
        <v>742</v>
      </c>
    </row>
    <row r="97" spans="1:11" x14ac:dyDescent="0.25">
      <c r="A97" s="48">
        <v>96</v>
      </c>
      <c r="B97" s="48" t="s">
        <v>101</v>
      </c>
      <c r="C97" s="48" t="s">
        <v>102</v>
      </c>
      <c r="D97" s="48" t="s">
        <v>103</v>
      </c>
      <c r="E97" s="48" t="s">
        <v>43</v>
      </c>
      <c r="F97" s="48" t="s">
        <v>202</v>
      </c>
      <c r="G97" s="48" t="s">
        <v>666</v>
      </c>
      <c r="H97" s="48" t="s">
        <v>30</v>
      </c>
      <c r="I97" s="48" t="s">
        <v>203</v>
      </c>
      <c r="J97" s="48" t="s">
        <v>32</v>
      </c>
      <c r="K97" s="48" t="s">
        <v>743</v>
      </c>
    </row>
    <row r="98" spans="1:11" x14ac:dyDescent="0.25">
      <c r="A98" s="48">
        <v>97</v>
      </c>
      <c r="B98" s="48" t="s">
        <v>54</v>
      </c>
      <c r="C98" s="48" t="s">
        <v>55</v>
      </c>
      <c r="D98" s="48" t="s">
        <v>0</v>
      </c>
      <c r="E98" s="48" t="s">
        <v>1</v>
      </c>
      <c r="F98" s="48" t="s">
        <v>480</v>
      </c>
      <c r="G98" s="48" t="s">
        <v>543</v>
      </c>
      <c r="H98" s="48" t="s">
        <v>473</v>
      </c>
      <c r="I98" s="48" t="s">
        <v>481</v>
      </c>
      <c r="J98" s="48" t="s">
        <v>475</v>
      </c>
      <c r="K98" s="48" t="s">
        <v>744</v>
      </c>
    </row>
    <row r="99" spans="1:11" x14ac:dyDescent="0.25">
      <c r="A99" s="48">
        <v>98</v>
      </c>
      <c r="B99" s="48" t="s">
        <v>206</v>
      </c>
      <c r="C99" s="48" t="s">
        <v>207</v>
      </c>
      <c r="D99" s="48" t="s">
        <v>173</v>
      </c>
      <c r="E99" s="48" t="s">
        <v>43</v>
      </c>
      <c r="F99" s="48" t="s">
        <v>208</v>
      </c>
      <c r="G99" s="48" t="s">
        <v>666</v>
      </c>
      <c r="H99" s="48" t="s">
        <v>3</v>
      </c>
      <c r="I99" s="48" t="s">
        <v>209</v>
      </c>
      <c r="J99" s="48" t="s">
        <v>53</v>
      </c>
      <c r="K99" s="48" t="s">
        <v>745</v>
      </c>
    </row>
    <row r="100" spans="1:11" x14ac:dyDescent="0.25">
      <c r="A100" s="48">
        <v>99</v>
      </c>
      <c r="B100" s="48" t="s">
        <v>216</v>
      </c>
      <c r="C100" s="48" t="s">
        <v>217</v>
      </c>
      <c r="D100" s="48" t="s">
        <v>0</v>
      </c>
      <c r="E100" s="48" t="s">
        <v>1</v>
      </c>
      <c r="F100" s="48" t="s">
        <v>218</v>
      </c>
      <c r="G100" s="48" t="s">
        <v>666</v>
      </c>
      <c r="H100" s="48" t="s">
        <v>3</v>
      </c>
      <c r="I100" s="48" t="s">
        <v>219</v>
      </c>
      <c r="J100" s="48" t="s">
        <v>53</v>
      </c>
      <c r="K100" s="48" t="s">
        <v>746</v>
      </c>
    </row>
    <row r="101" spans="1:11" x14ac:dyDescent="0.25">
      <c r="A101" s="48">
        <v>100</v>
      </c>
      <c r="B101" s="48" t="s">
        <v>50</v>
      </c>
      <c r="C101" s="48" t="s">
        <v>51</v>
      </c>
      <c r="D101" s="48" t="s">
        <v>52</v>
      </c>
      <c r="E101" s="48" t="s">
        <v>43</v>
      </c>
      <c r="F101" s="48" t="s">
        <v>221</v>
      </c>
      <c r="G101" s="48" t="s">
        <v>666</v>
      </c>
      <c r="H101" s="48" t="s">
        <v>3</v>
      </c>
      <c r="I101" s="48" t="s">
        <v>222</v>
      </c>
      <c r="J101" s="48" t="s">
        <v>53</v>
      </c>
      <c r="K101" s="48" t="s">
        <v>747</v>
      </c>
    </row>
    <row r="102" spans="1:11" x14ac:dyDescent="0.25">
      <c r="A102" s="48">
        <v>101</v>
      </c>
      <c r="B102" s="48" t="s">
        <v>224</v>
      </c>
      <c r="C102" s="48" t="s">
        <v>225</v>
      </c>
      <c r="D102" s="48" t="s">
        <v>0</v>
      </c>
      <c r="E102" s="48" t="s">
        <v>1</v>
      </c>
      <c r="F102" s="48" t="s">
        <v>226</v>
      </c>
      <c r="G102" s="48" t="s">
        <v>666</v>
      </c>
      <c r="H102" s="48" t="s">
        <v>3</v>
      </c>
      <c r="I102" s="48" t="s">
        <v>227</v>
      </c>
      <c r="J102" s="48" t="s">
        <v>53</v>
      </c>
      <c r="K102" s="48" t="s">
        <v>748</v>
      </c>
    </row>
    <row r="103" spans="1:11" x14ac:dyDescent="0.25">
      <c r="A103" s="48">
        <v>102</v>
      </c>
      <c r="B103" s="48" t="s">
        <v>54</v>
      </c>
      <c r="C103" s="48" t="s">
        <v>55</v>
      </c>
      <c r="D103" s="48" t="s">
        <v>0</v>
      </c>
      <c r="E103" s="48" t="s">
        <v>1</v>
      </c>
      <c r="F103" s="48" t="s">
        <v>229</v>
      </c>
      <c r="G103" s="48" t="s">
        <v>666</v>
      </c>
      <c r="H103" s="48" t="s">
        <v>3</v>
      </c>
      <c r="I103" s="48" t="s">
        <v>230</v>
      </c>
      <c r="J103" s="48" t="s">
        <v>53</v>
      </c>
      <c r="K103" s="48" t="s">
        <v>749</v>
      </c>
    </row>
    <row r="104" spans="1:11" x14ac:dyDescent="0.25">
      <c r="A104" s="48">
        <v>103</v>
      </c>
      <c r="B104" s="48" t="s">
        <v>232</v>
      </c>
      <c r="C104" s="48" t="s">
        <v>233</v>
      </c>
      <c r="D104" s="48" t="s">
        <v>234</v>
      </c>
      <c r="E104" s="48" t="s">
        <v>1</v>
      </c>
      <c r="F104" s="48" t="s">
        <v>235</v>
      </c>
      <c r="G104" s="48" t="s">
        <v>666</v>
      </c>
      <c r="H104" s="48" t="s">
        <v>3</v>
      </c>
      <c r="I104" s="48" t="s">
        <v>236</v>
      </c>
      <c r="J104" s="48" t="s">
        <v>53</v>
      </c>
      <c r="K104" s="48" t="s">
        <v>750</v>
      </c>
    </row>
    <row r="105" spans="1:11" x14ac:dyDescent="0.25">
      <c r="A105" s="48">
        <v>104</v>
      </c>
      <c r="B105" s="48" t="s">
        <v>50</v>
      </c>
      <c r="C105" s="48" t="s">
        <v>51</v>
      </c>
      <c r="D105" s="48" t="s">
        <v>52</v>
      </c>
      <c r="E105" s="48" t="s">
        <v>43</v>
      </c>
      <c r="F105" s="48" t="s">
        <v>246</v>
      </c>
      <c r="G105" s="48" t="s">
        <v>666</v>
      </c>
      <c r="H105" s="48" t="s">
        <v>3</v>
      </c>
      <c r="I105" s="48" t="s">
        <v>247</v>
      </c>
      <c r="J105" s="48" t="s">
        <v>125</v>
      </c>
      <c r="K105" s="48" t="s">
        <v>751</v>
      </c>
    </row>
    <row r="106" spans="1:11" x14ac:dyDescent="0.25">
      <c r="A106" s="48">
        <v>105</v>
      </c>
      <c r="B106" s="48" t="s">
        <v>249</v>
      </c>
      <c r="C106" s="48" t="s">
        <v>250</v>
      </c>
      <c r="D106" s="48" t="s">
        <v>251</v>
      </c>
      <c r="E106" s="48" t="s">
        <v>43</v>
      </c>
      <c r="F106" s="48" t="s">
        <v>252</v>
      </c>
      <c r="G106" s="48" t="s">
        <v>666</v>
      </c>
      <c r="H106" s="48" t="s">
        <v>3</v>
      </c>
      <c r="I106" s="48" t="s">
        <v>253</v>
      </c>
      <c r="J106" s="48" t="s">
        <v>125</v>
      </c>
      <c r="K106" s="48" t="s">
        <v>752</v>
      </c>
    </row>
    <row r="107" spans="1:11" x14ac:dyDescent="0.25">
      <c r="A107" s="48">
        <v>106</v>
      </c>
      <c r="B107" s="48" t="s">
        <v>262</v>
      </c>
      <c r="C107" s="48" t="s">
        <v>263</v>
      </c>
      <c r="D107" s="48" t="s">
        <v>264</v>
      </c>
      <c r="E107" s="48" t="s">
        <v>1</v>
      </c>
      <c r="F107" s="48" t="s">
        <v>265</v>
      </c>
      <c r="G107" s="48" t="s">
        <v>666</v>
      </c>
      <c r="H107" s="48" t="s">
        <v>3</v>
      </c>
      <c r="I107" s="48" t="s">
        <v>266</v>
      </c>
      <c r="J107" s="48" t="s">
        <v>53</v>
      </c>
      <c r="K107" s="48" t="s">
        <v>753</v>
      </c>
    </row>
    <row r="108" spans="1:11" x14ac:dyDescent="0.25">
      <c r="A108" s="48">
        <v>107</v>
      </c>
      <c r="B108" s="48" t="s">
        <v>268</v>
      </c>
      <c r="C108" s="48" t="s">
        <v>269</v>
      </c>
      <c r="D108" s="48" t="s">
        <v>66</v>
      </c>
      <c r="E108" s="48" t="s">
        <v>1</v>
      </c>
      <c r="F108" s="48" t="s">
        <v>270</v>
      </c>
      <c r="G108" s="48" t="s">
        <v>666</v>
      </c>
      <c r="H108" s="48" t="s">
        <v>3</v>
      </c>
      <c r="I108" s="48" t="s">
        <v>271</v>
      </c>
      <c r="J108" s="48" t="s">
        <v>53</v>
      </c>
      <c r="K108" s="48" t="s">
        <v>754</v>
      </c>
    </row>
    <row r="109" spans="1:11" x14ac:dyDescent="0.25">
      <c r="A109" s="48">
        <v>108</v>
      </c>
      <c r="B109" s="48" t="s">
        <v>273</v>
      </c>
      <c r="C109" s="48" t="s">
        <v>274</v>
      </c>
      <c r="D109" s="48" t="s">
        <v>0</v>
      </c>
      <c r="E109" s="48" t="s">
        <v>1</v>
      </c>
      <c r="F109" s="48" t="s">
        <v>275</v>
      </c>
      <c r="G109" s="48" t="s">
        <v>666</v>
      </c>
      <c r="H109" s="48" t="s">
        <v>3</v>
      </c>
      <c r="I109" s="48" t="s">
        <v>276</v>
      </c>
      <c r="J109" s="48" t="s">
        <v>53</v>
      </c>
      <c r="K109" s="48" t="s">
        <v>755</v>
      </c>
    </row>
    <row r="110" spans="1:11" x14ac:dyDescent="0.25">
      <c r="A110" s="48">
        <v>109</v>
      </c>
      <c r="B110" s="48" t="s">
        <v>278</v>
      </c>
      <c r="C110" s="48" t="s">
        <v>279</v>
      </c>
      <c r="D110" s="48" t="s">
        <v>66</v>
      </c>
      <c r="E110" s="48" t="s">
        <v>1</v>
      </c>
      <c r="F110" s="48" t="s">
        <v>280</v>
      </c>
      <c r="G110" s="48" t="s">
        <v>666</v>
      </c>
      <c r="H110" s="48" t="s">
        <v>3</v>
      </c>
      <c r="I110" s="48" t="s">
        <v>281</v>
      </c>
      <c r="J110" s="48" t="s">
        <v>53</v>
      </c>
      <c r="K110" s="48" t="s">
        <v>756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3"/>
  <dimension ref="A1:L107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710937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7" t="s">
        <v>766</v>
      </c>
      <c r="C2" s="47" t="s">
        <v>767</v>
      </c>
      <c r="D2" s="47" t="s">
        <v>577</v>
      </c>
      <c r="E2" s="47" t="s">
        <v>7</v>
      </c>
      <c r="F2" s="47" t="s">
        <v>768</v>
      </c>
      <c r="G2" s="47" t="s">
        <v>760</v>
      </c>
      <c r="H2" s="47" t="s">
        <v>8</v>
      </c>
      <c r="I2" s="47" t="s">
        <v>769</v>
      </c>
      <c r="J2" s="47" t="s">
        <v>9</v>
      </c>
      <c r="K2" s="47" t="s">
        <v>770</v>
      </c>
    </row>
    <row r="3" spans="1:11" x14ac:dyDescent="0.25">
      <c r="A3">
        <v>2</v>
      </c>
      <c r="B3" s="47" t="s">
        <v>262</v>
      </c>
      <c r="C3" s="47" t="s">
        <v>421</v>
      </c>
      <c r="D3" s="47" t="s">
        <v>0</v>
      </c>
      <c r="E3" s="47" t="s">
        <v>1</v>
      </c>
      <c r="F3" s="47" t="s">
        <v>776</v>
      </c>
      <c r="G3" s="47" t="s">
        <v>760</v>
      </c>
      <c r="H3" s="47" t="s">
        <v>552</v>
      </c>
      <c r="I3" s="47" t="s">
        <v>777</v>
      </c>
      <c r="J3" s="47" t="s">
        <v>778</v>
      </c>
      <c r="K3" s="47" t="s">
        <v>779</v>
      </c>
    </row>
    <row r="4" spans="1:11" x14ac:dyDescent="0.25">
      <c r="A4">
        <v>3</v>
      </c>
      <c r="B4" s="47" t="s">
        <v>544</v>
      </c>
      <c r="C4" s="47" t="s">
        <v>545</v>
      </c>
      <c r="D4" s="47" t="s">
        <v>546</v>
      </c>
      <c r="E4" s="47" t="s">
        <v>1</v>
      </c>
      <c r="F4" s="47" t="s">
        <v>547</v>
      </c>
      <c r="G4" s="47" t="s">
        <v>760</v>
      </c>
      <c r="H4" s="47" t="s">
        <v>8</v>
      </c>
      <c r="I4" s="47" t="s">
        <v>548</v>
      </c>
      <c r="J4" s="47" t="s">
        <v>9</v>
      </c>
      <c r="K4" s="47" t="s">
        <v>783</v>
      </c>
    </row>
    <row r="5" spans="1:11" x14ac:dyDescent="0.25">
      <c r="A5" s="47">
        <v>4</v>
      </c>
      <c r="B5" s="47" t="s">
        <v>612</v>
      </c>
      <c r="C5" s="47" t="s">
        <v>613</v>
      </c>
      <c r="D5" s="47" t="s">
        <v>0</v>
      </c>
      <c r="E5" s="47" t="s">
        <v>1</v>
      </c>
      <c r="F5" s="47" t="s">
        <v>568</v>
      </c>
      <c r="G5" s="47" t="s">
        <v>543</v>
      </c>
      <c r="H5" s="47" t="s">
        <v>473</v>
      </c>
      <c r="I5" s="47" t="s">
        <v>570</v>
      </c>
      <c r="J5" s="47" t="s">
        <v>569</v>
      </c>
      <c r="K5" s="47" t="s">
        <v>784</v>
      </c>
    </row>
    <row r="6" spans="1:11" x14ac:dyDescent="0.25">
      <c r="A6" s="47">
        <v>5</v>
      </c>
      <c r="B6" s="47" t="s">
        <v>612</v>
      </c>
      <c r="C6" s="47" t="s">
        <v>613</v>
      </c>
      <c r="D6" s="47" t="s">
        <v>0</v>
      </c>
      <c r="E6" s="47" t="s">
        <v>1</v>
      </c>
      <c r="F6" s="47" t="s">
        <v>614</v>
      </c>
      <c r="G6" s="47" t="s">
        <v>516</v>
      </c>
      <c r="H6" s="47" t="s">
        <v>3</v>
      </c>
      <c r="I6" s="47" t="s">
        <v>615</v>
      </c>
      <c r="J6" s="47" t="s">
        <v>2</v>
      </c>
      <c r="K6" s="47" t="s">
        <v>785</v>
      </c>
    </row>
    <row r="7" spans="1:11" x14ac:dyDescent="0.25">
      <c r="A7" s="47">
        <v>6</v>
      </c>
      <c r="B7" s="47" t="s">
        <v>453</v>
      </c>
      <c r="C7" s="47" t="s">
        <v>454</v>
      </c>
      <c r="D7" s="47" t="s">
        <v>455</v>
      </c>
      <c r="E7" s="47" t="s">
        <v>456</v>
      </c>
      <c r="F7" s="47" t="s">
        <v>457</v>
      </c>
      <c r="G7" s="47" t="s">
        <v>516</v>
      </c>
      <c r="H7" s="47" t="s">
        <v>30</v>
      </c>
      <c r="I7" s="47" t="s">
        <v>458</v>
      </c>
      <c r="J7" s="47" t="s">
        <v>32</v>
      </c>
      <c r="K7" s="47" t="s">
        <v>763</v>
      </c>
    </row>
    <row r="8" spans="1:11" x14ac:dyDescent="0.25">
      <c r="A8" s="47">
        <v>7</v>
      </c>
      <c r="B8" s="47" t="s">
        <v>530</v>
      </c>
      <c r="C8" s="47" t="s">
        <v>531</v>
      </c>
      <c r="D8" s="47" t="s">
        <v>0</v>
      </c>
      <c r="E8" s="47" t="s">
        <v>1</v>
      </c>
      <c r="F8" s="47" t="s">
        <v>532</v>
      </c>
      <c r="G8" s="47" t="s">
        <v>516</v>
      </c>
      <c r="H8" s="47" t="s">
        <v>294</v>
      </c>
      <c r="I8" s="47" t="s">
        <v>533</v>
      </c>
      <c r="J8" s="47" t="s">
        <v>516</v>
      </c>
      <c r="K8" s="47" t="s">
        <v>764</v>
      </c>
    </row>
    <row r="9" spans="1:11" x14ac:dyDescent="0.25">
      <c r="A9" s="47">
        <v>8</v>
      </c>
      <c r="B9" s="47" t="s">
        <v>116</v>
      </c>
      <c r="C9" s="47" t="s">
        <v>117</v>
      </c>
      <c r="D9" s="47" t="s">
        <v>648</v>
      </c>
      <c r="E9" s="47" t="s">
        <v>1</v>
      </c>
      <c r="F9" s="47" t="s">
        <v>118</v>
      </c>
      <c r="G9" s="47" t="s">
        <v>666</v>
      </c>
      <c r="H9" s="47" t="s">
        <v>3</v>
      </c>
      <c r="I9" s="47" t="s">
        <v>119</v>
      </c>
      <c r="J9" s="47" t="s">
        <v>53</v>
      </c>
      <c r="K9" s="47" t="s">
        <v>649</v>
      </c>
    </row>
    <row r="10" spans="1:11" x14ac:dyDescent="0.25">
      <c r="A10" s="47">
        <v>9</v>
      </c>
      <c r="B10" s="47" t="s">
        <v>651</v>
      </c>
      <c r="C10" s="47" t="s">
        <v>652</v>
      </c>
      <c r="D10" s="47" t="s">
        <v>653</v>
      </c>
      <c r="E10" s="47" t="s">
        <v>1</v>
      </c>
      <c r="F10" s="47" t="s">
        <v>654</v>
      </c>
      <c r="G10" s="47" t="s">
        <v>666</v>
      </c>
      <c r="H10" s="47" t="s">
        <v>294</v>
      </c>
      <c r="I10" s="47" t="s">
        <v>655</v>
      </c>
      <c r="J10" s="47" t="s">
        <v>289</v>
      </c>
      <c r="K10" s="47" t="s">
        <v>656</v>
      </c>
    </row>
    <row r="11" spans="1:11" x14ac:dyDescent="0.25">
      <c r="A11" s="47">
        <v>10</v>
      </c>
      <c r="B11" s="47" t="s">
        <v>382</v>
      </c>
      <c r="C11" s="47" t="s">
        <v>383</v>
      </c>
      <c r="D11" s="47" t="s">
        <v>351</v>
      </c>
      <c r="E11" s="47" t="s">
        <v>48</v>
      </c>
      <c r="F11" s="47" t="s">
        <v>384</v>
      </c>
      <c r="G11" s="47" t="s">
        <v>666</v>
      </c>
      <c r="H11" s="47" t="s">
        <v>287</v>
      </c>
      <c r="I11" s="47" t="s">
        <v>385</v>
      </c>
      <c r="J11" s="47" t="s">
        <v>289</v>
      </c>
      <c r="K11" s="47" t="s">
        <v>657</v>
      </c>
    </row>
    <row r="12" spans="1:11" x14ac:dyDescent="0.25">
      <c r="A12" s="47">
        <v>11</v>
      </c>
      <c r="B12" s="47" t="s">
        <v>407</v>
      </c>
      <c r="C12" s="47" t="s">
        <v>408</v>
      </c>
      <c r="D12" s="47" t="s">
        <v>618</v>
      </c>
      <c r="E12" s="47" t="s">
        <v>619</v>
      </c>
      <c r="F12" s="47" t="s">
        <v>620</v>
      </c>
      <c r="G12" s="47" t="s">
        <v>666</v>
      </c>
      <c r="H12" s="47" t="s">
        <v>294</v>
      </c>
      <c r="I12" s="47" t="s">
        <v>621</v>
      </c>
      <c r="J12" s="47" t="s">
        <v>289</v>
      </c>
      <c r="K12" s="47" t="s">
        <v>658</v>
      </c>
    </row>
    <row r="13" spans="1:11" x14ac:dyDescent="0.25">
      <c r="A13" s="47">
        <v>12</v>
      </c>
      <c r="B13" s="47" t="s">
        <v>425</v>
      </c>
      <c r="C13" s="47" t="s">
        <v>426</v>
      </c>
      <c r="D13" s="47" t="s">
        <v>427</v>
      </c>
      <c r="E13" s="47" t="s">
        <v>28</v>
      </c>
      <c r="F13" s="47" t="s">
        <v>428</v>
      </c>
      <c r="G13" s="47" t="s">
        <v>666</v>
      </c>
      <c r="H13" s="47" t="s">
        <v>287</v>
      </c>
      <c r="I13" s="47" t="s">
        <v>429</v>
      </c>
      <c r="J13" s="47" t="s">
        <v>289</v>
      </c>
      <c r="K13" s="47" t="s">
        <v>659</v>
      </c>
    </row>
    <row r="14" spans="1:11" x14ac:dyDescent="0.25">
      <c r="A14" s="47">
        <v>13</v>
      </c>
      <c r="B14" s="47" t="s">
        <v>599</v>
      </c>
      <c r="C14" s="47" t="s">
        <v>599</v>
      </c>
      <c r="D14" s="47" t="s">
        <v>600</v>
      </c>
      <c r="E14" s="47" t="s">
        <v>601</v>
      </c>
      <c r="F14" s="47" t="s">
        <v>605</v>
      </c>
      <c r="G14" s="47" t="s">
        <v>543</v>
      </c>
      <c r="H14" s="47" t="s">
        <v>473</v>
      </c>
      <c r="I14" s="47" t="s">
        <v>606</v>
      </c>
      <c r="J14" s="47" t="s">
        <v>475</v>
      </c>
      <c r="K14" s="47" t="s">
        <v>661</v>
      </c>
    </row>
    <row r="15" spans="1:11" x14ac:dyDescent="0.25">
      <c r="A15" s="47">
        <v>14</v>
      </c>
      <c r="B15" s="47" t="s">
        <v>102</v>
      </c>
      <c r="C15" s="47" t="s">
        <v>141</v>
      </c>
      <c r="D15" s="47" t="s">
        <v>42</v>
      </c>
      <c r="E15" s="47" t="s">
        <v>43</v>
      </c>
      <c r="F15" s="47" t="s">
        <v>142</v>
      </c>
      <c r="G15" s="47" t="s">
        <v>666</v>
      </c>
      <c r="H15" s="47" t="s">
        <v>3</v>
      </c>
      <c r="I15" s="47" t="s">
        <v>143</v>
      </c>
      <c r="J15" s="47" t="s">
        <v>53</v>
      </c>
      <c r="K15" s="47" t="s">
        <v>662</v>
      </c>
    </row>
    <row r="16" spans="1:11" x14ac:dyDescent="0.25">
      <c r="A16" s="47">
        <v>15</v>
      </c>
      <c r="B16" s="47" t="s">
        <v>608</v>
      </c>
      <c r="C16" s="47" t="s">
        <v>378</v>
      </c>
      <c r="D16" s="47" t="s">
        <v>27</v>
      </c>
      <c r="E16" s="47" t="s">
        <v>28</v>
      </c>
      <c r="F16" s="47" t="s">
        <v>609</v>
      </c>
      <c r="G16" s="47" t="s">
        <v>666</v>
      </c>
      <c r="H16" s="47" t="s">
        <v>294</v>
      </c>
      <c r="I16" s="47" t="s">
        <v>610</v>
      </c>
      <c r="J16" s="47" t="s">
        <v>289</v>
      </c>
      <c r="K16" s="47" t="s">
        <v>663</v>
      </c>
    </row>
    <row r="17" spans="1:11" x14ac:dyDescent="0.25">
      <c r="A17" s="47">
        <v>16</v>
      </c>
      <c r="B17" s="47" t="s">
        <v>623</v>
      </c>
      <c r="C17" s="47" t="s">
        <v>624</v>
      </c>
      <c r="D17" s="47" t="s">
        <v>625</v>
      </c>
      <c r="E17" s="47" t="s">
        <v>48</v>
      </c>
      <c r="F17" s="47" t="s">
        <v>626</v>
      </c>
      <c r="G17" s="47" t="s">
        <v>666</v>
      </c>
      <c r="H17" s="47" t="s">
        <v>294</v>
      </c>
      <c r="I17" s="47" t="s">
        <v>627</v>
      </c>
      <c r="J17" s="47" t="s">
        <v>289</v>
      </c>
      <c r="K17" s="47" t="s">
        <v>664</v>
      </c>
    </row>
    <row r="18" spans="1:11" x14ac:dyDescent="0.25">
      <c r="A18" s="47">
        <v>17</v>
      </c>
      <c r="B18" s="47"/>
      <c r="C18" s="47"/>
      <c r="D18" s="47"/>
      <c r="E18" s="47"/>
      <c r="F18" s="47" t="s">
        <v>572</v>
      </c>
      <c r="G18" s="47" t="s">
        <v>666</v>
      </c>
      <c r="H18" s="47" t="s">
        <v>287</v>
      </c>
      <c r="I18" s="47" t="s">
        <v>573</v>
      </c>
      <c r="J18" s="47" t="s">
        <v>289</v>
      </c>
      <c r="K18" s="47" t="s">
        <v>665</v>
      </c>
    </row>
    <row r="19" spans="1:11" x14ac:dyDescent="0.25">
      <c r="A19" s="47">
        <v>18</v>
      </c>
      <c r="B19" s="47" t="s">
        <v>575</v>
      </c>
      <c r="C19" s="47" t="s">
        <v>576</v>
      </c>
      <c r="D19" s="47" t="s">
        <v>577</v>
      </c>
      <c r="E19" s="47" t="s">
        <v>7</v>
      </c>
      <c r="F19" s="47" t="s">
        <v>578</v>
      </c>
      <c r="G19" s="47" t="s">
        <v>666</v>
      </c>
      <c r="H19" s="47" t="s">
        <v>287</v>
      </c>
      <c r="I19" s="47" t="s">
        <v>579</v>
      </c>
      <c r="J19" s="47" t="s">
        <v>289</v>
      </c>
      <c r="K19" s="47" t="s">
        <v>667</v>
      </c>
    </row>
    <row r="20" spans="1:11" x14ac:dyDescent="0.25">
      <c r="A20" s="47">
        <v>19</v>
      </c>
      <c r="B20" s="47" t="s">
        <v>535</v>
      </c>
      <c r="C20" s="47" t="s">
        <v>536</v>
      </c>
      <c r="D20" s="47" t="s">
        <v>205</v>
      </c>
      <c r="E20" s="47" t="s">
        <v>1</v>
      </c>
      <c r="F20" s="47" t="s">
        <v>537</v>
      </c>
      <c r="G20" s="47" t="s">
        <v>666</v>
      </c>
      <c r="H20" s="47" t="s">
        <v>3</v>
      </c>
      <c r="I20" s="47" t="s">
        <v>538</v>
      </c>
      <c r="J20" s="47" t="s">
        <v>53</v>
      </c>
      <c r="K20" s="47" t="s">
        <v>668</v>
      </c>
    </row>
    <row r="21" spans="1:11" x14ac:dyDescent="0.25">
      <c r="A21" s="47">
        <v>20</v>
      </c>
      <c r="B21" s="47" t="s">
        <v>590</v>
      </c>
      <c r="C21" s="47" t="s">
        <v>591</v>
      </c>
      <c r="D21" s="47" t="s">
        <v>592</v>
      </c>
      <c r="E21" s="47" t="s">
        <v>43</v>
      </c>
      <c r="F21" s="47" t="s">
        <v>593</v>
      </c>
      <c r="G21" s="47" t="s">
        <v>666</v>
      </c>
      <c r="H21" s="47" t="s">
        <v>30</v>
      </c>
      <c r="I21" s="47" t="s">
        <v>594</v>
      </c>
      <c r="J21" s="47" t="s">
        <v>32</v>
      </c>
      <c r="K21" s="47" t="s">
        <v>669</v>
      </c>
    </row>
    <row r="22" spans="1:11" x14ac:dyDescent="0.25">
      <c r="A22" s="47">
        <v>21</v>
      </c>
      <c r="B22" s="47" t="s">
        <v>257</v>
      </c>
      <c r="C22" s="47" t="s">
        <v>258</v>
      </c>
      <c r="D22" s="47" t="s">
        <v>36</v>
      </c>
      <c r="E22" s="47" t="s">
        <v>1</v>
      </c>
      <c r="F22" s="47" t="s">
        <v>259</v>
      </c>
      <c r="G22" s="47" t="s">
        <v>666</v>
      </c>
      <c r="H22" s="47" t="s">
        <v>3</v>
      </c>
      <c r="I22" s="47" t="s">
        <v>260</v>
      </c>
      <c r="J22" s="47" t="s">
        <v>53</v>
      </c>
      <c r="K22" s="47" t="s">
        <v>670</v>
      </c>
    </row>
    <row r="23" spans="1:11" x14ac:dyDescent="0.25">
      <c r="A23" s="47">
        <v>22</v>
      </c>
      <c r="B23" s="47" t="s">
        <v>407</v>
      </c>
      <c r="C23" s="47" t="s">
        <v>408</v>
      </c>
      <c r="D23" s="47" t="s">
        <v>618</v>
      </c>
      <c r="E23" s="47" t="s">
        <v>619</v>
      </c>
      <c r="F23" s="47" t="s">
        <v>409</v>
      </c>
      <c r="G23" s="47" t="s">
        <v>666</v>
      </c>
      <c r="H23" s="47" t="s">
        <v>294</v>
      </c>
      <c r="I23" s="47" t="s">
        <v>410</v>
      </c>
      <c r="J23" s="47" t="s">
        <v>289</v>
      </c>
      <c r="K23" s="47" t="s">
        <v>671</v>
      </c>
    </row>
    <row r="24" spans="1:11" x14ac:dyDescent="0.25">
      <c r="A24" s="47">
        <v>23</v>
      </c>
      <c r="B24" s="47" t="s">
        <v>407</v>
      </c>
      <c r="C24" s="47" t="s">
        <v>408</v>
      </c>
      <c r="D24" s="47" t="s">
        <v>618</v>
      </c>
      <c r="E24" s="47" t="s">
        <v>619</v>
      </c>
      <c r="F24" s="47" t="s">
        <v>563</v>
      </c>
      <c r="G24" s="47" t="s">
        <v>666</v>
      </c>
      <c r="H24" s="47" t="s">
        <v>294</v>
      </c>
      <c r="I24" s="47" t="s">
        <v>564</v>
      </c>
      <c r="J24" s="47" t="s">
        <v>289</v>
      </c>
      <c r="K24" s="47" t="s">
        <v>672</v>
      </c>
    </row>
    <row r="25" spans="1:11" x14ac:dyDescent="0.25">
      <c r="A25" s="47">
        <v>24</v>
      </c>
      <c r="B25" s="47" t="s">
        <v>566</v>
      </c>
      <c r="C25" s="47" t="s">
        <v>556</v>
      </c>
      <c r="D25" s="47" t="s">
        <v>0</v>
      </c>
      <c r="E25" s="47" t="s">
        <v>1</v>
      </c>
      <c r="F25" s="47" t="s">
        <v>557</v>
      </c>
      <c r="G25" s="47" t="s">
        <v>666</v>
      </c>
      <c r="H25" s="47" t="s">
        <v>287</v>
      </c>
      <c r="I25" s="47" t="s">
        <v>558</v>
      </c>
      <c r="J25" s="47" t="s">
        <v>289</v>
      </c>
      <c r="K25" s="47" t="s">
        <v>673</v>
      </c>
    </row>
    <row r="26" spans="1:11" x14ac:dyDescent="0.25">
      <c r="A26" s="47">
        <v>25</v>
      </c>
      <c r="B26" s="47" t="s">
        <v>567</v>
      </c>
      <c r="C26" s="47" t="s">
        <v>561</v>
      </c>
      <c r="D26" s="47" t="s">
        <v>0</v>
      </c>
      <c r="E26" s="47" t="s">
        <v>1</v>
      </c>
      <c r="F26" s="47" t="s">
        <v>61</v>
      </c>
      <c r="G26" s="47" t="s">
        <v>666</v>
      </c>
      <c r="H26" s="47" t="s">
        <v>3</v>
      </c>
      <c r="I26" s="47" t="s">
        <v>62</v>
      </c>
      <c r="J26" s="47" t="s">
        <v>53</v>
      </c>
      <c r="K26" s="47" t="s">
        <v>674</v>
      </c>
    </row>
    <row r="27" spans="1:11" x14ac:dyDescent="0.25">
      <c r="A27" s="47">
        <v>26</v>
      </c>
      <c r="B27" s="47" t="s">
        <v>161</v>
      </c>
      <c r="C27" s="47" t="s">
        <v>162</v>
      </c>
      <c r="D27" s="47" t="s">
        <v>394</v>
      </c>
      <c r="E27" s="47" t="s">
        <v>1</v>
      </c>
      <c r="F27" s="47" t="s">
        <v>163</v>
      </c>
      <c r="G27" s="47" t="s">
        <v>666</v>
      </c>
      <c r="H27" s="47" t="s">
        <v>30</v>
      </c>
      <c r="I27" s="47" t="s">
        <v>164</v>
      </c>
      <c r="J27" s="47" t="s">
        <v>32</v>
      </c>
      <c r="K27" s="47" t="s">
        <v>675</v>
      </c>
    </row>
    <row r="28" spans="1:11" x14ac:dyDescent="0.25">
      <c r="A28" s="47">
        <v>27</v>
      </c>
      <c r="B28" s="47" t="s">
        <v>322</v>
      </c>
      <c r="C28" s="47" t="s">
        <v>323</v>
      </c>
      <c r="D28" s="47" t="s">
        <v>66</v>
      </c>
      <c r="E28" s="47" t="s">
        <v>1</v>
      </c>
      <c r="F28" s="47" t="s">
        <v>324</v>
      </c>
      <c r="G28" s="47" t="s">
        <v>666</v>
      </c>
      <c r="H28" s="47" t="s">
        <v>287</v>
      </c>
      <c r="I28" s="47" t="s">
        <v>325</v>
      </c>
      <c r="J28" s="47" t="s">
        <v>289</v>
      </c>
      <c r="K28" s="47" t="s">
        <v>676</v>
      </c>
    </row>
    <row r="29" spans="1:11" x14ac:dyDescent="0.25">
      <c r="A29" s="47">
        <v>28</v>
      </c>
      <c r="B29" s="47"/>
      <c r="C29" s="47"/>
      <c r="D29" s="47"/>
      <c r="E29" s="47"/>
      <c r="F29" s="47" t="s">
        <v>540</v>
      </c>
      <c r="G29" s="47" t="s">
        <v>666</v>
      </c>
      <c r="H29" s="47" t="s">
        <v>294</v>
      </c>
      <c r="I29" s="47" t="s">
        <v>541</v>
      </c>
      <c r="J29" s="47" t="s">
        <v>289</v>
      </c>
      <c r="K29" s="47" t="s">
        <v>677</v>
      </c>
    </row>
    <row r="30" spans="1:11" x14ac:dyDescent="0.25">
      <c r="A30" s="47">
        <v>29</v>
      </c>
      <c r="B30" s="47" t="s">
        <v>283</v>
      </c>
      <c r="C30" s="47" t="s">
        <v>284</v>
      </c>
      <c r="D30" s="47" t="s">
        <v>285</v>
      </c>
      <c r="E30" s="47" t="s">
        <v>7</v>
      </c>
      <c r="F30" s="47" t="s">
        <v>286</v>
      </c>
      <c r="G30" s="47" t="s">
        <v>666</v>
      </c>
      <c r="H30" s="47" t="s">
        <v>287</v>
      </c>
      <c r="I30" s="47" t="s">
        <v>288</v>
      </c>
      <c r="J30" s="47" t="s">
        <v>289</v>
      </c>
      <c r="K30" s="47" t="s">
        <v>678</v>
      </c>
    </row>
    <row r="31" spans="1:11" x14ac:dyDescent="0.25">
      <c r="A31" s="47">
        <v>30</v>
      </c>
      <c r="B31" s="47" t="s">
        <v>291</v>
      </c>
      <c r="C31" s="47" t="s">
        <v>292</v>
      </c>
      <c r="D31" s="47" t="s">
        <v>0</v>
      </c>
      <c r="E31" s="47" t="s">
        <v>1</v>
      </c>
      <c r="F31" s="47" t="s">
        <v>293</v>
      </c>
      <c r="G31" s="47" t="s">
        <v>666</v>
      </c>
      <c r="H31" s="47" t="s">
        <v>294</v>
      </c>
      <c r="I31" s="47" t="s">
        <v>295</v>
      </c>
      <c r="J31" s="47" t="s">
        <v>289</v>
      </c>
      <c r="K31" s="47" t="s">
        <v>679</v>
      </c>
    </row>
    <row r="32" spans="1:11" x14ac:dyDescent="0.25">
      <c r="A32" s="47">
        <v>31</v>
      </c>
      <c r="B32" s="47" t="s">
        <v>297</v>
      </c>
      <c r="C32" s="47" t="s">
        <v>255</v>
      </c>
      <c r="D32" s="47" t="s">
        <v>0</v>
      </c>
      <c r="E32" s="47" t="s">
        <v>1</v>
      </c>
      <c r="F32" s="47" t="s">
        <v>298</v>
      </c>
      <c r="G32" s="47" t="s">
        <v>666</v>
      </c>
      <c r="H32" s="47" t="s">
        <v>294</v>
      </c>
      <c r="I32" s="47" t="s">
        <v>299</v>
      </c>
      <c r="J32" s="47" t="s">
        <v>289</v>
      </c>
      <c r="K32" s="47" t="s">
        <v>680</v>
      </c>
    </row>
    <row r="33" spans="1:11" x14ac:dyDescent="0.25">
      <c r="A33" s="47">
        <v>32</v>
      </c>
      <c r="B33" s="47" t="s">
        <v>301</v>
      </c>
      <c r="C33" s="47" t="s">
        <v>302</v>
      </c>
      <c r="D33" s="47" t="s">
        <v>0</v>
      </c>
      <c r="E33" s="47" t="s">
        <v>1</v>
      </c>
      <c r="F33" s="47" t="s">
        <v>303</v>
      </c>
      <c r="G33" s="47" t="s">
        <v>666</v>
      </c>
      <c r="H33" s="47" t="s">
        <v>294</v>
      </c>
      <c r="I33" s="47" t="s">
        <v>304</v>
      </c>
      <c r="J33" s="47" t="s">
        <v>289</v>
      </c>
      <c r="K33" s="47" t="s">
        <v>681</v>
      </c>
    </row>
    <row r="34" spans="1:11" x14ac:dyDescent="0.25">
      <c r="A34" s="47">
        <v>33</v>
      </c>
      <c r="B34" s="47" t="s">
        <v>306</v>
      </c>
      <c r="C34" s="47" t="s">
        <v>307</v>
      </c>
      <c r="D34" s="47" t="s">
        <v>112</v>
      </c>
      <c r="E34" s="47" t="s">
        <v>43</v>
      </c>
      <c r="F34" s="47" t="s">
        <v>308</v>
      </c>
      <c r="G34" s="47" t="s">
        <v>666</v>
      </c>
      <c r="H34" s="47" t="s">
        <v>287</v>
      </c>
      <c r="I34" s="47" t="s">
        <v>309</v>
      </c>
      <c r="J34" s="47" t="s">
        <v>289</v>
      </c>
      <c r="K34" s="47" t="s">
        <v>682</v>
      </c>
    </row>
    <row r="35" spans="1:11" x14ac:dyDescent="0.25">
      <c r="A35" s="47">
        <v>34</v>
      </c>
      <c r="B35" s="47" t="s">
        <v>311</v>
      </c>
      <c r="C35" s="47" t="s">
        <v>312</v>
      </c>
      <c r="D35" s="47" t="s">
        <v>313</v>
      </c>
      <c r="E35" s="47" t="s">
        <v>43</v>
      </c>
      <c r="F35" s="47" t="s">
        <v>314</v>
      </c>
      <c r="G35" s="47" t="s">
        <v>666</v>
      </c>
      <c r="H35" s="47" t="s">
        <v>294</v>
      </c>
      <c r="I35" s="47" t="s">
        <v>315</v>
      </c>
      <c r="J35" s="47" t="s">
        <v>289</v>
      </c>
      <c r="K35" s="47" t="s">
        <v>683</v>
      </c>
    </row>
    <row r="36" spans="1:11" x14ac:dyDescent="0.25">
      <c r="A36" s="47">
        <v>35</v>
      </c>
      <c r="B36" s="47" t="s">
        <v>317</v>
      </c>
      <c r="C36" s="47" t="s">
        <v>279</v>
      </c>
      <c r="D36" s="47" t="s">
        <v>318</v>
      </c>
      <c r="E36" s="47" t="s">
        <v>28</v>
      </c>
      <c r="F36" s="47" t="s">
        <v>319</v>
      </c>
      <c r="G36" s="47" t="s">
        <v>666</v>
      </c>
      <c r="H36" s="47" t="s">
        <v>287</v>
      </c>
      <c r="I36" s="47" t="s">
        <v>320</v>
      </c>
      <c r="J36" s="47" t="s">
        <v>289</v>
      </c>
      <c r="K36" s="47" t="s">
        <v>758</v>
      </c>
    </row>
    <row r="37" spans="1:11" x14ac:dyDescent="0.25">
      <c r="A37" s="47">
        <v>36</v>
      </c>
      <c r="B37" s="47" t="s">
        <v>327</v>
      </c>
      <c r="C37" s="47" t="s">
        <v>328</v>
      </c>
      <c r="D37" s="47" t="s">
        <v>112</v>
      </c>
      <c r="E37" s="47" t="s">
        <v>43</v>
      </c>
      <c r="F37" s="47" t="s">
        <v>329</v>
      </c>
      <c r="G37" s="47" t="s">
        <v>666</v>
      </c>
      <c r="H37" s="47" t="s">
        <v>287</v>
      </c>
      <c r="I37" s="47" t="s">
        <v>330</v>
      </c>
      <c r="J37" s="47" t="s">
        <v>289</v>
      </c>
      <c r="K37" s="47" t="s">
        <v>684</v>
      </c>
    </row>
    <row r="38" spans="1:11" x14ac:dyDescent="0.25">
      <c r="A38" s="47">
        <v>37</v>
      </c>
      <c r="B38" s="47" t="s">
        <v>15</v>
      </c>
      <c r="C38" s="47" t="s">
        <v>16</v>
      </c>
      <c r="D38" s="47" t="s">
        <v>17</v>
      </c>
      <c r="E38" s="47" t="s">
        <v>7</v>
      </c>
      <c r="F38" s="47" t="s">
        <v>18</v>
      </c>
      <c r="G38" s="47" t="s">
        <v>527</v>
      </c>
      <c r="H38" s="47" t="s">
        <v>5</v>
      </c>
      <c r="I38" s="47" t="s">
        <v>19</v>
      </c>
      <c r="J38" s="47" t="s">
        <v>6</v>
      </c>
      <c r="K38" s="47" t="s">
        <v>685</v>
      </c>
    </row>
    <row r="39" spans="1:11" x14ac:dyDescent="0.25">
      <c r="A39" s="47">
        <v>38</v>
      </c>
      <c r="B39" s="47" t="s">
        <v>333</v>
      </c>
      <c r="C39" s="47" t="s">
        <v>334</v>
      </c>
      <c r="D39" s="47" t="s">
        <v>335</v>
      </c>
      <c r="E39" s="47" t="s">
        <v>48</v>
      </c>
      <c r="F39" s="47" t="s">
        <v>336</v>
      </c>
      <c r="G39" s="47" t="s">
        <v>666</v>
      </c>
      <c r="H39" s="47" t="s">
        <v>287</v>
      </c>
      <c r="I39" s="47" t="s">
        <v>337</v>
      </c>
      <c r="J39" s="47" t="s">
        <v>289</v>
      </c>
      <c r="K39" s="47" t="s">
        <v>686</v>
      </c>
    </row>
    <row r="40" spans="1:11" x14ac:dyDescent="0.25">
      <c r="A40" s="47">
        <v>39</v>
      </c>
      <c r="B40" s="47" t="s">
        <v>345</v>
      </c>
      <c r="C40" s="47" t="s">
        <v>346</v>
      </c>
      <c r="D40" s="47" t="s">
        <v>17</v>
      </c>
      <c r="E40" s="47" t="s">
        <v>7</v>
      </c>
      <c r="F40" s="47" t="s">
        <v>347</v>
      </c>
      <c r="G40" s="47" t="s">
        <v>666</v>
      </c>
      <c r="H40" s="47" t="s">
        <v>287</v>
      </c>
      <c r="I40" s="47" t="s">
        <v>348</v>
      </c>
      <c r="J40" s="47" t="s">
        <v>289</v>
      </c>
      <c r="K40" s="47" t="s">
        <v>688</v>
      </c>
    </row>
    <row r="41" spans="1:11" x14ac:dyDescent="0.25">
      <c r="A41" s="47">
        <v>40</v>
      </c>
      <c r="B41" s="47" t="s">
        <v>350</v>
      </c>
      <c r="C41" s="47" t="s">
        <v>340</v>
      </c>
      <c r="D41" s="47" t="s">
        <v>351</v>
      </c>
      <c r="E41" s="47" t="s">
        <v>48</v>
      </c>
      <c r="F41" s="47" t="s">
        <v>352</v>
      </c>
      <c r="G41" s="47" t="s">
        <v>666</v>
      </c>
      <c r="H41" s="47" t="s">
        <v>287</v>
      </c>
      <c r="I41" s="47" t="s">
        <v>353</v>
      </c>
      <c r="J41" s="47" t="s">
        <v>289</v>
      </c>
      <c r="K41" s="47" t="s">
        <v>689</v>
      </c>
    </row>
    <row r="42" spans="1:11" x14ac:dyDescent="0.25">
      <c r="A42" s="47">
        <v>41</v>
      </c>
      <c r="B42" s="47" t="s">
        <v>355</v>
      </c>
      <c r="C42" s="47" t="s">
        <v>356</v>
      </c>
      <c r="D42" s="47" t="s">
        <v>0</v>
      </c>
      <c r="E42" s="47" t="s">
        <v>1</v>
      </c>
      <c r="F42" s="47" t="s">
        <v>357</v>
      </c>
      <c r="G42" s="47" t="s">
        <v>666</v>
      </c>
      <c r="H42" s="47" t="s">
        <v>294</v>
      </c>
      <c r="I42" s="47" t="s">
        <v>358</v>
      </c>
      <c r="J42" s="47" t="s">
        <v>289</v>
      </c>
      <c r="K42" s="47" t="s">
        <v>690</v>
      </c>
    </row>
    <row r="43" spans="1:11" x14ac:dyDescent="0.25">
      <c r="A43" s="47">
        <v>42</v>
      </c>
      <c r="B43" s="47" t="s">
        <v>238</v>
      </c>
      <c r="C43" s="47" t="s">
        <v>239</v>
      </c>
      <c r="D43" s="47" t="s">
        <v>0</v>
      </c>
      <c r="E43" s="47" t="s">
        <v>1</v>
      </c>
      <c r="F43" s="47" t="s">
        <v>240</v>
      </c>
      <c r="G43" s="47" t="s">
        <v>666</v>
      </c>
      <c r="H43" s="47" t="s">
        <v>3</v>
      </c>
      <c r="I43" s="47" t="s">
        <v>241</v>
      </c>
      <c r="J43" s="47" t="s">
        <v>53</v>
      </c>
      <c r="K43" s="47" t="s">
        <v>691</v>
      </c>
    </row>
    <row r="44" spans="1:11" x14ac:dyDescent="0.25">
      <c r="A44" s="47">
        <v>43</v>
      </c>
      <c r="B44" s="47" t="s">
        <v>361</v>
      </c>
      <c r="C44" s="47" t="s">
        <v>362</v>
      </c>
      <c r="D44" s="47" t="s">
        <v>0</v>
      </c>
      <c r="E44" s="47" t="s">
        <v>1</v>
      </c>
      <c r="F44" s="47" t="s">
        <v>363</v>
      </c>
      <c r="G44" s="47" t="s">
        <v>666</v>
      </c>
      <c r="H44" s="47" t="s">
        <v>287</v>
      </c>
      <c r="I44" s="47" t="s">
        <v>364</v>
      </c>
      <c r="J44" s="47" t="s">
        <v>289</v>
      </c>
      <c r="K44" s="47" t="s">
        <v>692</v>
      </c>
    </row>
    <row r="45" spans="1:11" x14ac:dyDescent="0.25">
      <c r="A45" s="47">
        <v>44</v>
      </c>
      <c r="B45" s="47" t="s">
        <v>366</v>
      </c>
      <c r="C45" s="47" t="s">
        <v>367</v>
      </c>
      <c r="D45" s="47" t="s">
        <v>368</v>
      </c>
      <c r="E45" s="47" t="s">
        <v>43</v>
      </c>
      <c r="F45" s="47" t="s">
        <v>369</v>
      </c>
      <c r="G45" s="47" t="s">
        <v>666</v>
      </c>
      <c r="H45" s="47" t="s">
        <v>294</v>
      </c>
      <c r="I45" s="47" t="s">
        <v>370</v>
      </c>
      <c r="J45" s="47" t="s">
        <v>289</v>
      </c>
      <c r="K45" s="47" t="s">
        <v>693</v>
      </c>
    </row>
    <row r="46" spans="1:11" x14ac:dyDescent="0.25">
      <c r="A46" s="47">
        <v>45</v>
      </c>
      <c r="B46" s="47" t="s">
        <v>372</v>
      </c>
      <c r="C46" s="47" t="s">
        <v>373</v>
      </c>
      <c r="D46" s="47" t="s">
        <v>42</v>
      </c>
      <c r="E46" s="47" t="s">
        <v>43</v>
      </c>
      <c r="F46" s="47" t="s">
        <v>374</v>
      </c>
      <c r="G46" s="47" t="s">
        <v>666</v>
      </c>
      <c r="H46" s="47" t="s">
        <v>294</v>
      </c>
      <c r="I46" s="47" t="s">
        <v>375</v>
      </c>
      <c r="J46" s="47" t="s">
        <v>289</v>
      </c>
      <c r="K46" s="47" t="s">
        <v>694</v>
      </c>
    </row>
    <row r="47" spans="1:11" x14ac:dyDescent="0.25">
      <c r="A47" s="47">
        <v>46</v>
      </c>
      <c r="B47" s="47" t="s">
        <v>377</v>
      </c>
      <c r="C47" s="47" t="s">
        <v>378</v>
      </c>
      <c r="D47" s="47" t="s">
        <v>256</v>
      </c>
      <c r="E47" s="47" t="s">
        <v>1</v>
      </c>
      <c r="F47" s="47" t="s">
        <v>379</v>
      </c>
      <c r="G47" s="47" t="s">
        <v>666</v>
      </c>
      <c r="H47" s="47" t="s">
        <v>294</v>
      </c>
      <c r="I47" s="47" t="s">
        <v>380</v>
      </c>
      <c r="J47" s="47" t="s">
        <v>289</v>
      </c>
      <c r="K47" s="47" t="s">
        <v>695</v>
      </c>
    </row>
    <row r="48" spans="1:11" x14ac:dyDescent="0.25">
      <c r="A48" s="47">
        <v>47</v>
      </c>
      <c r="B48" s="47" t="s">
        <v>387</v>
      </c>
      <c r="C48" s="47" t="s">
        <v>279</v>
      </c>
      <c r="D48" s="47" t="s">
        <v>351</v>
      </c>
      <c r="E48" s="47" t="s">
        <v>48</v>
      </c>
      <c r="F48" s="47" t="s">
        <v>388</v>
      </c>
      <c r="G48" s="47" t="s">
        <v>666</v>
      </c>
      <c r="H48" s="47" t="s">
        <v>287</v>
      </c>
      <c r="I48" s="47" t="s">
        <v>389</v>
      </c>
      <c r="J48" s="47" t="s">
        <v>289</v>
      </c>
      <c r="K48" s="47" t="s">
        <v>696</v>
      </c>
    </row>
    <row r="49" spans="1:11" x14ac:dyDescent="0.25">
      <c r="A49" s="47">
        <v>48</v>
      </c>
      <c r="B49" s="47" t="s">
        <v>49</v>
      </c>
      <c r="C49" s="47" t="s">
        <v>97</v>
      </c>
      <c r="D49" s="47" t="s">
        <v>66</v>
      </c>
      <c r="E49" s="47" t="s">
        <v>1</v>
      </c>
      <c r="F49" s="47" t="s">
        <v>391</v>
      </c>
      <c r="G49" s="47" t="s">
        <v>666</v>
      </c>
      <c r="H49" s="47" t="s">
        <v>294</v>
      </c>
      <c r="I49" s="47" t="s">
        <v>392</v>
      </c>
      <c r="J49" s="47" t="s">
        <v>289</v>
      </c>
      <c r="K49" s="47" t="s">
        <v>697</v>
      </c>
    </row>
    <row r="50" spans="1:11" x14ac:dyDescent="0.25">
      <c r="A50" s="47">
        <v>49</v>
      </c>
      <c r="B50" s="47" t="s">
        <v>366</v>
      </c>
      <c r="C50" s="47" t="s">
        <v>367</v>
      </c>
      <c r="D50" s="47" t="s">
        <v>368</v>
      </c>
      <c r="E50" s="47" t="s">
        <v>43</v>
      </c>
      <c r="F50" s="47" t="s">
        <v>395</v>
      </c>
      <c r="G50" s="47" t="s">
        <v>527</v>
      </c>
      <c r="H50" s="47" t="s">
        <v>5</v>
      </c>
      <c r="I50" s="47" t="s">
        <v>396</v>
      </c>
      <c r="J50" s="47" t="s">
        <v>6</v>
      </c>
      <c r="K50" s="47" t="s">
        <v>698</v>
      </c>
    </row>
    <row r="51" spans="1:11" x14ac:dyDescent="0.25">
      <c r="A51" s="47">
        <v>50</v>
      </c>
      <c r="B51" s="47" t="s">
        <v>137</v>
      </c>
      <c r="C51" s="47" t="s">
        <v>138</v>
      </c>
      <c r="D51" s="47" t="s">
        <v>0</v>
      </c>
      <c r="E51" s="47" t="s">
        <v>1</v>
      </c>
      <c r="F51" s="47" t="s">
        <v>139</v>
      </c>
      <c r="G51" s="47" t="s">
        <v>666</v>
      </c>
      <c r="H51" s="47" t="s">
        <v>3</v>
      </c>
      <c r="I51" s="47" t="s">
        <v>140</v>
      </c>
      <c r="J51" s="47" t="s">
        <v>53</v>
      </c>
      <c r="K51" s="47" t="s">
        <v>699</v>
      </c>
    </row>
    <row r="52" spans="1:11" x14ac:dyDescent="0.25">
      <c r="A52" s="47">
        <v>51</v>
      </c>
      <c r="B52" s="47" t="s">
        <v>262</v>
      </c>
      <c r="C52" s="47" t="s">
        <v>399</v>
      </c>
      <c r="D52" s="47" t="s">
        <v>0</v>
      </c>
      <c r="E52" s="47" t="s">
        <v>1</v>
      </c>
      <c r="F52" s="47" t="s">
        <v>400</v>
      </c>
      <c r="G52" s="47" t="s">
        <v>666</v>
      </c>
      <c r="H52" s="47" t="s">
        <v>294</v>
      </c>
      <c r="I52" s="47" t="s">
        <v>401</v>
      </c>
      <c r="J52" s="47" t="s">
        <v>289</v>
      </c>
      <c r="K52" s="47" t="s">
        <v>700</v>
      </c>
    </row>
    <row r="53" spans="1:11" x14ac:dyDescent="0.25">
      <c r="A53" s="47">
        <v>52</v>
      </c>
      <c r="B53" s="47" t="s">
        <v>403</v>
      </c>
      <c r="C53" s="47" t="s">
        <v>60</v>
      </c>
      <c r="D53" s="47" t="s">
        <v>27</v>
      </c>
      <c r="E53" s="47" t="s">
        <v>28</v>
      </c>
      <c r="F53" s="47" t="s">
        <v>404</v>
      </c>
      <c r="G53" s="47" t="s">
        <v>666</v>
      </c>
      <c r="H53" s="47" t="s">
        <v>287</v>
      </c>
      <c r="I53" s="47" t="s">
        <v>405</v>
      </c>
      <c r="J53" s="47" t="s">
        <v>289</v>
      </c>
      <c r="K53" s="47" t="s">
        <v>701</v>
      </c>
    </row>
    <row r="54" spans="1:11" x14ac:dyDescent="0.25">
      <c r="A54" s="47">
        <v>53</v>
      </c>
      <c r="B54" s="47" t="s">
        <v>407</v>
      </c>
      <c r="C54" s="47" t="s">
        <v>408</v>
      </c>
      <c r="D54" s="47" t="s">
        <v>618</v>
      </c>
      <c r="E54" s="47" t="s">
        <v>619</v>
      </c>
      <c r="F54" s="47" t="s">
        <v>412</v>
      </c>
      <c r="G54" s="47" t="s">
        <v>666</v>
      </c>
      <c r="H54" s="47" t="s">
        <v>294</v>
      </c>
      <c r="I54" s="47" t="s">
        <v>413</v>
      </c>
      <c r="J54" s="47" t="s">
        <v>289</v>
      </c>
      <c r="K54" s="47" t="s">
        <v>702</v>
      </c>
    </row>
    <row r="55" spans="1:11" x14ac:dyDescent="0.25">
      <c r="A55" s="47">
        <v>54</v>
      </c>
      <c r="B55" s="47" t="s">
        <v>415</v>
      </c>
      <c r="C55" s="47" t="s">
        <v>416</v>
      </c>
      <c r="D55" s="47" t="s">
        <v>417</v>
      </c>
      <c r="E55" s="47" t="s">
        <v>28</v>
      </c>
      <c r="F55" s="47" t="s">
        <v>418</v>
      </c>
      <c r="G55" s="47" t="s">
        <v>666</v>
      </c>
      <c r="H55" s="47" t="s">
        <v>287</v>
      </c>
      <c r="I55" s="47" t="s">
        <v>419</v>
      </c>
      <c r="J55" s="47" t="s">
        <v>289</v>
      </c>
      <c r="K55" s="47" t="s">
        <v>703</v>
      </c>
    </row>
    <row r="56" spans="1:11" x14ac:dyDescent="0.25">
      <c r="A56" s="47">
        <v>55</v>
      </c>
      <c r="B56" s="47" t="s">
        <v>431</v>
      </c>
      <c r="C56" s="47" t="s">
        <v>172</v>
      </c>
      <c r="D56" s="47" t="s">
        <v>432</v>
      </c>
      <c r="E56" s="47" t="s">
        <v>28</v>
      </c>
      <c r="F56" s="47" t="s">
        <v>433</v>
      </c>
      <c r="G56" s="47" t="s">
        <v>666</v>
      </c>
      <c r="H56" s="47" t="s">
        <v>294</v>
      </c>
      <c r="I56" s="47" t="s">
        <v>434</v>
      </c>
      <c r="J56" s="47" t="s">
        <v>289</v>
      </c>
      <c r="K56" s="47" t="s">
        <v>704</v>
      </c>
    </row>
    <row r="57" spans="1:11" x14ac:dyDescent="0.25">
      <c r="A57" s="47">
        <v>56</v>
      </c>
      <c r="B57" s="47" t="s">
        <v>15</v>
      </c>
      <c r="C57" s="47" t="s">
        <v>16</v>
      </c>
      <c r="D57" s="47" t="s">
        <v>17</v>
      </c>
      <c r="E57" s="47" t="s">
        <v>7</v>
      </c>
      <c r="F57" s="47" t="s">
        <v>77</v>
      </c>
      <c r="G57" s="47" t="s">
        <v>666</v>
      </c>
      <c r="H57" s="47" t="s">
        <v>30</v>
      </c>
      <c r="I57" s="47" t="s">
        <v>78</v>
      </c>
      <c r="J57" s="47" t="s">
        <v>32</v>
      </c>
      <c r="K57" s="47" t="s">
        <v>705</v>
      </c>
    </row>
    <row r="58" spans="1:11" x14ac:dyDescent="0.25">
      <c r="A58" s="47">
        <v>57</v>
      </c>
      <c r="B58" s="47" t="s">
        <v>407</v>
      </c>
      <c r="C58" s="47" t="s">
        <v>408</v>
      </c>
      <c r="D58" s="47" t="s">
        <v>618</v>
      </c>
      <c r="E58" s="47" t="s">
        <v>619</v>
      </c>
      <c r="F58" s="47" t="s">
        <v>437</v>
      </c>
      <c r="G58" s="47" t="s">
        <v>666</v>
      </c>
      <c r="H58" s="47" t="s">
        <v>30</v>
      </c>
      <c r="I58" s="47" t="s">
        <v>438</v>
      </c>
      <c r="J58" s="47" t="s">
        <v>32</v>
      </c>
      <c r="K58" s="47" t="s">
        <v>706</v>
      </c>
    </row>
    <row r="59" spans="1:11" x14ac:dyDescent="0.25">
      <c r="A59" s="47">
        <v>58</v>
      </c>
      <c r="B59" s="47" t="s">
        <v>407</v>
      </c>
      <c r="C59" s="47" t="s">
        <v>408</v>
      </c>
      <c r="D59" s="47" t="s">
        <v>618</v>
      </c>
      <c r="E59" s="47" t="s">
        <v>619</v>
      </c>
      <c r="F59" s="47" t="s">
        <v>440</v>
      </c>
      <c r="G59" s="47" t="s">
        <v>666</v>
      </c>
      <c r="H59" s="47" t="s">
        <v>30</v>
      </c>
      <c r="I59" s="47" t="s">
        <v>441</v>
      </c>
      <c r="J59" s="47" t="s">
        <v>32</v>
      </c>
      <c r="K59" s="47" t="s">
        <v>707</v>
      </c>
    </row>
    <row r="60" spans="1:11" x14ac:dyDescent="0.25">
      <c r="A60" s="47">
        <v>59</v>
      </c>
      <c r="B60" s="47" t="s">
        <v>443</v>
      </c>
      <c r="C60" s="47" t="s">
        <v>444</v>
      </c>
      <c r="D60" s="47" t="s">
        <v>0</v>
      </c>
      <c r="E60" s="47" t="s">
        <v>1</v>
      </c>
      <c r="F60" s="47" t="s">
        <v>445</v>
      </c>
      <c r="G60" s="47" t="s">
        <v>527</v>
      </c>
      <c r="H60" s="47" t="s">
        <v>5</v>
      </c>
      <c r="I60" s="47" t="s">
        <v>446</v>
      </c>
      <c r="J60" s="47" t="s">
        <v>6</v>
      </c>
      <c r="K60" s="47" t="s">
        <v>708</v>
      </c>
    </row>
    <row r="61" spans="1:11" x14ac:dyDescent="0.25">
      <c r="A61" s="47">
        <v>60</v>
      </c>
      <c r="B61" s="47" t="s">
        <v>448</v>
      </c>
      <c r="C61" s="47" t="s">
        <v>449</v>
      </c>
      <c r="D61" s="47" t="s">
        <v>205</v>
      </c>
      <c r="E61" s="47" t="s">
        <v>1</v>
      </c>
      <c r="F61" s="47" t="s">
        <v>450</v>
      </c>
      <c r="G61" s="47" t="s">
        <v>527</v>
      </c>
      <c r="H61" s="47" t="s">
        <v>5</v>
      </c>
      <c r="I61" s="47" t="s">
        <v>451</v>
      </c>
      <c r="J61" s="47" t="s">
        <v>6</v>
      </c>
      <c r="K61" s="47" t="s">
        <v>709</v>
      </c>
    </row>
    <row r="62" spans="1:11" x14ac:dyDescent="0.25">
      <c r="A62" s="47">
        <v>61</v>
      </c>
      <c r="B62" s="47" t="s">
        <v>460</v>
      </c>
      <c r="C62" s="47" t="s">
        <v>461</v>
      </c>
      <c r="D62" s="47" t="s">
        <v>462</v>
      </c>
      <c r="E62" s="47" t="s">
        <v>1</v>
      </c>
      <c r="F62" s="47" t="s">
        <v>463</v>
      </c>
      <c r="G62" s="47" t="s">
        <v>666</v>
      </c>
      <c r="H62" s="47" t="s">
        <v>30</v>
      </c>
      <c r="I62" s="47" t="s">
        <v>464</v>
      </c>
      <c r="J62" s="47" t="s">
        <v>32</v>
      </c>
      <c r="K62" s="47" t="s">
        <v>711</v>
      </c>
    </row>
    <row r="63" spans="1:11" x14ac:dyDescent="0.25">
      <c r="A63" s="47">
        <v>62</v>
      </c>
      <c r="B63" s="47" t="s">
        <v>165</v>
      </c>
      <c r="C63" s="47" t="s">
        <v>166</v>
      </c>
      <c r="D63" s="47" t="s">
        <v>27</v>
      </c>
      <c r="E63" s="47" t="s">
        <v>28</v>
      </c>
      <c r="F63" s="47" t="s">
        <v>167</v>
      </c>
      <c r="G63" s="47" t="s">
        <v>666</v>
      </c>
      <c r="H63" s="47" t="s">
        <v>30</v>
      </c>
      <c r="I63" s="47" t="s">
        <v>168</v>
      </c>
      <c r="J63" s="47" t="s">
        <v>32</v>
      </c>
      <c r="K63" s="47" t="s">
        <v>712</v>
      </c>
    </row>
    <row r="64" spans="1:11" x14ac:dyDescent="0.25">
      <c r="A64" s="47">
        <v>63</v>
      </c>
      <c r="B64" s="47" t="s">
        <v>20</v>
      </c>
      <c r="C64" s="47" t="s">
        <v>21</v>
      </c>
      <c r="D64" s="47" t="s">
        <v>0</v>
      </c>
      <c r="E64" s="47" t="s">
        <v>1</v>
      </c>
      <c r="F64" s="47" t="s">
        <v>22</v>
      </c>
      <c r="G64" s="47" t="s">
        <v>527</v>
      </c>
      <c r="H64" s="47" t="s">
        <v>5</v>
      </c>
      <c r="I64" s="47" t="s">
        <v>23</v>
      </c>
      <c r="J64" s="47" t="s">
        <v>6</v>
      </c>
      <c r="K64" s="47" t="s">
        <v>713</v>
      </c>
    </row>
    <row r="65" spans="1:11" x14ac:dyDescent="0.25">
      <c r="A65" s="47">
        <v>64</v>
      </c>
      <c r="B65" s="47" t="s">
        <v>25</v>
      </c>
      <c r="C65" s="47" t="s">
        <v>26</v>
      </c>
      <c r="D65" s="47" t="s">
        <v>27</v>
      </c>
      <c r="E65" s="47" t="s">
        <v>28</v>
      </c>
      <c r="F65" s="47" t="s">
        <v>29</v>
      </c>
      <c r="G65" s="47" t="s">
        <v>666</v>
      </c>
      <c r="H65" s="47" t="s">
        <v>30</v>
      </c>
      <c r="I65" s="47" t="s">
        <v>31</v>
      </c>
      <c r="J65" s="47" t="s">
        <v>32</v>
      </c>
      <c r="K65" s="47" t="s">
        <v>714</v>
      </c>
    </row>
    <row r="66" spans="1:11" x14ac:dyDescent="0.25">
      <c r="A66" s="47">
        <v>65</v>
      </c>
      <c r="B66" s="47" t="s">
        <v>34</v>
      </c>
      <c r="C66" s="47" t="s">
        <v>35</v>
      </c>
      <c r="D66" s="47" t="s">
        <v>36</v>
      </c>
      <c r="E66" s="47" t="s">
        <v>1</v>
      </c>
      <c r="F66" s="47" t="s">
        <v>37</v>
      </c>
      <c r="G66" s="47" t="s">
        <v>527</v>
      </c>
      <c r="H66" s="47" t="s">
        <v>5</v>
      </c>
      <c r="I66" s="47" t="s">
        <v>38</v>
      </c>
      <c r="J66" s="47" t="s">
        <v>6</v>
      </c>
      <c r="K66" s="47" t="s">
        <v>715</v>
      </c>
    </row>
    <row r="67" spans="1:11" x14ac:dyDescent="0.25">
      <c r="A67" s="47">
        <v>66</v>
      </c>
      <c r="B67" s="47" t="s">
        <v>40</v>
      </c>
      <c r="C67" s="47" t="s">
        <v>41</v>
      </c>
      <c r="D67" s="47" t="s">
        <v>42</v>
      </c>
      <c r="E67" s="47" t="s">
        <v>43</v>
      </c>
      <c r="F67" s="47" t="s">
        <v>44</v>
      </c>
      <c r="G67" s="47" t="s">
        <v>527</v>
      </c>
      <c r="H67" s="47" t="s">
        <v>5</v>
      </c>
      <c r="I67" s="47" t="s">
        <v>45</v>
      </c>
      <c r="J67" s="47" t="s">
        <v>6</v>
      </c>
      <c r="K67" s="47" t="s">
        <v>716</v>
      </c>
    </row>
    <row r="68" spans="1:11" x14ac:dyDescent="0.25">
      <c r="A68" s="47">
        <v>67</v>
      </c>
      <c r="B68" s="47" t="s">
        <v>791</v>
      </c>
      <c r="C68" s="47" t="s">
        <v>792</v>
      </c>
      <c r="D68" s="47" t="s">
        <v>793</v>
      </c>
      <c r="E68" s="47" t="s">
        <v>601</v>
      </c>
      <c r="F68" s="47" t="s">
        <v>794</v>
      </c>
      <c r="G68" s="47" t="s">
        <v>788</v>
      </c>
      <c r="H68" s="47" t="s">
        <v>8</v>
      </c>
      <c r="I68" s="47" t="s">
        <v>795</v>
      </c>
      <c r="J68" s="47" t="s">
        <v>778</v>
      </c>
      <c r="K68" s="47" t="s">
        <v>796</v>
      </c>
    </row>
    <row r="69" spans="1:11" x14ac:dyDescent="0.25">
      <c r="A69" s="47">
        <v>68</v>
      </c>
      <c r="B69" s="47" t="s">
        <v>54</v>
      </c>
      <c r="C69" s="47" t="s">
        <v>55</v>
      </c>
      <c r="D69" s="47" t="s">
        <v>0</v>
      </c>
      <c r="E69" s="47" t="s">
        <v>1</v>
      </c>
      <c r="F69" s="47" t="s">
        <v>56</v>
      </c>
      <c r="G69" s="47" t="s">
        <v>527</v>
      </c>
      <c r="H69" s="47" t="s">
        <v>5</v>
      </c>
      <c r="I69" s="47" t="s">
        <v>57</v>
      </c>
      <c r="J69" s="47" t="s">
        <v>6</v>
      </c>
      <c r="K69" s="47" t="s">
        <v>717</v>
      </c>
    </row>
    <row r="70" spans="1:11" x14ac:dyDescent="0.25">
      <c r="A70" s="47">
        <v>69</v>
      </c>
      <c r="B70" s="47" t="s">
        <v>64</v>
      </c>
      <c r="C70" s="47" t="s">
        <v>65</v>
      </c>
      <c r="D70" s="47" t="s">
        <v>66</v>
      </c>
      <c r="E70" s="47" t="s">
        <v>1</v>
      </c>
      <c r="F70" s="47" t="s">
        <v>67</v>
      </c>
      <c r="G70" s="47" t="s">
        <v>666</v>
      </c>
      <c r="H70" s="47" t="s">
        <v>30</v>
      </c>
      <c r="I70" s="47" t="s">
        <v>68</v>
      </c>
      <c r="J70" s="47" t="s">
        <v>32</v>
      </c>
      <c r="K70" s="47" t="s">
        <v>718</v>
      </c>
    </row>
    <row r="71" spans="1:11" x14ac:dyDescent="0.25">
      <c r="A71" s="47">
        <v>70</v>
      </c>
      <c r="B71" s="47" t="s">
        <v>71</v>
      </c>
      <c r="C71" s="47" t="s">
        <v>72</v>
      </c>
      <c r="D71" s="47" t="s">
        <v>73</v>
      </c>
      <c r="E71" s="47" t="s">
        <v>28</v>
      </c>
      <c r="F71" s="47" t="s">
        <v>74</v>
      </c>
      <c r="G71" s="47" t="s">
        <v>666</v>
      </c>
      <c r="H71" s="47" t="s">
        <v>30</v>
      </c>
      <c r="I71" s="47" t="s">
        <v>75</v>
      </c>
      <c r="J71" s="47" t="s">
        <v>32</v>
      </c>
      <c r="K71" s="47" t="s">
        <v>719</v>
      </c>
    </row>
    <row r="72" spans="1:11" x14ac:dyDescent="0.25">
      <c r="A72" s="47">
        <v>71</v>
      </c>
      <c r="B72" s="47" t="s">
        <v>467</v>
      </c>
      <c r="C72" s="47" t="s">
        <v>468</v>
      </c>
      <c r="D72" s="47" t="s">
        <v>0</v>
      </c>
      <c r="E72" s="47" t="s">
        <v>1</v>
      </c>
      <c r="F72" s="47" t="s">
        <v>469</v>
      </c>
      <c r="G72" s="47" t="s">
        <v>527</v>
      </c>
      <c r="H72" s="47" t="s">
        <v>5</v>
      </c>
      <c r="I72" s="47" t="s">
        <v>470</v>
      </c>
      <c r="J72" s="47" t="s">
        <v>6</v>
      </c>
      <c r="K72" s="47" t="s">
        <v>720</v>
      </c>
    </row>
    <row r="73" spans="1:11" x14ac:dyDescent="0.25">
      <c r="A73" s="47">
        <v>72</v>
      </c>
      <c r="B73" s="47" t="s">
        <v>79</v>
      </c>
      <c r="C73" s="47" t="s">
        <v>11</v>
      </c>
      <c r="D73" s="47" t="s">
        <v>80</v>
      </c>
      <c r="E73" s="47" t="s">
        <v>81</v>
      </c>
      <c r="F73" s="47" t="s">
        <v>82</v>
      </c>
      <c r="G73" s="47" t="s">
        <v>527</v>
      </c>
      <c r="H73" s="47" t="s">
        <v>5</v>
      </c>
      <c r="I73" s="47" t="s">
        <v>83</v>
      </c>
      <c r="J73" s="47" t="s">
        <v>6</v>
      </c>
      <c r="K73" s="47" t="s">
        <v>721</v>
      </c>
    </row>
    <row r="74" spans="1:11" x14ac:dyDescent="0.25">
      <c r="A74" s="47">
        <v>73</v>
      </c>
      <c r="B74" s="47" t="s">
        <v>64</v>
      </c>
      <c r="C74" s="47" t="s">
        <v>65</v>
      </c>
      <c r="D74" s="47" t="s">
        <v>66</v>
      </c>
      <c r="E74" s="47" t="s">
        <v>1</v>
      </c>
      <c r="F74" s="47" t="s">
        <v>85</v>
      </c>
      <c r="G74" s="47" t="s">
        <v>527</v>
      </c>
      <c r="H74" s="47" t="s">
        <v>5</v>
      </c>
      <c r="I74" s="47" t="s">
        <v>86</v>
      </c>
      <c r="J74" s="47" t="s">
        <v>6</v>
      </c>
      <c r="K74" s="47" t="s">
        <v>722</v>
      </c>
    </row>
    <row r="75" spans="1:11" x14ac:dyDescent="0.25">
      <c r="A75" s="47">
        <v>74</v>
      </c>
      <c r="B75" s="47" t="s">
        <v>88</v>
      </c>
      <c r="C75" s="47" t="s">
        <v>89</v>
      </c>
      <c r="D75" s="47" t="s">
        <v>90</v>
      </c>
      <c r="E75" s="47" t="s">
        <v>70</v>
      </c>
      <c r="F75" s="47" t="s">
        <v>91</v>
      </c>
      <c r="G75" s="47" t="s">
        <v>527</v>
      </c>
      <c r="H75" s="47" t="s">
        <v>5</v>
      </c>
      <c r="I75" s="47" t="s">
        <v>92</v>
      </c>
      <c r="J75" s="47" t="s">
        <v>6</v>
      </c>
      <c r="K75" s="47" t="s">
        <v>723</v>
      </c>
    </row>
    <row r="76" spans="1:11" x14ac:dyDescent="0.25">
      <c r="A76" s="47">
        <v>75</v>
      </c>
      <c r="B76" s="47" t="s">
        <v>50</v>
      </c>
      <c r="C76" s="47" t="s">
        <v>51</v>
      </c>
      <c r="D76" s="47" t="s">
        <v>52</v>
      </c>
      <c r="E76" s="47" t="s">
        <v>43</v>
      </c>
      <c r="F76" s="47" t="s">
        <v>94</v>
      </c>
      <c r="G76" s="47" t="s">
        <v>527</v>
      </c>
      <c r="H76" s="47" t="s">
        <v>5</v>
      </c>
      <c r="I76" s="47" t="s">
        <v>95</v>
      </c>
      <c r="J76" s="47" t="s">
        <v>6</v>
      </c>
      <c r="K76" s="47" t="s">
        <v>724</v>
      </c>
    </row>
    <row r="77" spans="1:11" x14ac:dyDescent="0.25">
      <c r="A77" s="47">
        <v>76</v>
      </c>
      <c r="B77" s="47" t="s">
        <v>49</v>
      </c>
      <c r="C77" s="47" t="s">
        <v>97</v>
      </c>
      <c r="D77" s="47" t="s">
        <v>66</v>
      </c>
      <c r="E77" s="47" t="s">
        <v>1</v>
      </c>
      <c r="F77" s="47" t="s">
        <v>98</v>
      </c>
      <c r="G77" s="47" t="s">
        <v>527</v>
      </c>
      <c r="H77" s="47" t="s">
        <v>5</v>
      </c>
      <c r="I77" s="47" t="s">
        <v>99</v>
      </c>
      <c r="J77" s="47" t="s">
        <v>6</v>
      </c>
      <c r="K77" s="47" t="s">
        <v>725</v>
      </c>
    </row>
    <row r="78" spans="1:11" x14ac:dyDescent="0.25">
      <c r="A78" s="47">
        <v>77</v>
      </c>
      <c r="B78" s="47" t="s">
        <v>104</v>
      </c>
      <c r="C78" s="47" t="s">
        <v>105</v>
      </c>
      <c r="D78" s="47" t="s">
        <v>106</v>
      </c>
      <c r="E78" s="47" t="s">
        <v>7</v>
      </c>
      <c r="F78" s="47" t="s">
        <v>107</v>
      </c>
      <c r="G78" s="47" t="s">
        <v>527</v>
      </c>
      <c r="H78" s="47" t="s">
        <v>5</v>
      </c>
      <c r="I78" s="47" t="s">
        <v>108</v>
      </c>
      <c r="J78" s="47" t="s">
        <v>6</v>
      </c>
      <c r="K78" s="47" t="s">
        <v>726</v>
      </c>
    </row>
    <row r="79" spans="1:11" x14ac:dyDescent="0.25">
      <c r="A79" s="47">
        <v>78</v>
      </c>
      <c r="B79" s="47" t="s">
        <v>110</v>
      </c>
      <c r="C79" s="47" t="s">
        <v>111</v>
      </c>
      <c r="D79" s="47" t="s">
        <v>112</v>
      </c>
      <c r="E79" s="47" t="s">
        <v>43</v>
      </c>
      <c r="F79" s="47" t="s">
        <v>113</v>
      </c>
      <c r="G79" s="47" t="s">
        <v>666</v>
      </c>
      <c r="H79" s="47" t="s">
        <v>3</v>
      </c>
      <c r="I79" s="47" t="s">
        <v>114</v>
      </c>
      <c r="J79" s="47" t="s">
        <v>53</v>
      </c>
      <c r="K79" s="47" t="s">
        <v>727</v>
      </c>
    </row>
    <row r="80" spans="1:11" x14ac:dyDescent="0.25">
      <c r="A80" s="47">
        <v>79</v>
      </c>
      <c r="B80" s="47" t="s">
        <v>120</v>
      </c>
      <c r="C80" s="47" t="s">
        <v>121</v>
      </c>
      <c r="D80" s="47" t="s">
        <v>122</v>
      </c>
      <c r="E80" s="47" t="s">
        <v>43</v>
      </c>
      <c r="F80" s="47" t="s">
        <v>123</v>
      </c>
      <c r="G80" s="47" t="s">
        <v>666</v>
      </c>
      <c r="H80" s="47" t="s">
        <v>3</v>
      </c>
      <c r="I80" s="47" t="s">
        <v>124</v>
      </c>
      <c r="J80" s="47" t="s">
        <v>125</v>
      </c>
      <c r="K80" s="47" t="s">
        <v>728</v>
      </c>
    </row>
    <row r="81" spans="1:11" x14ac:dyDescent="0.25">
      <c r="A81" s="47">
        <v>80</v>
      </c>
      <c r="B81" s="47" t="s">
        <v>127</v>
      </c>
      <c r="C81" s="47" t="s">
        <v>47</v>
      </c>
      <c r="D81" s="47" t="s">
        <v>0</v>
      </c>
      <c r="E81" s="47" t="s">
        <v>1</v>
      </c>
      <c r="F81" s="47" t="s">
        <v>128</v>
      </c>
      <c r="G81" s="47" t="s">
        <v>527</v>
      </c>
      <c r="H81" s="47" t="s">
        <v>8</v>
      </c>
      <c r="I81" s="47" t="s">
        <v>129</v>
      </c>
      <c r="J81" s="47" t="s">
        <v>9</v>
      </c>
      <c r="K81" s="47" t="s">
        <v>729</v>
      </c>
    </row>
    <row r="82" spans="1:11" x14ac:dyDescent="0.25">
      <c r="A82" s="47">
        <v>81</v>
      </c>
      <c r="B82" s="47" t="s">
        <v>131</v>
      </c>
      <c r="C82" s="47" t="s">
        <v>132</v>
      </c>
      <c r="D82" s="47" t="s">
        <v>133</v>
      </c>
      <c r="E82" s="47" t="s">
        <v>28</v>
      </c>
      <c r="F82" s="47" t="s">
        <v>134</v>
      </c>
      <c r="G82" s="47" t="s">
        <v>666</v>
      </c>
      <c r="H82" s="47" t="s">
        <v>30</v>
      </c>
      <c r="I82" s="47" t="s">
        <v>135</v>
      </c>
      <c r="J82" s="47" t="s">
        <v>32</v>
      </c>
      <c r="K82" s="47" t="s">
        <v>731</v>
      </c>
    </row>
    <row r="83" spans="1:11" x14ac:dyDescent="0.25">
      <c r="A83" s="47">
        <v>82</v>
      </c>
      <c r="B83" s="47" t="s">
        <v>145</v>
      </c>
      <c r="C83" s="47" t="s">
        <v>146</v>
      </c>
      <c r="D83" s="47" t="s">
        <v>0</v>
      </c>
      <c r="E83" s="47" t="s">
        <v>1</v>
      </c>
      <c r="F83" s="47" t="s">
        <v>147</v>
      </c>
      <c r="G83" s="47" t="s">
        <v>666</v>
      </c>
      <c r="H83" s="47" t="s">
        <v>3</v>
      </c>
      <c r="I83" s="47" t="s">
        <v>148</v>
      </c>
      <c r="J83" s="47" t="s">
        <v>53</v>
      </c>
      <c r="K83" s="47" t="s">
        <v>732</v>
      </c>
    </row>
    <row r="84" spans="1:11" x14ac:dyDescent="0.25">
      <c r="A84" s="47">
        <v>83</v>
      </c>
      <c r="B84" s="47" t="s">
        <v>150</v>
      </c>
      <c r="C84" s="47" t="s">
        <v>151</v>
      </c>
      <c r="D84" s="47" t="s">
        <v>152</v>
      </c>
      <c r="E84" s="47" t="s">
        <v>28</v>
      </c>
      <c r="F84" s="47" t="s">
        <v>153</v>
      </c>
      <c r="G84" s="47" t="s">
        <v>666</v>
      </c>
      <c r="H84" s="47" t="s">
        <v>30</v>
      </c>
      <c r="I84" s="47" t="s">
        <v>154</v>
      </c>
      <c r="J84" s="47" t="s">
        <v>32</v>
      </c>
      <c r="K84" s="47" t="s">
        <v>733</v>
      </c>
    </row>
    <row r="85" spans="1:11" x14ac:dyDescent="0.25">
      <c r="A85" s="47">
        <v>84</v>
      </c>
      <c r="B85" s="47" t="s">
        <v>54</v>
      </c>
      <c r="C85" s="47" t="s">
        <v>55</v>
      </c>
      <c r="D85" s="47" t="s">
        <v>0</v>
      </c>
      <c r="E85" s="47" t="s">
        <v>1</v>
      </c>
      <c r="F85" s="47" t="s">
        <v>156</v>
      </c>
      <c r="G85" s="47" t="s">
        <v>666</v>
      </c>
      <c r="H85" s="47" t="s">
        <v>157</v>
      </c>
      <c r="I85" s="47" t="s">
        <v>158</v>
      </c>
      <c r="J85" s="47" t="s">
        <v>159</v>
      </c>
      <c r="K85" s="47" t="s">
        <v>734</v>
      </c>
    </row>
    <row r="86" spans="1:11" x14ac:dyDescent="0.25">
      <c r="A86" s="47">
        <v>85</v>
      </c>
      <c r="B86" s="47" t="s">
        <v>797</v>
      </c>
      <c r="C86" s="47" t="s">
        <v>798</v>
      </c>
      <c r="D86" s="47" t="s">
        <v>799</v>
      </c>
      <c r="E86" s="47" t="s">
        <v>1</v>
      </c>
      <c r="F86" s="47" t="s">
        <v>800</v>
      </c>
      <c r="G86" s="47" t="s">
        <v>788</v>
      </c>
      <c r="H86" s="47" t="s">
        <v>8</v>
      </c>
      <c r="I86" s="47" t="s">
        <v>801</v>
      </c>
      <c r="J86" s="47" t="s">
        <v>9</v>
      </c>
      <c r="K86" s="47" t="s">
        <v>802</v>
      </c>
    </row>
    <row r="87" spans="1:11" x14ac:dyDescent="0.25">
      <c r="A87" s="47">
        <v>86</v>
      </c>
      <c r="B87" s="47" t="s">
        <v>174</v>
      </c>
      <c r="C87" s="47" t="s">
        <v>175</v>
      </c>
      <c r="D87" s="47" t="s">
        <v>0</v>
      </c>
      <c r="E87" s="47" t="s">
        <v>1</v>
      </c>
      <c r="F87" s="47" t="s">
        <v>176</v>
      </c>
      <c r="G87" s="47" t="s">
        <v>527</v>
      </c>
      <c r="H87" s="47" t="s">
        <v>8</v>
      </c>
      <c r="I87" s="47" t="s">
        <v>177</v>
      </c>
      <c r="J87" s="47" t="s">
        <v>9</v>
      </c>
      <c r="K87" s="47" t="s">
        <v>736</v>
      </c>
    </row>
    <row r="88" spans="1:11" x14ac:dyDescent="0.25">
      <c r="A88" s="47">
        <v>87</v>
      </c>
      <c r="B88" s="47" t="s">
        <v>174</v>
      </c>
      <c r="C88" s="47" t="s">
        <v>175</v>
      </c>
      <c r="D88" s="47" t="s">
        <v>0</v>
      </c>
      <c r="E88" s="47" t="s">
        <v>1</v>
      </c>
      <c r="F88" s="47" t="s">
        <v>472</v>
      </c>
      <c r="G88" s="47" t="s">
        <v>543</v>
      </c>
      <c r="H88" s="47" t="s">
        <v>473</v>
      </c>
      <c r="I88" s="47" t="s">
        <v>474</v>
      </c>
      <c r="J88" s="47" t="s">
        <v>475</v>
      </c>
      <c r="K88" s="47" t="s">
        <v>737</v>
      </c>
    </row>
    <row r="89" spans="1:11" x14ac:dyDescent="0.25">
      <c r="A89" s="47">
        <v>88</v>
      </c>
      <c r="B89" s="47" t="s">
        <v>179</v>
      </c>
      <c r="C89" s="47" t="s">
        <v>180</v>
      </c>
      <c r="D89" s="47" t="s">
        <v>181</v>
      </c>
      <c r="E89" s="47" t="s">
        <v>43</v>
      </c>
      <c r="F89" s="47" t="s">
        <v>182</v>
      </c>
      <c r="G89" s="47" t="s">
        <v>527</v>
      </c>
      <c r="H89" s="47" t="s">
        <v>8</v>
      </c>
      <c r="I89" s="47" t="s">
        <v>183</v>
      </c>
      <c r="J89" s="47" t="s">
        <v>9</v>
      </c>
      <c r="K89" s="47" t="s">
        <v>738</v>
      </c>
    </row>
    <row r="90" spans="1:11" x14ac:dyDescent="0.25">
      <c r="A90" s="47">
        <v>89</v>
      </c>
      <c r="B90" s="47" t="s">
        <v>185</v>
      </c>
      <c r="C90" s="47" t="s">
        <v>186</v>
      </c>
      <c r="D90" s="47" t="s">
        <v>17</v>
      </c>
      <c r="E90" s="47" t="s">
        <v>7</v>
      </c>
      <c r="F90" s="47" t="s">
        <v>187</v>
      </c>
      <c r="G90" s="47" t="s">
        <v>527</v>
      </c>
      <c r="H90" s="47" t="s">
        <v>8</v>
      </c>
      <c r="I90" s="47" t="s">
        <v>188</v>
      </c>
      <c r="J90" s="47" t="s">
        <v>9</v>
      </c>
      <c r="K90" s="47" t="s">
        <v>739</v>
      </c>
    </row>
    <row r="91" spans="1:11" x14ac:dyDescent="0.25">
      <c r="A91" s="47">
        <v>90</v>
      </c>
      <c r="B91" s="47" t="s">
        <v>467</v>
      </c>
      <c r="C91" s="47" t="s">
        <v>468</v>
      </c>
      <c r="D91" s="47" t="s">
        <v>0</v>
      </c>
      <c r="E91" s="47" t="s">
        <v>1</v>
      </c>
      <c r="F91" s="47" t="s">
        <v>477</v>
      </c>
      <c r="G91" s="47" t="s">
        <v>666</v>
      </c>
      <c r="H91" s="47" t="s">
        <v>30</v>
      </c>
      <c r="I91" s="47" t="s">
        <v>478</v>
      </c>
      <c r="J91" s="47" t="s">
        <v>32</v>
      </c>
      <c r="K91" s="47" t="s">
        <v>740</v>
      </c>
    </row>
    <row r="92" spans="1:11" x14ac:dyDescent="0.25">
      <c r="A92" s="47">
        <v>91</v>
      </c>
      <c r="B92" s="47" t="s">
        <v>190</v>
      </c>
      <c r="C92" s="47" t="s">
        <v>191</v>
      </c>
      <c r="D92" s="47" t="s">
        <v>192</v>
      </c>
      <c r="E92" s="47" t="s">
        <v>28</v>
      </c>
      <c r="F92" s="47" t="s">
        <v>193</v>
      </c>
      <c r="G92" s="47" t="s">
        <v>666</v>
      </c>
      <c r="H92" s="47" t="s">
        <v>30</v>
      </c>
      <c r="I92" s="47" t="s">
        <v>194</v>
      </c>
      <c r="J92" s="47" t="s">
        <v>32</v>
      </c>
      <c r="K92" s="47" t="s">
        <v>741</v>
      </c>
    </row>
    <row r="93" spans="1:11" x14ac:dyDescent="0.25">
      <c r="A93" s="47">
        <v>92</v>
      </c>
      <c r="B93" s="47" t="s">
        <v>196</v>
      </c>
      <c r="C93" s="47" t="s">
        <v>104</v>
      </c>
      <c r="D93" s="47" t="s">
        <v>197</v>
      </c>
      <c r="E93" s="47" t="s">
        <v>198</v>
      </c>
      <c r="F93" s="47" t="s">
        <v>199</v>
      </c>
      <c r="G93" s="47" t="s">
        <v>527</v>
      </c>
      <c r="H93" s="47" t="s">
        <v>8</v>
      </c>
      <c r="I93" s="47" t="s">
        <v>200</v>
      </c>
      <c r="J93" s="47" t="s">
        <v>9</v>
      </c>
      <c r="K93" s="47" t="s">
        <v>742</v>
      </c>
    </row>
    <row r="94" spans="1:11" x14ac:dyDescent="0.25">
      <c r="A94" s="47">
        <v>93</v>
      </c>
      <c r="B94" s="47" t="s">
        <v>101</v>
      </c>
      <c r="C94" s="47" t="s">
        <v>102</v>
      </c>
      <c r="D94" s="47" t="s">
        <v>103</v>
      </c>
      <c r="E94" s="47" t="s">
        <v>43</v>
      </c>
      <c r="F94" s="47" t="s">
        <v>202</v>
      </c>
      <c r="G94" s="47" t="s">
        <v>666</v>
      </c>
      <c r="H94" s="47" t="s">
        <v>30</v>
      </c>
      <c r="I94" s="47" t="s">
        <v>203</v>
      </c>
      <c r="J94" s="47" t="s">
        <v>32</v>
      </c>
      <c r="K94" s="47" t="s">
        <v>743</v>
      </c>
    </row>
    <row r="95" spans="1:11" x14ac:dyDescent="0.25">
      <c r="A95" s="47">
        <v>94</v>
      </c>
      <c r="B95" s="47" t="s">
        <v>54</v>
      </c>
      <c r="C95" s="47" t="s">
        <v>55</v>
      </c>
      <c r="D95" s="47" t="s">
        <v>0</v>
      </c>
      <c r="E95" s="47" t="s">
        <v>1</v>
      </c>
      <c r="F95" s="47" t="s">
        <v>480</v>
      </c>
      <c r="G95" s="47" t="s">
        <v>543</v>
      </c>
      <c r="H95" s="47" t="s">
        <v>473</v>
      </c>
      <c r="I95" s="47" t="s">
        <v>481</v>
      </c>
      <c r="J95" s="47" t="s">
        <v>475</v>
      </c>
      <c r="K95" s="47" t="s">
        <v>744</v>
      </c>
    </row>
    <row r="96" spans="1:11" x14ac:dyDescent="0.25">
      <c r="A96" s="47">
        <v>95</v>
      </c>
      <c r="B96" s="47" t="s">
        <v>206</v>
      </c>
      <c r="C96" s="47" t="s">
        <v>207</v>
      </c>
      <c r="D96" s="47" t="s">
        <v>173</v>
      </c>
      <c r="E96" s="47" t="s">
        <v>43</v>
      </c>
      <c r="F96" s="47" t="s">
        <v>208</v>
      </c>
      <c r="G96" s="47" t="s">
        <v>666</v>
      </c>
      <c r="H96" s="47" t="s">
        <v>3</v>
      </c>
      <c r="I96" s="47" t="s">
        <v>209</v>
      </c>
      <c r="J96" s="47" t="s">
        <v>53</v>
      </c>
      <c r="K96" s="47" t="s">
        <v>745</v>
      </c>
    </row>
    <row r="97" spans="1:11" x14ac:dyDescent="0.25">
      <c r="A97" s="47">
        <v>96</v>
      </c>
      <c r="B97" s="47" t="s">
        <v>216</v>
      </c>
      <c r="C97" s="47" t="s">
        <v>217</v>
      </c>
      <c r="D97" s="47" t="s">
        <v>0</v>
      </c>
      <c r="E97" s="47" t="s">
        <v>1</v>
      </c>
      <c r="F97" s="47" t="s">
        <v>218</v>
      </c>
      <c r="G97" s="47" t="s">
        <v>666</v>
      </c>
      <c r="H97" s="47" t="s">
        <v>3</v>
      </c>
      <c r="I97" s="47" t="s">
        <v>219</v>
      </c>
      <c r="J97" s="47" t="s">
        <v>53</v>
      </c>
      <c r="K97" s="47" t="s">
        <v>746</v>
      </c>
    </row>
    <row r="98" spans="1:11" x14ac:dyDescent="0.25">
      <c r="A98" s="47">
        <v>97</v>
      </c>
      <c r="B98" s="47" t="s">
        <v>50</v>
      </c>
      <c r="C98" s="47" t="s">
        <v>51</v>
      </c>
      <c r="D98" s="47" t="s">
        <v>52</v>
      </c>
      <c r="E98" s="47" t="s">
        <v>43</v>
      </c>
      <c r="F98" s="47" t="s">
        <v>221</v>
      </c>
      <c r="G98" s="47" t="s">
        <v>666</v>
      </c>
      <c r="H98" s="47" t="s">
        <v>3</v>
      </c>
      <c r="I98" s="47" t="s">
        <v>222</v>
      </c>
      <c r="J98" s="47" t="s">
        <v>53</v>
      </c>
      <c r="K98" s="47" t="s">
        <v>747</v>
      </c>
    </row>
    <row r="99" spans="1:11" x14ac:dyDescent="0.25">
      <c r="A99" s="47">
        <v>98</v>
      </c>
      <c r="B99" s="47" t="s">
        <v>224</v>
      </c>
      <c r="C99" s="47" t="s">
        <v>225</v>
      </c>
      <c r="D99" s="47" t="s">
        <v>0</v>
      </c>
      <c r="E99" s="47" t="s">
        <v>1</v>
      </c>
      <c r="F99" s="47" t="s">
        <v>226</v>
      </c>
      <c r="G99" s="47" t="s">
        <v>666</v>
      </c>
      <c r="H99" s="47" t="s">
        <v>3</v>
      </c>
      <c r="I99" s="47" t="s">
        <v>227</v>
      </c>
      <c r="J99" s="47" t="s">
        <v>53</v>
      </c>
      <c r="K99" s="47" t="s">
        <v>748</v>
      </c>
    </row>
    <row r="100" spans="1:11" x14ac:dyDescent="0.25">
      <c r="A100" s="47">
        <v>99</v>
      </c>
      <c r="B100" s="47" t="s">
        <v>54</v>
      </c>
      <c r="C100" s="47" t="s">
        <v>55</v>
      </c>
      <c r="D100" s="47" t="s">
        <v>0</v>
      </c>
      <c r="E100" s="47" t="s">
        <v>1</v>
      </c>
      <c r="F100" s="47" t="s">
        <v>229</v>
      </c>
      <c r="G100" s="47" t="s">
        <v>666</v>
      </c>
      <c r="H100" s="47" t="s">
        <v>3</v>
      </c>
      <c r="I100" s="47" t="s">
        <v>230</v>
      </c>
      <c r="J100" s="47" t="s">
        <v>53</v>
      </c>
      <c r="K100" s="47" t="s">
        <v>749</v>
      </c>
    </row>
    <row r="101" spans="1:11" x14ac:dyDescent="0.25">
      <c r="A101" s="47">
        <v>100</v>
      </c>
      <c r="B101" s="47" t="s">
        <v>232</v>
      </c>
      <c r="C101" s="47" t="s">
        <v>233</v>
      </c>
      <c r="D101" s="47" t="s">
        <v>234</v>
      </c>
      <c r="E101" s="47" t="s">
        <v>1</v>
      </c>
      <c r="F101" s="47" t="s">
        <v>235</v>
      </c>
      <c r="G101" s="47" t="s">
        <v>666</v>
      </c>
      <c r="H101" s="47" t="s">
        <v>3</v>
      </c>
      <c r="I101" s="47" t="s">
        <v>236</v>
      </c>
      <c r="J101" s="47" t="s">
        <v>53</v>
      </c>
      <c r="K101" s="47" t="s">
        <v>750</v>
      </c>
    </row>
    <row r="102" spans="1:11" x14ac:dyDescent="0.25">
      <c r="A102" s="47">
        <v>101</v>
      </c>
      <c r="B102" s="47" t="s">
        <v>50</v>
      </c>
      <c r="C102" s="47" t="s">
        <v>51</v>
      </c>
      <c r="D102" s="47" t="s">
        <v>52</v>
      </c>
      <c r="E102" s="47" t="s">
        <v>43</v>
      </c>
      <c r="F102" s="47" t="s">
        <v>246</v>
      </c>
      <c r="G102" s="47" t="s">
        <v>666</v>
      </c>
      <c r="H102" s="47" t="s">
        <v>3</v>
      </c>
      <c r="I102" s="47" t="s">
        <v>247</v>
      </c>
      <c r="J102" s="47" t="s">
        <v>125</v>
      </c>
      <c r="K102" s="47" t="s">
        <v>751</v>
      </c>
    </row>
    <row r="103" spans="1:11" x14ac:dyDescent="0.25">
      <c r="A103" s="47">
        <v>102</v>
      </c>
      <c r="B103" s="47" t="s">
        <v>249</v>
      </c>
      <c r="C103" s="47" t="s">
        <v>250</v>
      </c>
      <c r="D103" s="47" t="s">
        <v>251</v>
      </c>
      <c r="E103" s="47" t="s">
        <v>43</v>
      </c>
      <c r="F103" s="47" t="s">
        <v>252</v>
      </c>
      <c r="G103" s="47" t="s">
        <v>666</v>
      </c>
      <c r="H103" s="47" t="s">
        <v>3</v>
      </c>
      <c r="I103" s="47" t="s">
        <v>253</v>
      </c>
      <c r="J103" s="47" t="s">
        <v>125</v>
      </c>
      <c r="K103" s="47" t="s">
        <v>752</v>
      </c>
    </row>
    <row r="104" spans="1:11" x14ac:dyDescent="0.25">
      <c r="A104" s="47">
        <v>103</v>
      </c>
      <c r="B104" s="47" t="s">
        <v>262</v>
      </c>
      <c r="C104" s="47" t="s">
        <v>263</v>
      </c>
      <c r="D104" s="47" t="s">
        <v>264</v>
      </c>
      <c r="E104" s="47" t="s">
        <v>1</v>
      </c>
      <c r="F104" s="47" t="s">
        <v>265</v>
      </c>
      <c r="G104" s="47" t="s">
        <v>666</v>
      </c>
      <c r="H104" s="47" t="s">
        <v>3</v>
      </c>
      <c r="I104" s="47" t="s">
        <v>266</v>
      </c>
      <c r="J104" s="47" t="s">
        <v>53</v>
      </c>
      <c r="K104" s="47" t="s">
        <v>753</v>
      </c>
    </row>
    <row r="105" spans="1:11" x14ac:dyDescent="0.25">
      <c r="A105" s="47">
        <v>104</v>
      </c>
      <c r="B105" s="47" t="s">
        <v>268</v>
      </c>
      <c r="C105" s="47" t="s">
        <v>269</v>
      </c>
      <c r="D105" s="47" t="s">
        <v>66</v>
      </c>
      <c r="E105" s="47" t="s">
        <v>1</v>
      </c>
      <c r="F105" s="47" t="s">
        <v>270</v>
      </c>
      <c r="G105" s="47" t="s">
        <v>666</v>
      </c>
      <c r="H105" s="47" t="s">
        <v>3</v>
      </c>
      <c r="I105" s="47" t="s">
        <v>271</v>
      </c>
      <c r="J105" s="47" t="s">
        <v>53</v>
      </c>
      <c r="K105" s="47" t="s">
        <v>754</v>
      </c>
    </row>
    <row r="106" spans="1:11" x14ac:dyDescent="0.25">
      <c r="A106" s="47">
        <v>105</v>
      </c>
      <c r="B106" s="47" t="s">
        <v>273</v>
      </c>
      <c r="C106" s="47" t="s">
        <v>274</v>
      </c>
      <c r="D106" s="47" t="s">
        <v>0</v>
      </c>
      <c r="E106" s="47" t="s">
        <v>1</v>
      </c>
      <c r="F106" s="47" t="s">
        <v>275</v>
      </c>
      <c r="G106" s="47" t="s">
        <v>666</v>
      </c>
      <c r="H106" s="47" t="s">
        <v>3</v>
      </c>
      <c r="I106" s="47" t="s">
        <v>276</v>
      </c>
      <c r="J106" s="47" t="s">
        <v>53</v>
      </c>
      <c r="K106" s="47" t="s">
        <v>755</v>
      </c>
    </row>
    <row r="107" spans="1:11" x14ac:dyDescent="0.25">
      <c r="A107" s="47">
        <v>106</v>
      </c>
      <c r="B107" s="47" t="s">
        <v>278</v>
      </c>
      <c r="C107" s="47" t="s">
        <v>279</v>
      </c>
      <c r="D107" s="47" t="s">
        <v>66</v>
      </c>
      <c r="E107" s="47" t="s">
        <v>1</v>
      </c>
      <c r="F107" s="47" t="s">
        <v>280</v>
      </c>
      <c r="G107" s="47" t="s">
        <v>666</v>
      </c>
      <c r="H107" s="47" t="s">
        <v>3</v>
      </c>
      <c r="I107" s="47" t="s">
        <v>281</v>
      </c>
      <c r="J107" s="47" t="s">
        <v>53</v>
      </c>
      <c r="K107" s="47" t="s">
        <v>756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4"/>
  <dimension ref="A1:M110"/>
  <sheetViews>
    <sheetView workbookViewId="0">
      <selection activeCell="B2" sqref="B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7109375" collapsed="false"/>
    <col min="9" max="9" bestFit="true" customWidth="true" width="14.42578125" collapsed="false"/>
    <col min="10" max="10" bestFit="true" customWidth="true" width="19.28515625" collapsed="false"/>
    <col min="11" max="12" bestFit="true" customWidth="true" width="25.28515625" collapsed="false"/>
  </cols>
  <sheetData>
    <row r="1" spans="1:12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2" x14ac:dyDescent="0.25">
      <c r="A2">
        <v>1</v>
      </c>
      <c r="B2" s="46" t="s">
        <v>766</v>
      </c>
      <c r="C2" s="46" t="s">
        <v>767</v>
      </c>
      <c r="D2" s="46" t="s">
        <v>577</v>
      </c>
      <c r="E2" s="46" t="s">
        <v>7</v>
      </c>
      <c r="F2" s="46" t="s">
        <v>768</v>
      </c>
      <c r="G2" s="46" t="s">
        <v>760</v>
      </c>
      <c r="H2" s="46" t="s">
        <v>8</v>
      </c>
      <c r="I2" s="46" t="s">
        <v>769</v>
      </c>
      <c r="J2" s="46" t="s">
        <v>9</v>
      </c>
      <c r="K2" s="46" t="s">
        <v>770</v>
      </c>
      <c r="L2" s="46"/>
    </row>
    <row r="3" spans="1:12" x14ac:dyDescent="0.25">
      <c r="A3">
        <v>2</v>
      </c>
      <c r="B3" s="46" t="s">
        <v>771</v>
      </c>
      <c r="C3" s="46" t="s">
        <v>772</v>
      </c>
      <c r="D3" s="46" t="s">
        <v>0</v>
      </c>
      <c r="E3" s="46" t="s">
        <v>1</v>
      </c>
      <c r="F3" s="46" t="s">
        <v>773</v>
      </c>
      <c r="G3" s="46" t="s">
        <v>543</v>
      </c>
      <c r="H3" s="46" t="s">
        <v>473</v>
      </c>
      <c r="I3" s="46" t="s">
        <v>774</v>
      </c>
      <c r="J3" s="46" t="s">
        <v>475</v>
      </c>
      <c r="K3" s="46" t="s">
        <v>775</v>
      </c>
      <c r="L3" s="46"/>
    </row>
    <row r="4" spans="1:12" x14ac:dyDescent="0.25">
      <c r="A4" s="46">
        <v>3</v>
      </c>
      <c r="B4" s="46" t="s">
        <v>262</v>
      </c>
      <c r="C4" s="46" t="s">
        <v>421</v>
      </c>
      <c r="D4" s="46" t="s">
        <v>0</v>
      </c>
      <c r="E4" s="46" t="s">
        <v>1</v>
      </c>
      <c r="F4" s="46" t="s">
        <v>776</v>
      </c>
      <c r="G4" s="46" t="s">
        <v>760</v>
      </c>
      <c r="H4" s="46" t="s">
        <v>552</v>
      </c>
      <c r="I4" s="46" t="s">
        <v>777</v>
      </c>
      <c r="J4" s="46" t="s">
        <v>778</v>
      </c>
      <c r="K4" s="46" t="s">
        <v>779</v>
      </c>
      <c r="L4" s="46"/>
    </row>
    <row r="5" spans="1:12" x14ac:dyDescent="0.25">
      <c r="A5" s="46">
        <v>4</v>
      </c>
      <c r="B5" s="46" t="s">
        <v>262</v>
      </c>
      <c r="C5" s="46" t="s">
        <v>421</v>
      </c>
      <c r="D5" s="46" t="s">
        <v>0</v>
      </c>
      <c r="E5" s="46" t="s">
        <v>1</v>
      </c>
      <c r="F5" s="46" t="s">
        <v>780</v>
      </c>
      <c r="G5" s="46" t="s">
        <v>475</v>
      </c>
      <c r="H5" s="46" t="s">
        <v>781</v>
      </c>
      <c r="I5" s="46" t="s">
        <v>582</v>
      </c>
      <c r="J5" s="46" t="s">
        <v>569</v>
      </c>
      <c r="K5" s="46" t="s">
        <v>782</v>
      </c>
      <c r="L5" s="46"/>
    </row>
    <row r="6" spans="1:12" x14ac:dyDescent="0.25">
      <c r="A6" s="46">
        <v>5</v>
      </c>
      <c r="B6" s="46" t="s">
        <v>544</v>
      </c>
      <c r="C6" s="46" t="s">
        <v>545</v>
      </c>
      <c r="D6" s="46" t="s">
        <v>546</v>
      </c>
      <c r="E6" s="46" t="s">
        <v>1</v>
      </c>
      <c r="F6" s="46" t="s">
        <v>547</v>
      </c>
      <c r="G6" s="46" t="s">
        <v>760</v>
      </c>
      <c r="H6" s="46" t="s">
        <v>8</v>
      </c>
      <c r="I6" s="46" t="s">
        <v>548</v>
      </c>
      <c r="J6" s="46" t="s">
        <v>9</v>
      </c>
      <c r="K6" s="46" t="s">
        <v>783</v>
      </c>
      <c r="L6" s="46"/>
    </row>
    <row r="7" spans="1:12" x14ac:dyDescent="0.25">
      <c r="A7" s="46">
        <v>6</v>
      </c>
      <c r="B7" s="46" t="s">
        <v>612</v>
      </c>
      <c r="C7" s="46" t="s">
        <v>613</v>
      </c>
      <c r="D7" s="46" t="s">
        <v>0</v>
      </c>
      <c r="E7" s="46" t="s">
        <v>1</v>
      </c>
      <c r="F7" s="46" t="s">
        <v>568</v>
      </c>
      <c r="G7" s="46" t="s">
        <v>543</v>
      </c>
      <c r="H7" s="46" t="s">
        <v>473</v>
      </c>
      <c r="I7" s="46" t="s">
        <v>570</v>
      </c>
      <c r="J7" s="46" t="s">
        <v>569</v>
      </c>
      <c r="K7" s="46" t="s">
        <v>784</v>
      </c>
      <c r="L7" s="46"/>
    </row>
    <row r="8" spans="1:12" x14ac:dyDescent="0.25">
      <c r="A8" s="46">
        <v>7</v>
      </c>
      <c r="B8" s="46" t="s">
        <v>612</v>
      </c>
      <c r="C8" s="46" t="s">
        <v>613</v>
      </c>
      <c r="D8" s="46" t="s">
        <v>0</v>
      </c>
      <c r="E8" s="46" t="s">
        <v>1</v>
      </c>
      <c r="F8" s="46" t="s">
        <v>614</v>
      </c>
      <c r="G8" s="46" t="s">
        <v>516</v>
      </c>
      <c r="H8" s="46" t="s">
        <v>3</v>
      </c>
      <c r="I8" s="46" t="s">
        <v>615</v>
      </c>
      <c r="J8" s="46" t="s">
        <v>2</v>
      </c>
      <c r="K8" s="46" t="s">
        <v>785</v>
      </c>
      <c r="L8" s="46"/>
    </row>
    <row r="9" spans="1:12" x14ac:dyDescent="0.25">
      <c r="A9" s="46">
        <v>8</v>
      </c>
      <c r="B9" s="46" t="s">
        <v>453</v>
      </c>
      <c r="C9" s="46" t="s">
        <v>454</v>
      </c>
      <c r="D9" s="46" t="s">
        <v>455</v>
      </c>
      <c r="E9" s="46" t="s">
        <v>456</v>
      </c>
      <c r="F9" s="46" t="s">
        <v>457</v>
      </c>
      <c r="G9" s="46" t="s">
        <v>516</v>
      </c>
      <c r="H9" s="46" t="s">
        <v>30</v>
      </c>
      <c r="I9" s="46" t="s">
        <v>458</v>
      </c>
      <c r="J9" s="46" t="s">
        <v>32</v>
      </c>
      <c r="K9" s="46" t="s">
        <v>763</v>
      </c>
      <c r="L9" s="46"/>
    </row>
    <row r="10" spans="1:12" x14ac:dyDescent="0.25">
      <c r="A10" s="46">
        <v>9</v>
      </c>
      <c r="B10" s="46" t="s">
        <v>530</v>
      </c>
      <c r="C10" s="46" t="s">
        <v>531</v>
      </c>
      <c r="D10" s="46" t="s">
        <v>0</v>
      </c>
      <c r="E10" s="46" t="s">
        <v>1</v>
      </c>
      <c r="F10" s="46" t="s">
        <v>532</v>
      </c>
      <c r="G10" s="46" t="s">
        <v>516</v>
      </c>
      <c r="H10" s="46" t="s">
        <v>294</v>
      </c>
      <c r="I10" s="46" t="s">
        <v>533</v>
      </c>
      <c r="J10" s="46" t="s">
        <v>516</v>
      </c>
      <c r="K10" s="46" t="s">
        <v>764</v>
      </c>
      <c r="L10" s="46"/>
    </row>
    <row r="11" spans="1:12" x14ac:dyDescent="0.25">
      <c r="A11" s="46">
        <v>10</v>
      </c>
      <c r="B11" s="46" t="s">
        <v>116</v>
      </c>
      <c r="C11" s="46" t="s">
        <v>117</v>
      </c>
      <c r="D11" s="46" t="s">
        <v>648</v>
      </c>
      <c r="E11" s="46" t="s">
        <v>1</v>
      </c>
      <c r="F11" s="46" t="s">
        <v>118</v>
      </c>
      <c r="G11" s="46" t="s">
        <v>666</v>
      </c>
      <c r="H11" s="46" t="s">
        <v>3</v>
      </c>
      <c r="I11" s="46" t="s">
        <v>119</v>
      </c>
      <c r="J11" s="46" t="s">
        <v>53</v>
      </c>
      <c r="K11" s="46" t="s">
        <v>649</v>
      </c>
      <c r="L11" s="46"/>
    </row>
    <row r="12" spans="1:12" x14ac:dyDescent="0.25">
      <c r="A12" s="46">
        <v>11</v>
      </c>
      <c r="B12" s="46" t="s">
        <v>651</v>
      </c>
      <c r="C12" s="46" t="s">
        <v>652</v>
      </c>
      <c r="D12" s="46" t="s">
        <v>653</v>
      </c>
      <c r="E12" s="46" t="s">
        <v>1</v>
      </c>
      <c r="F12" s="46" t="s">
        <v>654</v>
      </c>
      <c r="G12" s="46" t="s">
        <v>666</v>
      </c>
      <c r="H12" s="46" t="s">
        <v>294</v>
      </c>
      <c r="I12" s="46" t="s">
        <v>655</v>
      </c>
      <c r="J12" s="46" t="s">
        <v>289</v>
      </c>
      <c r="K12" s="46" t="s">
        <v>656</v>
      </c>
      <c r="L12" s="46"/>
    </row>
    <row r="13" spans="1:12" x14ac:dyDescent="0.25">
      <c r="A13" s="46">
        <v>12</v>
      </c>
      <c r="B13" s="46" t="s">
        <v>382</v>
      </c>
      <c r="C13" s="46" t="s">
        <v>383</v>
      </c>
      <c r="D13" s="46" t="s">
        <v>351</v>
      </c>
      <c r="E13" s="46" t="s">
        <v>48</v>
      </c>
      <c r="F13" s="46" t="s">
        <v>384</v>
      </c>
      <c r="G13" s="46" t="s">
        <v>666</v>
      </c>
      <c r="H13" s="46" t="s">
        <v>287</v>
      </c>
      <c r="I13" s="46" t="s">
        <v>385</v>
      </c>
      <c r="J13" s="46" t="s">
        <v>289</v>
      </c>
      <c r="K13" s="46" t="s">
        <v>657</v>
      </c>
      <c r="L13" s="46"/>
    </row>
    <row r="14" spans="1:12" x14ac:dyDescent="0.25">
      <c r="A14" s="46">
        <v>13</v>
      </c>
      <c r="B14" s="46" t="s">
        <v>407</v>
      </c>
      <c r="C14" s="46" t="s">
        <v>408</v>
      </c>
      <c r="D14" s="46" t="s">
        <v>618</v>
      </c>
      <c r="E14" s="46" t="s">
        <v>619</v>
      </c>
      <c r="F14" s="46" t="s">
        <v>620</v>
      </c>
      <c r="G14" s="46" t="s">
        <v>666</v>
      </c>
      <c r="H14" s="46" t="s">
        <v>294</v>
      </c>
      <c r="I14" s="46" t="s">
        <v>621</v>
      </c>
      <c r="J14" s="46" t="s">
        <v>289</v>
      </c>
      <c r="K14" s="46" t="s">
        <v>658</v>
      </c>
      <c r="L14" s="46"/>
    </row>
    <row r="15" spans="1:12" x14ac:dyDescent="0.25">
      <c r="A15" s="46">
        <v>14</v>
      </c>
      <c r="B15" s="46" t="s">
        <v>425</v>
      </c>
      <c r="C15" s="46" t="s">
        <v>426</v>
      </c>
      <c r="D15" s="46" t="s">
        <v>427</v>
      </c>
      <c r="E15" s="46" t="s">
        <v>28</v>
      </c>
      <c r="F15" s="46" t="s">
        <v>428</v>
      </c>
      <c r="G15" s="46" t="s">
        <v>666</v>
      </c>
      <c r="H15" s="46" t="s">
        <v>287</v>
      </c>
      <c r="I15" s="46" t="s">
        <v>429</v>
      </c>
      <c r="J15" s="46" t="s">
        <v>289</v>
      </c>
      <c r="K15" s="46" t="s">
        <v>659</v>
      </c>
      <c r="L15" s="46"/>
    </row>
    <row r="16" spans="1:12" x14ac:dyDescent="0.25">
      <c r="A16" s="46">
        <v>15</v>
      </c>
      <c r="B16" s="46" t="s">
        <v>599</v>
      </c>
      <c r="C16" s="46" t="s">
        <v>599</v>
      </c>
      <c r="D16" s="46" t="s">
        <v>600</v>
      </c>
      <c r="E16" s="46" t="s">
        <v>601</v>
      </c>
      <c r="F16" s="46" t="s">
        <v>602</v>
      </c>
      <c r="G16" s="46" t="s">
        <v>543</v>
      </c>
      <c r="H16" s="46" t="s">
        <v>473</v>
      </c>
      <c r="I16" s="46" t="s">
        <v>603</v>
      </c>
      <c r="J16" s="46" t="s">
        <v>475</v>
      </c>
      <c r="K16" s="46" t="s">
        <v>660</v>
      </c>
      <c r="L16" s="46"/>
    </row>
    <row r="17" spans="1:12" x14ac:dyDescent="0.25">
      <c r="A17" s="46">
        <v>16</v>
      </c>
      <c r="B17" s="46" t="s">
        <v>599</v>
      </c>
      <c r="C17" s="46" t="s">
        <v>599</v>
      </c>
      <c r="D17" s="46" t="s">
        <v>600</v>
      </c>
      <c r="E17" s="46" t="s">
        <v>601</v>
      </c>
      <c r="F17" s="46" t="s">
        <v>605</v>
      </c>
      <c r="G17" s="46" t="s">
        <v>543</v>
      </c>
      <c r="H17" s="46" t="s">
        <v>473</v>
      </c>
      <c r="I17" s="46" t="s">
        <v>606</v>
      </c>
      <c r="J17" s="46" t="s">
        <v>475</v>
      </c>
      <c r="K17" s="46" t="s">
        <v>661</v>
      </c>
      <c r="L17" s="46"/>
    </row>
    <row r="18" spans="1:12" x14ac:dyDescent="0.25">
      <c r="A18" s="46">
        <v>17</v>
      </c>
      <c r="B18" s="46" t="s">
        <v>102</v>
      </c>
      <c r="C18" s="46" t="s">
        <v>141</v>
      </c>
      <c r="D18" s="46" t="s">
        <v>42</v>
      </c>
      <c r="E18" s="46" t="s">
        <v>43</v>
      </c>
      <c r="F18" s="46" t="s">
        <v>142</v>
      </c>
      <c r="G18" s="46" t="s">
        <v>666</v>
      </c>
      <c r="H18" s="46" t="s">
        <v>3</v>
      </c>
      <c r="I18" s="46" t="s">
        <v>143</v>
      </c>
      <c r="J18" s="46" t="s">
        <v>53</v>
      </c>
      <c r="K18" s="46" t="s">
        <v>662</v>
      </c>
      <c r="L18" s="46"/>
    </row>
    <row r="19" spans="1:12" x14ac:dyDescent="0.25">
      <c r="A19" s="46">
        <v>18</v>
      </c>
      <c r="B19" s="46" t="s">
        <v>608</v>
      </c>
      <c r="C19" s="46" t="s">
        <v>378</v>
      </c>
      <c r="D19" s="46" t="s">
        <v>27</v>
      </c>
      <c r="E19" s="46" t="s">
        <v>28</v>
      </c>
      <c r="F19" s="46" t="s">
        <v>609</v>
      </c>
      <c r="G19" s="46" t="s">
        <v>666</v>
      </c>
      <c r="H19" s="46" t="s">
        <v>294</v>
      </c>
      <c r="I19" s="46" t="s">
        <v>610</v>
      </c>
      <c r="J19" s="46" t="s">
        <v>289</v>
      </c>
      <c r="K19" s="46" t="s">
        <v>663</v>
      </c>
      <c r="L19" s="46"/>
    </row>
    <row r="20" spans="1:12" x14ac:dyDescent="0.25">
      <c r="A20" s="46">
        <v>19</v>
      </c>
      <c r="B20" s="46" t="s">
        <v>623</v>
      </c>
      <c r="C20" s="46" t="s">
        <v>624</v>
      </c>
      <c r="D20" s="46" t="s">
        <v>625</v>
      </c>
      <c r="E20" s="46" t="s">
        <v>48</v>
      </c>
      <c r="F20" s="46" t="s">
        <v>626</v>
      </c>
      <c r="G20" s="46" t="s">
        <v>666</v>
      </c>
      <c r="H20" s="46" t="s">
        <v>294</v>
      </c>
      <c r="I20" s="46" t="s">
        <v>627</v>
      </c>
      <c r="J20" s="46" t="s">
        <v>289</v>
      </c>
      <c r="K20" s="46" t="s">
        <v>664</v>
      </c>
      <c r="L20" s="46"/>
    </row>
    <row r="21" spans="1:12" x14ac:dyDescent="0.25">
      <c r="A21" s="46">
        <v>20</v>
      </c>
      <c r="B21" s="46"/>
      <c r="C21" s="46"/>
      <c r="D21" s="46"/>
      <c r="E21" s="46"/>
      <c r="F21" s="46" t="s">
        <v>572</v>
      </c>
      <c r="G21" s="46" t="s">
        <v>666</v>
      </c>
      <c r="H21" s="46" t="s">
        <v>287</v>
      </c>
      <c r="I21" s="46" t="s">
        <v>573</v>
      </c>
      <c r="J21" s="46" t="s">
        <v>289</v>
      </c>
      <c r="K21" s="46" t="s">
        <v>665</v>
      </c>
      <c r="L21" s="46"/>
    </row>
    <row r="22" spans="1:12" x14ac:dyDescent="0.25">
      <c r="A22" s="46">
        <v>21</v>
      </c>
      <c r="B22" s="46" t="s">
        <v>575</v>
      </c>
      <c r="C22" s="46" t="s">
        <v>576</v>
      </c>
      <c r="D22" s="46" t="s">
        <v>577</v>
      </c>
      <c r="E22" s="46" t="s">
        <v>7</v>
      </c>
      <c r="F22" s="46" t="s">
        <v>578</v>
      </c>
      <c r="G22" s="46" t="s">
        <v>666</v>
      </c>
      <c r="H22" s="46" t="s">
        <v>287</v>
      </c>
      <c r="I22" s="46" t="s">
        <v>579</v>
      </c>
      <c r="J22" s="46" t="s">
        <v>289</v>
      </c>
      <c r="K22" s="46" t="s">
        <v>667</v>
      </c>
      <c r="L22" s="46"/>
    </row>
    <row r="23" spans="1:12" x14ac:dyDescent="0.25">
      <c r="A23" s="46">
        <v>22</v>
      </c>
      <c r="B23" s="46" t="s">
        <v>535</v>
      </c>
      <c r="C23" s="46" t="s">
        <v>536</v>
      </c>
      <c r="D23" s="46" t="s">
        <v>205</v>
      </c>
      <c r="E23" s="46" t="s">
        <v>1</v>
      </c>
      <c r="F23" s="46" t="s">
        <v>537</v>
      </c>
      <c r="G23" s="46" t="s">
        <v>666</v>
      </c>
      <c r="H23" s="46" t="s">
        <v>3</v>
      </c>
      <c r="I23" s="46" t="s">
        <v>538</v>
      </c>
      <c r="J23" s="46" t="s">
        <v>53</v>
      </c>
      <c r="K23" s="46" t="s">
        <v>668</v>
      </c>
      <c r="L23" s="46"/>
    </row>
    <row r="24" spans="1:12" x14ac:dyDescent="0.25">
      <c r="A24" s="46">
        <v>23</v>
      </c>
      <c r="B24" s="46" t="s">
        <v>590</v>
      </c>
      <c r="C24" s="46" t="s">
        <v>591</v>
      </c>
      <c r="D24" s="46" t="s">
        <v>592</v>
      </c>
      <c r="E24" s="46" t="s">
        <v>43</v>
      </c>
      <c r="F24" s="46" t="s">
        <v>593</v>
      </c>
      <c r="G24" s="46" t="s">
        <v>666</v>
      </c>
      <c r="H24" s="46" t="s">
        <v>30</v>
      </c>
      <c r="I24" s="46" t="s">
        <v>594</v>
      </c>
      <c r="J24" s="46" t="s">
        <v>32</v>
      </c>
      <c r="K24" s="46" t="s">
        <v>669</v>
      </c>
      <c r="L24" s="46"/>
    </row>
    <row r="25" spans="1:12" x14ac:dyDescent="0.25">
      <c r="A25" s="46">
        <v>24</v>
      </c>
      <c r="B25" s="46" t="s">
        <v>257</v>
      </c>
      <c r="C25" s="46" t="s">
        <v>258</v>
      </c>
      <c r="D25" s="46" t="s">
        <v>36</v>
      </c>
      <c r="E25" s="46" t="s">
        <v>1</v>
      </c>
      <c r="F25" s="46" t="s">
        <v>259</v>
      </c>
      <c r="G25" s="46" t="s">
        <v>666</v>
      </c>
      <c r="H25" s="46" t="s">
        <v>3</v>
      </c>
      <c r="I25" s="46" t="s">
        <v>260</v>
      </c>
      <c r="J25" s="46" t="s">
        <v>53</v>
      </c>
      <c r="K25" s="46" t="s">
        <v>670</v>
      </c>
      <c r="L25" s="46"/>
    </row>
    <row r="26" spans="1:12" x14ac:dyDescent="0.25">
      <c r="A26" s="46">
        <v>25</v>
      </c>
      <c r="B26" s="46" t="s">
        <v>407</v>
      </c>
      <c r="C26" s="46" t="s">
        <v>408</v>
      </c>
      <c r="D26" s="46" t="s">
        <v>618</v>
      </c>
      <c r="E26" s="46" t="s">
        <v>619</v>
      </c>
      <c r="F26" s="46" t="s">
        <v>409</v>
      </c>
      <c r="G26" s="46" t="s">
        <v>666</v>
      </c>
      <c r="H26" s="46" t="s">
        <v>294</v>
      </c>
      <c r="I26" s="46" t="s">
        <v>410</v>
      </c>
      <c r="J26" s="46" t="s">
        <v>289</v>
      </c>
      <c r="K26" s="46" t="s">
        <v>671</v>
      </c>
      <c r="L26" s="46"/>
    </row>
    <row r="27" spans="1:12" x14ac:dyDescent="0.25">
      <c r="A27" s="46">
        <v>26</v>
      </c>
      <c r="B27" s="46" t="s">
        <v>407</v>
      </c>
      <c r="C27" s="46" t="s">
        <v>408</v>
      </c>
      <c r="D27" s="46" t="s">
        <v>618</v>
      </c>
      <c r="E27" s="46" t="s">
        <v>619</v>
      </c>
      <c r="F27" s="46" t="s">
        <v>563</v>
      </c>
      <c r="G27" s="46" t="s">
        <v>666</v>
      </c>
      <c r="H27" s="46" t="s">
        <v>294</v>
      </c>
      <c r="I27" s="46" t="s">
        <v>564</v>
      </c>
      <c r="J27" s="46" t="s">
        <v>289</v>
      </c>
      <c r="K27" s="46" t="s">
        <v>672</v>
      </c>
      <c r="L27" s="46"/>
    </row>
    <row r="28" spans="1:12" x14ac:dyDescent="0.25">
      <c r="A28" s="46">
        <v>27</v>
      </c>
      <c r="B28" s="46" t="s">
        <v>566</v>
      </c>
      <c r="C28" s="46" t="s">
        <v>556</v>
      </c>
      <c r="D28" s="46" t="s">
        <v>0</v>
      </c>
      <c r="E28" s="46" t="s">
        <v>1</v>
      </c>
      <c r="F28" s="46" t="s">
        <v>557</v>
      </c>
      <c r="G28" s="46" t="s">
        <v>666</v>
      </c>
      <c r="H28" s="46" t="s">
        <v>287</v>
      </c>
      <c r="I28" s="46" t="s">
        <v>558</v>
      </c>
      <c r="J28" s="46" t="s">
        <v>289</v>
      </c>
      <c r="K28" s="46" t="s">
        <v>673</v>
      </c>
      <c r="L28" s="46"/>
    </row>
    <row r="29" spans="1:12" x14ac:dyDescent="0.25">
      <c r="A29" s="46">
        <v>28</v>
      </c>
      <c r="B29" s="46" t="s">
        <v>567</v>
      </c>
      <c r="C29" s="46" t="s">
        <v>561</v>
      </c>
      <c r="D29" s="46" t="s">
        <v>0</v>
      </c>
      <c r="E29" s="46" t="s">
        <v>1</v>
      </c>
      <c r="F29" s="46" t="s">
        <v>61</v>
      </c>
      <c r="G29" s="46" t="s">
        <v>666</v>
      </c>
      <c r="H29" s="46" t="s">
        <v>3</v>
      </c>
      <c r="I29" s="46" t="s">
        <v>62</v>
      </c>
      <c r="J29" s="46" t="s">
        <v>53</v>
      </c>
      <c r="K29" s="46" t="s">
        <v>674</v>
      </c>
      <c r="L29" s="46"/>
    </row>
    <row r="30" spans="1:12" x14ac:dyDescent="0.25">
      <c r="A30" s="46">
        <v>29</v>
      </c>
      <c r="B30" s="46" t="s">
        <v>161</v>
      </c>
      <c r="C30" s="46" t="s">
        <v>162</v>
      </c>
      <c r="D30" s="46" t="s">
        <v>394</v>
      </c>
      <c r="E30" s="46" t="s">
        <v>1</v>
      </c>
      <c r="F30" s="46" t="s">
        <v>163</v>
      </c>
      <c r="G30" s="46" t="s">
        <v>666</v>
      </c>
      <c r="H30" s="46" t="s">
        <v>30</v>
      </c>
      <c r="I30" s="46" t="s">
        <v>164</v>
      </c>
      <c r="J30" s="46" t="s">
        <v>32</v>
      </c>
      <c r="K30" s="46" t="s">
        <v>675</v>
      </c>
      <c r="L30" s="46"/>
    </row>
    <row r="31" spans="1:12" x14ac:dyDescent="0.25">
      <c r="A31" s="46">
        <v>30</v>
      </c>
      <c r="B31" s="46" t="s">
        <v>322</v>
      </c>
      <c r="C31" s="46" t="s">
        <v>323</v>
      </c>
      <c r="D31" s="46" t="s">
        <v>66</v>
      </c>
      <c r="E31" s="46" t="s">
        <v>1</v>
      </c>
      <c r="F31" s="46" t="s">
        <v>324</v>
      </c>
      <c r="G31" s="46" t="s">
        <v>666</v>
      </c>
      <c r="H31" s="46" t="s">
        <v>287</v>
      </c>
      <c r="I31" s="46" t="s">
        <v>325</v>
      </c>
      <c r="J31" s="46" t="s">
        <v>289</v>
      </c>
      <c r="K31" s="46" t="s">
        <v>676</v>
      </c>
      <c r="L31" s="46"/>
    </row>
    <row r="32" spans="1:12" x14ac:dyDescent="0.25">
      <c r="A32" s="46">
        <v>31</v>
      </c>
      <c r="B32" s="46"/>
      <c r="C32" s="46"/>
      <c r="D32" s="46"/>
      <c r="E32" s="46"/>
      <c r="F32" s="46" t="s">
        <v>540</v>
      </c>
      <c r="G32" s="46" t="s">
        <v>666</v>
      </c>
      <c r="H32" s="46" t="s">
        <v>294</v>
      </c>
      <c r="I32" s="46" t="s">
        <v>541</v>
      </c>
      <c r="J32" s="46" t="s">
        <v>289</v>
      </c>
      <c r="K32" s="46" t="s">
        <v>677</v>
      </c>
      <c r="L32" s="46"/>
    </row>
    <row r="33" spans="1:12" x14ac:dyDescent="0.25">
      <c r="A33" s="46">
        <v>32</v>
      </c>
      <c r="B33" s="46" t="s">
        <v>283</v>
      </c>
      <c r="C33" s="46" t="s">
        <v>284</v>
      </c>
      <c r="D33" s="46" t="s">
        <v>285</v>
      </c>
      <c r="E33" s="46" t="s">
        <v>7</v>
      </c>
      <c r="F33" s="46" t="s">
        <v>286</v>
      </c>
      <c r="G33" s="46" t="s">
        <v>666</v>
      </c>
      <c r="H33" s="46" t="s">
        <v>287</v>
      </c>
      <c r="I33" s="46" t="s">
        <v>288</v>
      </c>
      <c r="J33" s="46" t="s">
        <v>289</v>
      </c>
      <c r="K33" s="46" t="s">
        <v>678</v>
      </c>
      <c r="L33" s="46"/>
    </row>
    <row r="34" spans="1:12" x14ac:dyDescent="0.25">
      <c r="A34" s="46">
        <v>33</v>
      </c>
      <c r="B34" s="46" t="s">
        <v>291</v>
      </c>
      <c r="C34" s="46" t="s">
        <v>292</v>
      </c>
      <c r="D34" s="46" t="s">
        <v>0</v>
      </c>
      <c r="E34" s="46" t="s">
        <v>1</v>
      </c>
      <c r="F34" s="46" t="s">
        <v>293</v>
      </c>
      <c r="G34" s="46" t="s">
        <v>666</v>
      </c>
      <c r="H34" s="46" t="s">
        <v>294</v>
      </c>
      <c r="I34" s="46" t="s">
        <v>295</v>
      </c>
      <c r="J34" s="46" t="s">
        <v>289</v>
      </c>
      <c r="K34" s="46" t="s">
        <v>679</v>
      </c>
      <c r="L34" s="46"/>
    </row>
    <row r="35" spans="1:12" x14ac:dyDescent="0.25">
      <c r="A35" s="46">
        <v>34</v>
      </c>
      <c r="B35" s="46" t="s">
        <v>297</v>
      </c>
      <c r="C35" s="46" t="s">
        <v>255</v>
      </c>
      <c r="D35" s="46" t="s">
        <v>0</v>
      </c>
      <c r="E35" s="46" t="s">
        <v>1</v>
      </c>
      <c r="F35" s="46" t="s">
        <v>298</v>
      </c>
      <c r="G35" s="46" t="s">
        <v>666</v>
      </c>
      <c r="H35" s="46" t="s">
        <v>294</v>
      </c>
      <c r="I35" s="46" t="s">
        <v>299</v>
      </c>
      <c r="J35" s="46" t="s">
        <v>289</v>
      </c>
      <c r="K35" s="46" t="s">
        <v>680</v>
      </c>
      <c r="L35" s="46"/>
    </row>
    <row r="36" spans="1:12" x14ac:dyDescent="0.25">
      <c r="A36" s="46">
        <v>35</v>
      </c>
      <c r="B36" s="46" t="s">
        <v>301</v>
      </c>
      <c r="C36" s="46" t="s">
        <v>302</v>
      </c>
      <c r="D36" s="46" t="s">
        <v>0</v>
      </c>
      <c r="E36" s="46" t="s">
        <v>1</v>
      </c>
      <c r="F36" s="46" t="s">
        <v>303</v>
      </c>
      <c r="G36" s="46" t="s">
        <v>666</v>
      </c>
      <c r="H36" s="46" t="s">
        <v>294</v>
      </c>
      <c r="I36" s="46" t="s">
        <v>304</v>
      </c>
      <c r="J36" s="46" t="s">
        <v>289</v>
      </c>
      <c r="K36" s="46" t="s">
        <v>681</v>
      </c>
      <c r="L36" s="46"/>
    </row>
    <row r="37" spans="1:12" x14ac:dyDescent="0.25">
      <c r="A37" s="46">
        <v>36</v>
      </c>
      <c r="B37" s="46" t="s">
        <v>306</v>
      </c>
      <c r="C37" s="46" t="s">
        <v>307</v>
      </c>
      <c r="D37" s="46" t="s">
        <v>112</v>
      </c>
      <c r="E37" s="46" t="s">
        <v>43</v>
      </c>
      <c r="F37" s="46" t="s">
        <v>308</v>
      </c>
      <c r="G37" s="46" t="s">
        <v>666</v>
      </c>
      <c r="H37" s="46" t="s">
        <v>287</v>
      </c>
      <c r="I37" s="46" t="s">
        <v>309</v>
      </c>
      <c r="J37" s="46" t="s">
        <v>289</v>
      </c>
      <c r="K37" s="46" t="s">
        <v>682</v>
      </c>
      <c r="L37" s="46"/>
    </row>
    <row r="38" spans="1:12" x14ac:dyDescent="0.25">
      <c r="A38" s="46">
        <v>37</v>
      </c>
      <c r="B38" s="46" t="s">
        <v>311</v>
      </c>
      <c r="C38" s="46" t="s">
        <v>312</v>
      </c>
      <c r="D38" s="46" t="s">
        <v>313</v>
      </c>
      <c r="E38" s="46" t="s">
        <v>43</v>
      </c>
      <c r="F38" s="46" t="s">
        <v>314</v>
      </c>
      <c r="G38" s="46" t="s">
        <v>666</v>
      </c>
      <c r="H38" s="46" t="s">
        <v>294</v>
      </c>
      <c r="I38" s="46" t="s">
        <v>315</v>
      </c>
      <c r="J38" s="46" t="s">
        <v>289</v>
      </c>
      <c r="K38" s="46" t="s">
        <v>683</v>
      </c>
      <c r="L38" s="46"/>
    </row>
    <row r="39" spans="1:12" x14ac:dyDescent="0.25">
      <c r="A39" s="46">
        <v>38</v>
      </c>
      <c r="B39" s="46" t="s">
        <v>317</v>
      </c>
      <c r="C39" s="46" t="s">
        <v>279</v>
      </c>
      <c r="D39" s="46" t="s">
        <v>318</v>
      </c>
      <c r="E39" s="46" t="s">
        <v>28</v>
      </c>
      <c r="F39" s="46" t="s">
        <v>319</v>
      </c>
      <c r="G39" s="46" t="s">
        <v>666</v>
      </c>
      <c r="H39" s="46" t="s">
        <v>287</v>
      </c>
      <c r="I39" s="46" t="s">
        <v>320</v>
      </c>
      <c r="J39" s="46" t="s">
        <v>289</v>
      </c>
      <c r="K39" s="46" t="s">
        <v>758</v>
      </c>
      <c r="L39" s="46"/>
    </row>
    <row r="40" spans="1:12" x14ac:dyDescent="0.25">
      <c r="A40" s="46">
        <v>39</v>
      </c>
      <c r="B40" s="46" t="s">
        <v>327</v>
      </c>
      <c r="C40" s="46" t="s">
        <v>328</v>
      </c>
      <c r="D40" s="46" t="s">
        <v>112</v>
      </c>
      <c r="E40" s="46" t="s">
        <v>43</v>
      </c>
      <c r="F40" s="46" t="s">
        <v>329</v>
      </c>
      <c r="G40" s="46" t="s">
        <v>666</v>
      </c>
      <c r="H40" s="46" t="s">
        <v>287</v>
      </c>
      <c r="I40" s="46" t="s">
        <v>330</v>
      </c>
      <c r="J40" s="46" t="s">
        <v>289</v>
      </c>
      <c r="K40" s="46" t="s">
        <v>684</v>
      </c>
      <c r="L40" s="46"/>
    </row>
    <row r="41" spans="1:12" x14ac:dyDescent="0.25">
      <c r="A41" s="46">
        <v>40</v>
      </c>
      <c r="B41" s="46" t="s">
        <v>15</v>
      </c>
      <c r="C41" s="46" t="s">
        <v>16</v>
      </c>
      <c r="D41" s="46" t="s">
        <v>17</v>
      </c>
      <c r="E41" s="46" t="s">
        <v>7</v>
      </c>
      <c r="F41" s="46" t="s">
        <v>18</v>
      </c>
      <c r="G41" s="46" t="s">
        <v>527</v>
      </c>
      <c r="H41" s="46" t="s">
        <v>5</v>
      </c>
      <c r="I41" s="46" t="s">
        <v>19</v>
      </c>
      <c r="J41" s="46" t="s">
        <v>6</v>
      </c>
      <c r="K41" s="46" t="s">
        <v>685</v>
      </c>
      <c r="L41" s="46"/>
    </row>
    <row r="42" spans="1:12" x14ac:dyDescent="0.25">
      <c r="A42" s="46">
        <v>41</v>
      </c>
      <c r="B42" s="46" t="s">
        <v>333</v>
      </c>
      <c r="C42" s="46" t="s">
        <v>334</v>
      </c>
      <c r="D42" s="46" t="s">
        <v>335</v>
      </c>
      <c r="E42" s="46" t="s">
        <v>48</v>
      </c>
      <c r="F42" s="46" t="s">
        <v>336</v>
      </c>
      <c r="G42" s="46" t="s">
        <v>666</v>
      </c>
      <c r="H42" s="46" t="s">
        <v>287</v>
      </c>
      <c r="I42" s="46" t="s">
        <v>337</v>
      </c>
      <c r="J42" s="46" t="s">
        <v>289</v>
      </c>
      <c r="K42" s="46" t="s">
        <v>686</v>
      </c>
      <c r="L42" s="46"/>
    </row>
    <row r="43" spans="1:12" x14ac:dyDescent="0.25">
      <c r="A43" s="46">
        <v>42</v>
      </c>
      <c r="B43" s="46" t="s">
        <v>345</v>
      </c>
      <c r="C43" s="46" t="s">
        <v>346</v>
      </c>
      <c r="D43" s="46" t="s">
        <v>17</v>
      </c>
      <c r="E43" s="46" t="s">
        <v>7</v>
      </c>
      <c r="F43" s="46" t="s">
        <v>347</v>
      </c>
      <c r="G43" s="46" t="s">
        <v>666</v>
      </c>
      <c r="H43" s="46" t="s">
        <v>287</v>
      </c>
      <c r="I43" s="46" t="s">
        <v>348</v>
      </c>
      <c r="J43" s="46" t="s">
        <v>289</v>
      </c>
      <c r="K43" s="46" t="s">
        <v>688</v>
      </c>
      <c r="L43" s="46"/>
    </row>
    <row r="44" spans="1:12" x14ac:dyDescent="0.25">
      <c r="A44" s="46">
        <v>43</v>
      </c>
      <c r="B44" s="46" t="s">
        <v>350</v>
      </c>
      <c r="C44" s="46" t="s">
        <v>340</v>
      </c>
      <c r="D44" s="46" t="s">
        <v>351</v>
      </c>
      <c r="E44" s="46" t="s">
        <v>48</v>
      </c>
      <c r="F44" s="46" t="s">
        <v>352</v>
      </c>
      <c r="G44" s="46" t="s">
        <v>666</v>
      </c>
      <c r="H44" s="46" t="s">
        <v>287</v>
      </c>
      <c r="I44" s="46" t="s">
        <v>353</v>
      </c>
      <c r="J44" s="46" t="s">
        <v>289</v>
      </c>
      <c r="K44" s="46" t="s">
        <v>689</v>
      </c>
      <c r="L44" s="46"/>
    </row>
    <row r="45" spans="1:12" x14ac:dyDescent="0.25">
      <c r="A45" s="46">
        <v>44</v>
      </c>
      <c r="B45" s="46" t="s">
        <v>355</v>
      </c>
      <c r="C45" s="46" t="s">
        <v>356</v>
      </c>
      <c r="D45" s="46" t="s">
        <v>0</v>
      </c>
      <c r="E45" s="46" t="s">
        <v>1</v>
      </c>
      <c r="F45" s="46" t="s">
        <v>357</v>
      </c>
      <c r="G45" s="46" t="s">
        <v>666</v>
      </c>
      <c r="H45" s="46" t="s">
        <v>294</v>
      </c>
      <c r="I45" s="46" t="s">
        <v>358</v>
      </c>
      <c r="J45" s="46" t="s">
        <v>289</v>
      </c>
      <c r="K45" s="46" t="s">
        <v>690</v>
      </c>
      <c r="L45" s="46"/>
    </row>
    <row r="46" spans="1:12" x14ac:dyDescent="0.25">
      <c r="A46" s="46">
        <v>45</v>
      </c>
      <c r="B46" s="46" t="s">
        <v>238</v>
      </c>
      <c r="C46" s="46" t="s">
        <v>239</v>
      </c>
      <c r="D46" s="46" t="s">
        <v>0</v>
      </c>
      <c r="E46" s="46" t="s">
        <v>1</v>
      </c>
      <c r="F46" s="46" t="s">
        <v>240</v>
      </c>
      <c r="G46" s="46" t="s">
        <v>666</v>
      </c>
      <c r="H46" s="46" t="s">
        <v>3</v>
      </c>
      <c r="I46" s="46" t="s">
        <v>241</v>
      </c>
      <c r="J46" s="46" t="s">
        <v>53</v>
      </c>
      <c r="K46" s="46" t="s">
        <v>691</v>
      </c>
      <c r="L46" s="46"/>
    </row>
    <row r="47" spans="1:12" x14ac:dyDescent="0.25">
      <c r="A47" s="46">
        <v>46</v>
      </c>
      <c r="B47" s="46" t="s">
        <v>361</v>
      </c>
      <c r="C47" s="46" t="s">
        <v>362</v>
      </c>
      <c r="D47" s="46" t="s">
        <v>0</v>
      </c>
      <c r="E47" s="46" t="s">
        <v>1</v>
      </c>
      <c r="F47" s="46" t="s">
        <v>363</v>
      </c>
      <c r="G47" s="46" t="s">
        <v>666</v>
      </c>
      <c r="H47" s="46" t="s">
        <v>287</v>
      </c>
      <c r="I47" s="46" t="s">
        <v>364</v>
      </c>
      <c r="J47" s="46" t="s">
        <v>289</v>
      </c>
      <c r="K47" s="46" t="s">
        <v>692</v>
      </c>
      <c r="L47" s="46"/>
    </row>
    <row r="48" spans="1:12" x14ac:dyDescent="0.25">
      <c r="A48" s="46">
        <v>47</v>
      </c>
      <c r="B48" s="46" t="s">
        <v>366</v>
      </c>
      <c r="C48" s="46" t="s">
        <v>367</v>
      </c>
      <c r="D48" s="46" t="s">
        <v>368</v>
      </c>
      <c r="E48" s="46" t="s">
        <v>43</v>
      </c>
      <c r="F48" s="46" t="s">
        <v>369</v>
      </c>
      <c r="G48" s="46" t="s">
        <v>666</v>
      </c>
      <c r="H48" s="46" t="s">
        <v>294</v>
      </c>
      <c r="I48" s="46" t="s">
        <v>370</v>
      </c>
      <c r="J48" s="46" t="s">
        <v>289</v>
      </c>
      <c r="K48" s="46" t="s">
        <v>693</v>
      </c>
      <c r="L48" s="46"/>
    </row>
    <row r="49" spans="1:12" x14ac:dyDescent="0.25">
      <c r="A49" s="46">
        <v>48</v>
      </c>
      <c r="B49" s="46" t="s">
        <v>372</v>
      </c>
      <c r="C49" s="46" t="s">
        <v>373</v>
      </c>
      <c r="D49" s="46" t="s">
        <v>42</v>
      </c>
      <c r="E49" s="46" t="s">
        <v>43</v>
      </c>
      <c r="F49" s="46" t="s">
        <v>374</v>
      </c>
      <c r="G49" s="46" t="s">
        <v>666</v>
      </c>
      <c r="H49" s="46" t="s">
        <v>294</v>
      </c>
      <c r="I49" s="46" t="s">
        <v>375</v>
      </c>
      <c r="J49" s="46" t="s">
        <v>289</v>
      </c>
      <c r="K49" s="46" t="s">
        <v>694</v>
      </c>
      <c r="L49" s="46"/>
    </row>
    <row r="50" spans="1:12" x14ac:dyDescent="0.25">
      <c r="A50" s="46">
        <v>49</v>
      </c>
      <c r="B50" s="46" t="s">
        <v>377</v>
      </c>
      <c r="C50" s="46" t="s">
        <v>378</v>
      </c>
      <c r="D50" s="46" t="s">
        <v>256</v>
      </c>
      <c r="E50" s="46" t="s">
        <v>1</v>
      </c>
      <c r="F50" s="46" t="s">
        <v>379</v>
      </c>
      <c r="G50" s="46" t="s">
        <v>666</v>
      </c>
      <c r="H50" s="46" t="s">
        <v>294</v>
      </c>
      <c r="I50" s="46" t="s">
        <v>380</v>
      </c>
      <c r="J50" s="46" t="s">
        <v>289</v>
      </c>
      <c r="K50" s="46" t="s">
        <v>695</v>
      </c>
      <c r="L50" s="46"/>
    </row>
    <row r="51" spans="1:12" x14ac:dyDescent="0.25">
      <c r="A51" s="46">
        <v>50</v>
      </c>
      <c r="B51" s="46" t="s">
        <v>387</v>
      </c>
      <c r="C51" s="46" t="s">
        <v>279</v>
      </c>
      <c r="D51" s="46" t="s">
        <v>351</v>
      </c>
      <c r="E51" s="46" t="s">
        <v>48</v>
      </c>
      <c r="F51" s="46" t="s">
        <v>388</v>
      </c>
      <c r="G51" s="46" t="s">
        <v>666</v>
      </c>
      <c r="H51" s="46" t="s">
        <v>287</v>
      </c>
      <c r="I51" s="46" t="s">
        <v>389</v>
      </c>
      <c r="J51" s="46" t="s">
        <v>289</v>
      </c>
      <c r="K51" s="46" t="s">
        <v>696</v>
      </c>
      <c r="L51" s="46"/>
    </row>
    <row r="52" spans="1:12" x14ac:dyDescent="0.25">
      <c r="A52" s="46">
        <v>51</v>
      </c>
      <c r="B52" s="46" t="s">
        <v>49</v>
      </c>
      <c r="C52" s="46" t="s">
        <v>97</v>
      </c>
      <c r="D52" s="46" t="s">
        <v>66</v>
      </c>
      <c r="E52" s="46" t="s">
        <v>1</v>
      </c>
      <c r="F52" s="46" t="s">
        <v>391</v>
      </c>
      <c r="G52" s="46" t="s">
        <v>666</v>
      </c>
      <c r="H52" s="46" t="s">
        <v>294</v>
      </c>
      <c r="I52" s="46" t="s">
        <v>392</v>
      </c>
      <c r="J52" s="46" t="s">
        <v>289</v>
      </c>
      <c r="K52" s="46" t="s">
        <v>697</v>
      </c>
      <c r="L52" s="46"/>
    </row>
    <row r="53" spans="1:12" x14ac:dyDescent="0.25">
      <c r="A53" s="46">
        <v>52</v>
      </c>
      <c r="B53" s="46" t="s">
        <v>366</v>
      </c>
      <c r="C53" s="46" t="s">
        <v>367</v>
      </c>
      <c r="D53" s="46" t="s">
        <v>368</v>
      </c>
      <c r="E53" s="46" t="s">
        <v>43</v>
      </c>
      <c r="F53" s="46" t="s">
        <v>395</v>
      </c>
      <c r="G53" s="46" t="s">
        <v>527</v>
      </c>
      <c r="H53" s="46" t="s">
        <v>5</v>
      </c>
      <c r="I53" s="46" t="s">
        <v>396</v>
      </c>
      <c r="J53" s="46" t="s">
        <v>6</v>
      </c>
      <c r="K53" s="46" t="s">
        <v>698</v>
      </c>
      <c r="L53" s="46"/>
    </row>
    <row r="54" spans="1:12" x14ac:dyDescent="0.25">
      <c r="A54" s="46">
        <v>53</v>
      </c>
      <c r="B54" s="46" t="s">
        <v>137</v>
      </c>
      <c r="C54" s="46" t="s">
        <v>138</v>
      </c>
      <c r="D54" s="46" t="s">
        <v>0</v>
      </c>
      <c r="E54" s="46" t="s">
        <v>1</v>
      </c>
      <c r="F54" s="46" t="s">
        <v>139</v>
      </c>
      <c r="G54" s="46" t="s">
        <v>666</v>
      </c>
      <c r="H54" s="46" t="s">
        <v>3</v>
      </c>
      <c r="I54" s="46" t="s">
        <v>140</v>
      </c>
      <c r="J54" s="46" t="s">
        <v>53</v>
      </c>
      <c r="K54" s="46" t="s">
        <v>699</v>
      </c>
      <c r="L54" s="46"/>
    </row>
    <row r="55" spans="1:12" x14ac:dyDescent="0.25">
      <c r="A55" s="46">
        <v>54</v>
      </c>
      <c r="B55" s="46" t="s">
        <v>262</v>
      </c>
      <c r="C55" s="46" t="s">
        <v>399</v>
      </c>
      <c r="D55" s="46" t="s">
        <v>0</v>
      </c>
      <c r="E55" s="46" t="s">
        <v>1</v>
      </c>
      <c r="F55" s="46" t="s">
        <v>400</v>
      </c>
      <c r="G55" s="46" t="s">
        <v>666</v>
      </c>
      <c r="H55" s="46" t="s">
        <v>294</v>
      </c>
      <c r="I55" s="46" t="s">
        <v>401</v>
      </c>
      <c r="J55" s="46" t="s">
        <v>289</v>
      </c>
      <c r="K55" s="46" t="s">
        <v>700</v>
      </c>
      <c r="L55" s="46"/>
    </row>
    <row r="56" spans="1:12" x14ac:dyDescent="0.25">
      <c r="A56" s="46">
        <v>55</v>
      </c>
      <c r="B56" s="46" t="s">
        <v>403</v>
      </c>
      <c r="C56" s="46" t="s">
        <v>60</v>
      </c>
      <c r="D56" s="46" t="s">
        <v>27</v>
      </c>
      <c r="E56" s="46" t="s">
        <v>28</v>
      </c>
      <c r="F56" s="46" t="s">
        <v>404</v>
      </c>
      <c r="G56" s="46" t="s">
        <v>666</v>
      </c>
      <c r="H56" s="46" t="s">
        <v>287</v>
      </c>
      <c r="I56" s="46" t="s">
        <v>405</v>
      </c>
      <c r="J56" s="46" t="s">
        <v>289</v>
      </c>
      <c r="K56" s="46" t="s">
        <v>701</v>
      </c>
      <c r="L56" s="46"/>
    </row>
    <row r="57" spans="1:12" x14ac:dyDescent="0.25">
      <c r="A57" s="46">
        <v>56</v>
      </c>
      <c r="B57" s="46" t="s">
        <v>407</v>
      </c>
      <c r="C57" s="46" t="s">
        <v>408</v>
      </c>
      <c r="D57" s="46" t="s">
        <v>618</v>
      </c>
      <c r="E57" s="46" t="s">
        <v>619</v>
      </c>
      <c r="F57" s="46" t="s">
        <v>412</v>
      </c>
      <c r="G57" s="46" t="s">
        <v>666</v>
      </c>
      <c r="H57" s="46" t="s">
        <v>294</v>
      </c>
      <c r="I57" s="46" t="s">
        <v>413</v>
      </c>
      <c r="J57" s="46" t="s">
        <v>289</v>
      </c>
      <c r="K57" s="46" t="s">
        <v>702</v>
      </c>
      <c r="L57" s="46"/>
    </row>
    <row r="58" spans="1:12" x14ac:dyDescent="0.25">
      <c r="A58" s="46">
        <v>57</v>
      </c>
      <c r="B58" s="46" t="s">
        <v>415</v>
      </c>
      <c r="C58" s="46" t="s">
        <v>416</v>
      </c>
      <c r="D58" s="46" t="s">
        <v>417</v>
      </c>
      <c r="E58" s="46" t="s">
        <v>28</v>
      </c>
      <c r="F58" s="46" t="s">
        <v>418</v>
      </c>
      <c r="G58" s="46" t="s">
        <v>666</v>
      </c>
      <c r="H58" s="46" t="s">
        <v>287</v>
      </c>
      <c r="I58" s="46" t="s">
        <v>419</v>
      </c>
      <c r="J58" s="46" t="s">
        <v>289</v>
      </c>
      <c r="K58" s="46" t="s">
        <v>703</v>
      </c>
      <c r="L58" s="46"/>
    </row>
    <row r="59" spans="1:12" x14ac:dyDescent="0.25">
      <c r="A59" s="46">
        <v>58</v>
      </c>
      <c r="B59" s="46" t="s">
        <v>431</v>
      </c>
      <c r="C59" s="46" t="s">
        <v>172</v>
      </c>
      <c r="D59" s="46" t="s">
        <v>432</v>
      </c>
      <c r="E59" s="46" t="s">
        <v>28</v>
      </c>
      <c r="F59" s="46" t="s">
        <v>433</v>
      </c>
      <c r="G59" s="46" t="s">
        <v>666</v>
      </c>
      <c r="H59" s="46" t="s">
        <v>294</v>
      </c>
      <c r="I59" s="46" t="s">
        <v>434</v>
      </c>
      <c r="J59" s="46" t="s">
        <v>289</v>
      </c>
      <c r="K59" s="46" t="s">
        <v>704</v>
      </c>
      <c r="L59" s="46"/>
    </row>
    <row r="60" spans="1:12" x14ac:dyDescent="0.25">
      <c r="A60" s="46">
        <v>59</v>
      </c>
      <c r="B60" s="46" t="s">
        <v>15</v>
      </c>
      <c r="C60" s="46" t="s">
        <v>16</v>
      </c>
      <c r="D60" s="46" t="s">
        <v>17</v>
      </c>
      <c r="E60" s="46" t="s">
        <v>7</v>
      </c>
      <c r="F60" s="46" t="s">
        <v>77</v>
      </c>
      <c r="G60" s="46" t="s">
        <v>666</v>
      </c>
      <c r="H60" s="46" t="s">
        <v>30</v>
      </c>
      <c r="I60" s="46" t="s">
        <v>78</v>
      </c>
      <c r="J60" s="46" t="s">
        <v>32</v>
      </c>
      <c r="K60" s="46" t="s">
        <v>705</v>
      </c>
      <c r="L60" s="46"/>
    </row>
    <row r="61" spans="1:12" x14ac:dyDescent="0.25">
      <c r="A61" s="46">
        <v>60</v>
      </c>
      <c r="B61" s="46" t="s">
        <v>407</v>
      </c>
      <c r="C61" s="46" t="s">
        <v>408</v>
      </c>
      <c r="D61" s="46" t="s">
        <v>618</v>
      </c>
      <c r="E61" s="46" t="s">
        <v>619</v>
      </c>
      <c r="F61" s="46" t="s">
        <v>437</v>
      </c>
      <c r="G61" s="46" t="s">
        <v>666</v>
      </c>
      <c r="H61" s="46" t="s">
        <v>30</v>
      </c>
      <c r="I61" s="46" t="s">
        <v>438</v>
      </c>
      <c r="J61" s="46" t="s">
        <v>32</v>
      </c>
      <c r="K61" s="46" t="s">
        <v>706</v>
      </c>
      <c r="L61" s="46"/>
    </row>
    <row r="62" spans="1:12" x14ac:dyDescent="0.25">
      <c r="A62" s="46">
        <v>61</v>
      </c>
      <c r="B62" s="46" t="s">
        <v>407</v>
      </c>
      <c r="C62" s="46" t="s">
        <v>408</v>
      </c>
      <c r="D62" s="46" t="s">
        <v>618</v>
      </c>
      <c r="E62" s="46" t="s">
        <v>619</v>
      </c>
      <c r="F62" s="46" t="s">
        <v>440</v>
      </c>
      <c r="G62" s="46" t="s">
        <v>666</v>
      </c>
      <c r="H62" s="46" t="s">
        <v>30</v>
      </c>
      <c r="I62" s="46" t="s">
        <v>441</v>
      </c>
      <c r="J62" s="46" t="s">
        <v>32</v>
      </c>
      <c r="K62" s="46" t="s">
        <v>707</v>
      </c>
      <c r="L62" s="46"/>
    </row>
    <row r="63" spans="1:12" x14ac:dyDescent="0.25">
      <c r="A63" s="46">
        <v>62</v>
      </c>
      <c r="B63" s="46" t="s">
        <v>443</v>
      </c>
      <c r="C63" s="46" t="s">
        <v>444</v>
      </c>
      <c r="D63" s="46" t="s">
        <v>0</v>
      </c>
      <c r="E63" s="46" t="s">
        <v>1</v>
      </c>
      <c r="F63" s="46" t="s">
        <v>445</v>
      </c>
      <c r="G63" s="46" t="s">
        <v>527</v>
      </c>
      <c r="H63" s="46" t="s">
        <v>5</v>
      </c>
      <c r="I63" s="46" t="s">
        <v>446</v>
      </c>
      <c r="J63" s="46" t="s">
        <v>6</v>
      </c>
      <c r="K63" s="46" t="s">
        <v>708</v>
      </c>
      <c r="L63" s="46"/>
    </row>
    <row r="64" spans="1:12" x14ac:dyDescent="0.25">
      <c r="A64" s="46">
        <v>63</v>
      </c>
      <c r="B64" s="46" t="s">
        <v>786</v>
      </c>
      <c r="C64" s="46" t="s">
        <v>175</v>
      </c>
      <c r="D64" s="46" t="s">
        <v>256</v>
      </c>
      <c r="E64" s="46" t="s">
        <v>1</v>
      </c>
      <c r="F64" s="46" t="s">
        <v>787</v>
      </c>
      <c r="G64" s="46" t="s">
        <v>788</v>
      </c>
      <c r="H64" s="46" t="s">
        <v>5</v>
      </c>
      <c r="I64" s="46" t="s">
        <v>789</v>
      </c>
      <c r="J64" s="46" t="s">
        <v>6</v>
      </c>
      <c r="K64" s="46" t="s">
        <v>790</v>
      </c>
      <c r="L64" s="46"/>
    </row>
    <row r="65" spans="1:12" x14ac:dyDescent="0.25">
      <c r="A65" s="46">
        <v>64</v>
      </c>
      <c r="B65" s="46" t="s">
        <v>448</v>
      </c>
      <c r="C65" s="46" t="s">
        <v>449</v>
      </c>
      <c r="D65" s="46" t="s">
        <v>205</v>
      </c>
      <c r="E65" s="46" t="s">
        <v>1</v>
      </c>
      <c r="F65" s="46" t="s">
        <v>450</v>
      </c>
      <c r="G65" s="46" t="s">
        <v>527</v>
      </c>
      <c r="H65" s="46" t="s">
        <v>5</v>
      </c>
      <c r="I65" s="46" t="s">
        <v>451</v>
      </c>
      <c r="J65" s="46" t="s">
        <v>6</v>
      </c>
      <c r="K65" s="46" t="s">
        <v>709</v>
      </c>
      <c r="L65" s="46"/>
    </row>
    <row r="66" spans="1:12" x14ac:dyDescent="0.25">
      <c r="A66" s="46">
        <v>65</v>
      </c>
      <c r="B66" s="46" t="s">
        <v>460</v>
      </c>
      <c r="C66" s="46" t="s">
        <v>461</v>
      </c>
      <c r="D66" s="46" t="s">
        <v>462</v>
      </c>
      <c r="E66" s="46" t="s">
        <v>1</v>
      </c>
      <c r="F66" s="46" t="s">
        <v>463</v>
      </c>
      <c r="G66" s="46" t="s">
        <v>666</v>
      </c>
      <c r="H66" s="46" t="s">
        <v>30</v>
      </c>
      <c r="I66" s="46" t="s">
        <v>464</v>
      </c>
      <c r="J66" s="46" t="s">
        <v>32</v>
      </c>
      <c r="K66" s="46" t="s">
        <v>711</v>
      </c>
      <c r="L66" s="46"/>
    </row>
    <row r="67" spans="1:12" x14ac:dyDescent="0.25">
      <c r="A67" s="46">
        <v>66</v>
      </c>
      <c r="B67" s="46" t="s">
        <v>165</v>
      </c>
      <c r="C67" s="46" t="s">
        <v>166</v>
      </c>
      <c r="D67" s="46" t="s">
        <v>27</v>
      </c>
      <c r="E67" s="46" t="s">
        <v>28</v>
      </c>
      <c r="F67" s="46" t="s">
        <v>167</v>
      </c>
      <c r="G67" s="46" t="s">
        <v>666</v>
      </c>
      <c r="H67" s="46" t="s">
        <v>30</v>
      </c>
      <c r="I67" s="46" t="s">
        <v>168</v>
      </c>
      <c r="J67" s="46" t="s">
        <v>32</v>
      </c>
      <c r="K67" s="46" t="s">
        <v>712</v>
      </c>
      <c r="L67" s="46"/>
    </row>
    <row r="68" spans="1:12" x14ac:dyDescent="0.25">
      <c r="A68" s="46">
        <v>67</v>
      </c>
      <c r="B68" s="46" t="s">
        <v>20</v>
      </c>
      <c r="C68" s="46" t="s">
        <v>21</v>
      </c>
      <c r="D68" s="46" t="s">
        <v>0</v>
      </c>
      <c r="E68" s="46" t="s">
        <v>1</v>
      </c>
      <c r="F68" s="46" t="s">
        <v>22</v>
      </c>
      <c r="G68" s="46" t="s">
        <v>527</v>
      </c>
      <c r="H68" s="46" t="s">
        <v>5</v>
      </c>
      <c r="I68" s="46" t="s">
        <v>23</v>
      </c>
      <c r="J68" s="46" t="s">
        <v>6</v>
      </c>
      <c r="K68" s="46" t="s">
        <v>713</v>
      </c>
      <c r="L68" s="46"/>
    </row>
    <row r="69" spans="1:12" x14ac:dyDescent="0.25">
      <c r="A69" s="46">
        <v>68</v>
      </c>
      <c r="B69" s="46" t="s">
        <v>25</v>
      </c>
      <c r="C69" s="46" t="s">
        <v>26</v>
      </c>
      <c r="D69" s="46" t="s">
        <v>27</v>
      </c>
      <c r="E69" s="46" t="s">
        <v>28</v>
      </c>
      <c r="F69" s="46" t="s">
        <v>29</v>
      </c>
      <c r="G69" s="46" t="s">
        <v>666</v>
      </c>
      <c r="H69" s="46" t="s">
        <v>30</v>
      </c>
      <c r="I69" s="46" t="s">
        <v>31</v>
      </c>
      <c r="J69" s="46" t="s">
        <v>32</v>
      </c>
      <c r="K69" s="46" t="s">
        <v>714</v>
      </c>
      <c r="L69" s="46"/>
    </row>
    <row r="70" spans="1:12" x14ac:dyDescent="0.25">
      <c r="A70" s="46">
        <v>69</v>
      </c>
      <c r="B70" s="46" t="s">
        <v>34</v>
      </c>
      <c r="C70" s="46" t="s">
        <v>35</v>
      </c>
      <c r="D70" s="46" t="s">
        <v>36</v>
      </c>
      <c r="E70" s="46" t="s">
        <v>1</v>
      </c>
      <c r="F70" s="46" t="s">
        <v>37</v>
      </c>
      <c r="G70" s="46" t="s">
        <v>527</v>
      </c>
      <c r="H70" s="46" t="s">
        <v>5</v>
      </c>
      <c r="I70" s="46" t="s">
        <v>38</v>
      </c>
      <c r="J70" s="46" t="s">
        <v>6</v>
      </c>
      <c r="K70" s="46" t="s">
        <v>715</v>
      </c>
      <c r="L70" s="46"/>
    </row>
    <row r="71" spans="1:12" x14ac:dyDescent="0.25">
      <c r="A71" s="46">
        <v>70</v>
      </c>
      <c r="B71" s="46" t="s">
        <v>40</v>
      </c>
      <c r="C71" s="46" t="s">
        <v>41</v>
      </c>
      <c r="D71" s="46" t="s">
        <v>42</v>
      </c>
      <c r="E71" s="46" t="s">
        <v>43</v>
      </c>
      <c r="F71" s="46" t="s">
        <v>44</v>
      </c>
      <c r="G71" s="46" t="s">
        <v>527</v>
      </c>
      <c r="H71" s="46" t="s">
        <v>5</v>
      </c>
      <c r="I71" s="46" t="s">
        <v>45</v>
      </c>
      <c r="J71" s="46" t="s">
        <v>6</v>
      </c>
      <c r="K71" s="46" t="s">
        <v>716</v>
      </c>
      <c r="L71" s="46"/>
    </row>
    <row r="72" spans="1:12" x14ac:dyDescent="0.25">
      <c r="A72" s="46">
        <v>71</v>
      </c>
      <c r="B72" s="46" t="s">
        <v>54</v>
      </c>
      <c r="C72" s="46" t="s">
        <v>55</v>
      </c>
      <c r="D72" s="46" t="s">
        <v>0</v>
      </c>
      <c r="E72" s="46" t="s">
        <v>1</v>
      </c>
      <c r="F72" s="46" t="s">
        <v>56</v>
      </c>
      <c r="G72" s="46" t="s">
        <v>527</v>
      </c>
      <c r="H72" s="46" t="s">
        <v>5</v>
      </c>
      <c r="I72" s="46" t="s">
        <v>57</v>
      </c>
      <c r="J72" s="46" t="s">
        <v>6</v>
      </c>
      <c r="K72" s="46" t="s">
        <v>717</v>
      </c>
      <c r="L72" s="46"/>
    </row>
    <row r="73" spans="1:12" x14ac:dyDescent="0.25">
      <c r="A73" s="46">
        <v>72</v>
      </c>
      <c r="B73" s="46" t="s">
        <v>64</v>
      </c>
      <c r="C73" s="46" t="s">
        <v>65</v>
      </c>
      <c r="D73" s="46" t="s">
        <v>66</v>
      </c>
      <c r="E73" s="46" t="s">
        <v>1</v>
      </c>
      <c r="F73" s="46" t="s">
        <v>67</v>
      </c>
      <c r="G73" s="46" t="s">
        <v>666</v>
      </c>
      <c r="H73" s="46" t="s">
        <v>30</v>
      </c>
      <c r="I73" s="46" t="s">
        <v>68</v>
      </c>
      <c r="J73" s="46" t="s">
        <v>32</v>
      </c>
      <c r="K73" s="46" t="s">
        <v>718</v>
      </c>
      <c r="L73" s="46"/>
    </row>
    <row r="74" spans="1:12" x14ac:dyDescent="0.25">
      <c r="A74" s="46">
        <v>73</v>
      </c>
      <c r="B74" s="46" t="s">
        <v>71</v>
      </c>
      <c r="C74" s="46" t="s">
        <v>72</v>
      </c>
      <c r="D74" s="46" t="s">
        <v>73</v>
      </c>
      <c r="E74" s="46" t="s">
        <v>28</v>
      </c>
      <c r="F74" s="46" t="s">
        <v>74</v>
      </c>
      <c r="G74" s="46" t="s">
        <v>666</v>
      </c>
      <c r="H74" s="46" t="s">
        <v>30</v>
      </c>
      <c r="I74" s="46" t="s">
        <v>75</v>
      </c>
      <c r="J74" s="46" t="s">
        <v>32</v>
      </c>
      <c r="K74" s="46" t="s">
        <v>719</v>
      </c>
      <c r="L74" s="46"/>
    </row>
    <row r="75" spans="1:12" x14ac:dyDescent="0.25">
      <c r="A75" s="46">
        <v>74</v>
      </c>
      <c r="B75" s="46" t="s">
        <v>467</v>
      </c>
      <c r="C75" s="46" t="s">
        <v>468</v>
      </c>
      <c r="D75" s="46" t="s">
        <v>0</v>
      </c>
      <c r="E75" s="46" t="s">
        <v>1</v>
      </c>
      <c r="F75" s="46" t="s">
        <v>469</v>
      </c>
      <c r="G75" s="46" t="s">
        <v>527</v>
      </c>
      <c r="H75" s="46" t="s">
        <v>5</v>
      </c>
      <c r="I75" s="46" t="s">
        <v>470</v>
      </c>
      <c r="J75" s="46" t="s">
        <v>6</v>
      </c>
      <c r="K75" s="46" t="s">
        <v>720</v>
      </c>
      <c r="L75" s="46"/>
    </row>
    <row r="76" spans="1:12" x14ac:dyDescent="0.25">
      <c r="A76" s="46">
        <v>75</v>
      </c>
      <c r="B76" s="46" t="s">
        <v>79</v>
      </c>
      <c r="C76" s="46" t="s">
        <v>11</v>
      </c>
      <c r="D76" s="46" t="s">
        <v>80</v>
      </c>
      <c r="E76" s="46" t="s">
        <v>81</v>
      </c>
      <c r="F76" s="46" t="s">
        <v>82</v>
      </c>
      <c r="G76" s="46" t="s">
        <v>527</v>
      </c>
      <c r="H76" s="46" t="s">
        <v>5</v>
      </c>
      <c r="I76" s="46" t="s">
        <v>83</v>
      </c>
      <c r="J76" s="46" t="s">
        <v>6</v>
      </c>
      <c r="K76" s="46" t="s">
        <v>721</v>
      </c>
      <c r="L76" s="46"/>
    </row>
    <row r="77" spans="1:12" x14ac:dyDescent="0.25">
      <c r="A77" s="46">
        <v>76</v>
      </c>
      <c r="B77" s="46" t="s">
        <v>64</v>
      </c>
      <c r="C77" s="46" t="s">
        <v>65</v>
      </c>
      <c r="D77" s="46" t="s">
        <v>66</v>
      </c>
      <c r="E77" s="46" t="s">
        <v>1</v>
      </c>
      <c r="F77" s="46" t="s">
        <v>85</v>
      </c>
      <c r="G77" s="46" t="s">
        <v>527</v>
      </c>
      <c r="H77" s="46" t="s">
        <v>5</v>
      </c>
      <c r="I77" s="46" t="s">
        <v>86</v>
      </c>
      <c r="J77" s="46" t="s">
        <v>6</v>
      </c>
      <c r="K77" s="46" t="s">
        <v>722</v>
      </c>
      <c r="L77" s="46"/>
    </row>
    <row r="78" spans="1:12" x14ac:dyDescent="0.25">
      <c r="A78" s="46">
        <v>77</v>
      </c>
      <c r="B78" s="46" t="s">
        <v>88</v>
      </c>
      <c r="C78" s="46" t="s">
        <v>89</v>
      </c>
      <c r="D78" s="46" t="s">
        <v>90</v>
      </c>
      <c r="E78" s="46" t="s">
        <v>70</v>
      </c>
      <c r="F78" s="46" t="s">
        <v>91</v>
      </c>
      <c r="G78" s="46" t="s">
        <v>527</v>
      </c>
      <c r="H78" s="46" t="s">
        <v>5</v>
      </c>
      <c r="I78" s="46" t="s">
        <v>92</v>
      </c>
      <c r="J78" s="46" t="s">
        <v>6</v>
      </c>
      <c r="K78" s="46" t="s">
        <v>723</v>
      </c>
      <c r="L78" s="46"/>
    </row>
    <row r="79" spans="1:12" x14ac:dyDescent="0.25">
      <c r="A79" s="46">
        <v>78</v>
      </c>
      <c r="B79" s="46" t="s">
        <v>50</v>
      </c>
      <c r="C79" s="46" t="s">
        <v>51</v>
      </c>
      <c r="D79" s="46" t="s">
        <v>52</v>
      </c>
      <c r="E79" s="46" t="s">
        <v>43</v>
      </c>
      <c r="F79" s="46" t="s">
        <v>94</v>
      </c>
      <c r="G79" s="46" t="s">
        <v>527</v>
      </c>
      <c r="H79" s="46" t="s">
        <v>5</v>
      </c>
      <c r="I79" s="46" t="s">
        <v>95</v>
      </c>
      <c r="J79" s="46" t="s">
        <v>6</v>
      </c>
      <c r="K79" s="46" t="s">
        <v>724</v>
      </c>
      <c r="L79" s="46"/>
    </row>
    <row r="80" spans="1:12" x14ac:dyDescent="0.25">
      <c r="A80" s="46">
        <v>79</v>
      </c>
      <c r="B80" s="46" t="s">
        <v>49</v>
      </c>
      <c r="C80" s="46" t="s">
        <v>97</v>
      </c>
      <c r="D80" s="46" t="s">
        <v>66</v>
      </c>
      <c r="E80" s="46" t="s">
        <v>1</v>
      </c>
      <c r="F80" s="46" t="s">
        <v>98</v>
      </c>
      <c r="G80" s="46" t="s">
        <v>527</v>
      </c>
      <c r="H80" s="46" t="s">
        <v>5</v>
      </c>
      <c r="I80" s="46" t="s">
        <v>99</v>
      </c>
      <c r="J80" s="46" t="s">
        <v>6</v>
      </c>
      <c r="K80" s="46" t="s">
        <v>725</v>
      </c>
      <c r="L80" s="46"/>
    </row>
    <row r="81" spans="1:12" x14ac:dyDescent="0.25">
      <c r="A81" s="46">
        <v>80</v>
      </c>
      <c r="B81" s="46" t="s">
        <v>110</v>
      </c>
      <c r="C81" s="46" t="s">
        <v>111</v>
      </c>
      <c r="D81" s="46" t="s">
        <v>112</v>
      </c>
      <c r="E81" s="46" t="s">
        <v>43</v>
      </c>
      <c r="F81" s="46" t="s">
        <v>113</v>
      </c>
      <c r="G81" s="46" t="s">
        <v>666</v>
      </c>
      <c r="H81" s="46" t="s">
        <v>3</v>
      </c>
      <c r="I81" s="46" t="s">
        <v>114</v>
      </c>
      <c r="J81" s="46" t="s">
        <v>53</v>
      </c>
      <c r="K81" s="46" t="s">
        <v>727</v>
      </c>
      <c r="L81" s="46"/>
    </row>
    <row r="82" spans="1:12" x14ac:dyDescent="0.25">
      <c r="A82" s="46">
        <v>81</v>
      </c>
      <c r="B82" s="46" t="s">
        <v>120</v>
      </c>
      <c r="C82" s="46" t="s">
        <v>121</v>
      </c>
      <c r="D82" s="46" t="s">
        <v>122</v>
      </c>
      <c r="E82" s="46" t="s">
        <v>43</v>
      </c>
      <c r="F82" s="46" t="s">
        <v>123</v>
      </c>
      <c r="G82" s="46" t="s">
        <v>666</v>
      </c>
      <c r="H82" s="46" t="s">
        <v>3</v>
      </c>
      <c r="I82" s="46" t="s">
        <v>124</v>
      </c>
      <c r="J82" s="46" t="s">
        <v>125</v>
      </c>
      <c r="K82" s="46" t="s">
        <v>728</v>
      </c>
      <c r="L82" s="46"/>
    </row>
    <row r="83" spans="1:12" x14ac:dyDescent="0.25">
      <c r="A83" s="46">
        <v>82</v>
      </c>
      <c r="B83" s="46" t="s">
        <v>127</v>
      </c>
      <c r="C83" s="46" t="s">
        <v>47</v>
      </c>
      <c r="D83" s="46" t="s">
        <v>0</v>
      </c>
      <c r="E83" s="46" t="s">
        <v>1</v>
      </c>
      <c r="F83" s="46" t="s">
        <v>128</v>
      </c>
      <c r="G83" s="46" t="s">
        <v>527</v>
      </c>
      <c r="H83" s="46" t="s">
        <v>8</v>
      </c>
      <c r="I83" s="46" t="s">
        <v>129</v>
      </c>
      <c r="J83" s="46" t="s">
        <v>9</v>
      </c>
      <c r="K83" s="46" t="s">
        <v>729</v>
      </c>
      <c r="L83" s="46"/>
    </row>
    <row r="84" spans="1:12" x14ac:dyDescent="0.25">
      <c r="A84" s="46">
        <v>83</v>
      </c>
      <c r="B84" s="46" t="s">
        <v>641</v>
      </c>
      <c r="C84" s="46" t="s">
        <v>642</v>
      </c>
      <c r="D84" s="46" t="s">
        <v>106</v>
      </c>
      <c r="E84" s="46" t="s">
        <v>7</v>
      </c>
      <c r="F84" s="46" t="s">
        <v>643</v>
      </c>
      <c r="G84" s="46" t="s">
        <v>527</v>
      </c>
      <c r="H84" s="46" t="s">
        <v>8</v>
      </c>
      <c r="I84" s="46" t="s">
        <v>644</v>
      </c>
      <c r="J84" s="46" t="s">
        <v>9</v>
      </c>
      <c r="K84" s="46" t="s">
        <v>730</v>
      </c>
      <c r="L84" s="46"/>
    </row>
    <row r="85" spans="1:12" x14ac:dyDescent="0.25">
      <c r="A85" s="46">
        <v>84</v>
      </c>
      <c r="B85" s="46" t="s">
        <v>131</v>
      </c>
      <c r="C85" s="46" t="s">
        <v>132</v>
      </c>
      <c r="D85" s="46" t="s">
        <v>133</v>
      </c>
      <c r="E85" s="46" t="s">
        <v>28</v>
      </c>
      <c r="F85" s="46" t="s">
        <v>134</v>
      </c>
      <c r="G85" s="46" t="s">
        <v>666</v>
      </c>
      <c r="H85" s="46" t="s">
        <v>30</v>
      </c>
      <c r="I85" s="46" t="s">
        <v>135</v>
      </c>
      <c r="J85" s="46" t="s">
        <v>32</v>
      </c>
      <c r="K85" s="46" t="s">
        <v>731</v>
      </c>
      <c r="L85" s="46"/>
    </row>
    <row r="86" spans="1:12" x14ac:dyDescent="0.25">
      <c r="A86" s="46">
        <v>85</v>
      </c>
      <c r="B86" s="46" t="s">
        <v>145</v>
      </c>
      <c r="C86" s="46" t="s">
        <v>146</v>
      </c>
      <c r="D86" s="46" t="s">
        <v>0</v>
      </c>
      <c r="E86" s="46" t="s">
        <v>1</v>
      </c>
      <c r="F86" s="46" t="s">
        <v>147</v>
      </c>
      <c r="G86" s="46" t="s">
        <v>666</v>
      </c>
      <c r="H86" s="46" t="s">
        <v>3</v>
      </c>
      <c r="I86" s="46" t="s">
        <v>148</v>
      </c>
      <c r="J86" s="46" t="s">
        <v>53</v>
      </c>
      <c r="K86" s="46" t="s">
        <v>732</v>
      </c>
      <c r="L86" s="46"/>
    </row>
    <row r="87" spans="1:12" x14ac:dyDescent="0.25">
      <c r="A87" s="46">
        <v>86</v>
      </c>
      <c r="B87" s="46" t="s">
        <v>150</v>
      </c>
      <c r="C87" s="46" t="s">
        <v>151</v>
      </c>
      <c r="D87" s="46" t="s">
        <v>152</v>
      </c>
      <c r="E87" s="46" t="s">
        <v>28</v>
      </c>
      <c r="F87" s="46" t="s">
        <v>153</v>
      </c>
      <c r="G87" s="46" t="s">
        <v>666</v>
      </c>
      <c r="H87" s="46" t="s">
        <v>30</v>
      </c>
      <c r="I87" s="46" t="s">
        <v>154</v>
      </c>
      <c r="J87" s="46" t="s">
        <v>32</v>
      </c>
      <c r="K87" s="46" t="s">
        <v>733</v>
      </c>
      <c r="L87" s="46"/>
    </row>
    <row r="88" spans="1:12" x14ac:dyDescent="0.25">
      <c r="A88" s="46">
        <v>87</v>
      </c>
      <c r="B88" s="46" t="s">
        <v>54</v>
      </c>
      <c r="C88" s="46" t="s">
        <v>55</v>
      </c>
      <c r="D88" s="46" t="s">
        <v>0</v>
      </c>
      <c r="E88" s="46" t="s">
        <v>1</v>
      </c>
      <c r="F88" s="46" t="s">
        <v>156</v>
      </c>
      <c r="G88" s="46" t="s">
        <v>666</v>
      </c>
      <c r="H88" s="46" t="s">
        <v>157</v>
      </c>
      <c r="I88" s="46" t="s">
        <v>158</v>
      </c>
      <c r="J88" s="46" t="s">
        <v>159</v>
      </c>
      <c r="K88" s="46" t="s">
        <v>734</v>
      </c>
      <c r="L88" s="46"/>
    </row>
    <row r="89" spans="1:12" x14ac:dyDescent="0.25">
      <c r="A89" s="46">
        <v>88</v>
      </c>
      <c r="B89" s="46" t="s">
        <v>101</v>
      </c>
      <c r="C89" s="46" t="s">
        <v>102</v>
      </c>
      <c r="D89" s="46" t="s">
        <v>103</v>
      </c>
      <c r="E89" s="46" t="s">
        <v>43</v>
      </c>
      <c r="F89" s="46" t="s">
        <v>169</v>
      </c>
      <c r="G89" s="46" t="s">
        <v>527</v>
      </c>
      <c r="H89" s="46" t="s">
        <v>8</v>
      </c>
      <c r="I89" s="46" t="s">
        <v>170</v>
      </c>
      <c r="J89" s="46" t="s">
        <v>9</v>
      </c>
      <c r="K89" s="46" t="s">
        <v>735</v>
      </c>
      <c r="L89" s="46"/>
    </row>
    <row r="90" spans="1:12" x14ac:dyDescent="0.25">
      <c r="A90" s="46">
        <v>89</v>
      </c>
      <c r="B90" s="46" t="s">
        <v>174</v>
      </c>
      <c r="C90" s="46" t="s">
        <v>175</v>
      </c>
      <c r="D90" s="46" t="s">
        <v>0</v>
      </c>
      <c r="E90" s="46" t="s">
        <v>1</v>
      </c>
      <c r="F90" s="46" t="s">
        <v>176</v>
      </c>
      <c r="G90" s="46" t="s">
        <v>527</v>
      </c>
      <c r="H90" s="46" t="s">
        <v>8</v>
      </c>
      <c r="I90" s="46" t="s">
        <v>177</v>
      </c>
      <c r="J90" s="46" t="s">
        <v>9</v>
      </c>
      <c r="K90" s="46" t="s">
        <v>736</v>
      </c>
      <c r="L90" s="46"/>
    </row>
    <row r="91" spans="1:12" x14ac:dyDescent="0.25">
      <c r="A91" s="46">
        <v>90</v>
      </c>
      <c r="B91" s="46" t="s">
        <v>174</v>
      </c>
      <c r="C91" s="46" t="s">
        <v>175</v>
      </c>
      <c r="D91" s="46" t="s">
        <v>0</v>
      </c>
      <c r="E91" s="46" t="s">
        <v>1</v>
      </c>
      <c r="F91" s="46" t="s">
        <v>472</v>
      </c>
      <c r="G91" s="46" t="s">
        <v>543</v>
      </c>
      <c r="H91" s="46" t="s">
        <v>473</v>
      </c>
      <c r="I91" s="46" t="s">
        <v>474</v>
      </c>
      <c r="J91" s="46" t="s">
        <v>475</v>
      </c>
      <c r="K91" s="46" t="s">
        <v>737</v>
      </c>
      <c r="L91" s="46"/>
    </row>
    <row r="92" spans="1:12" x14ac:dyDescent="0.25">
      <c r="A92" s="46">
        <v>91</v>
      </c>
      <c r="B92" s="46" t="s">
        <v>179</v>
      </c>
      <c r="C92" s="46" t="s">
        <v>180</v>
      </c>
      <c r="D92" s="46" t="s">
        <v>181</v>
      </c>
      <c r="E92" s="46" t="s">
        <v>43</v>
      </c>
      <c r="F92" s="46" t="s">
        <v>182</v>
      </c>
      <c r="G92" s="46" t="s">
        <v>527</v>
      </c>
      <c r="H92" s="46" t="s">
        <v>8</v>
      </c>
      <c r="I92" s="46" t="s">
        <v>183</v>
      </c>
      <c r="J92" s="46" t="s">
        <v>9</v>
      </c>
      <c r="K92" s="46" t="s">
        <v>738</v>
      </c>
      <c r="L92" s="46"/>
    </row>
    <row r="93" spans="1:12" x14ac:dyDescent="0.25">
      <c r="A93" s="46">
        <v>92</v>
      </c>
      <c r="B93" s="46" t="s">
        <v>185</v>
      </c>
      <c r="C93" s="46" t="s">
        <v>186</v>
      </c>
      <c r="D93" s="46" t="s">
        <v>17</v>
      </c>
      <c r="E93" s="46" t="s">
        <v>7</v>
      </c>
      <c r="F93" s="46" t="s">
        <v>187</v>
      </c>
      <c r="G93" s="46" t="s">
        <v>527</v>
      </c>
      <c r="H93" s="46" t="s">
        <v>8</v>
      </c>
      <c r="I93" s="46" t="s">
        <v>188</v>
      </c>
      <c r="J93" s="46" t="s">
        <v>9</v>
      </c>
      <c r="K93" s="46" t="s">
        <v>739</v>
      </c>
      <c r="L93" s="46"/>
    </row>
    <row r="94" spans="1:12" x14ac:dyDescent="0.25">
      <c r="A94" s="46">
        <v>93</v>
      </c>
      <c r="B94" s="46" t="s">
        <v>467</v>
      </c>
      <c r="C94" s="46" t="s">
        <v>468</v>
      </c>
      <c r="D94" s="46" t="s">
        <v>0</v>
      </c>
      <c r="E94" s="46" t="s">
        <v>1</v>
      </c>
      <c r="F94" s="46" t="s">
        <v>477</v>
      </c>
      <c r="G94" s="46" t="s">
        <v>666</v>
      </c>
      <c r="H94" s="46" t="s">
        <v>30</v>
      </c>
      <c r="I94" s="46" t="s">
        <v>478</v>
      </c>
      <c r="J94" s="46" t="s">
        <v>32</v>
      </c>
      <c r="K94" s="46" t="s">
        <v>740</v>
      </c>
      <c r="L94" s="46"/>
    </row>
    <row r="95" spans="1:12" x14ac:dyDescent="0.25">
      <c r="A95" s="46">
        <v>94</v>
      </c>
      <c r="B95" s="46" t="s">
        <v>190</v>
      </c>
      <c r="C95" s="46" t="s">
        <v>191</v>
      </c>
      <c r="D95" s="46" t="s">
        <v>192</v>
      </c>
      <c r="E95" s="46" t="s">
        <v>28</v>
      </c>
      <c r="F95" s="46" t="s">
        <v>193</v>
      </c>
      <c r="G95" s="46" t="s">
        <v>666</v>
      </c>
      <c r="H95" s="46" t="s">
        <v>30</v>
      </c>
      <c r="I95" s="46" t="s">
        <v>194</v>
      </c>
      <c r="J95" s="46" t="s">
        <v>32</v>
      </c>
      <c r="K95" s="46" t="s">
        <v>741</v>
      </c>
      <c r="L95" s="46"/>
    </row>
    <row r="96" spans="1:12" x14ac:dyDescent="0.25">
      <c r="A96" s="46">
        <v>95</v>
      </c>
      <c r="B96" s="46" t="s">
        <v>196</v>
      </c>
      <c r="C96" s="46" t="s">
        <v>104</v>
      </c>
      <c r="D96" s="46" t="s">
        <v>197</v>
      </c>
      <c r="E96" s="46" t="s">
        <v>198</v>
      </c>
      <c r="F96" s="46" t="s">
        <v>199</v>
      </c>
      <c r="G96" s="46" t="s">
        <v>527</v>
      </c>
      <c r="H96" s="46" t="s">
        <v>8</v>
      </c>
      <c r="I96" s="46" t="s">
        <v>200</v>
      </c>
      <c r="J96" s="46" t="s">
        <v>9</v>
      </c>
      <c r="K96" s="46" t="s">
        <v>742</v>
      </c>
      <c r="L96" s="46"/>
    </row>
    <row r="97" spans="1:12" x14ac:dyDescent="0.25">
      <c r="A97" s="46">
        <v>96</v>
      </c>
      <c r="B97" s="46" t="s">
        <v>101</v>
      </c>
      <c r="C97" s="46" t="s">
        <v>102</v>
      </c>
      <c r="D97" s="46" t="s">
        <v>103</v>
      </c>
      <c r="E97" s="46" t="s">
        <v>43</v>
      </c>
      <c r="F97" s="46" t="s">
        <v>202</v>
      </c>
      <c r="G97" s="46" t="s">
        <v>666</v>
      </c>
      <c r="H97" s="46" t="s">
        <v>30</v>
      </c>
      <c r="I97" s="46" t="s">
        <v>203</v>
      </c>
      <c r="J97" s="46" t="s">
        <v>32</v>
      </c>
      <c r="K97" s="46" t="s">
        <v>743</v>
      </c>
      <c r="L97" s="46"/>
    </row>
    <row r="98" spans="1:12" x14ac:dyDescent="0.25">
      <c r="A98" s="46">
        <v>97</v>
      </c>
      <c r="B98" s="46" t="s">
        <v>54</v>
      </c>
      <c r="C98" s="46" t="s">
        <v>55</v>
      </c>
      <c r="D98" s="46" t="s">
        <v>0</v>
      </c>
      <c r="E98" s="46" t="s">
        <v>1</v>
      </c>
      <c r="F98" s="46" t="s">
        <v>480</v>
      </c>
      <c r="G98" s="46" t="s">
        <v>543</v>
      </c>
      <c r="H98" s="46" t="s">
        <v>473</v>
      </c>
      <c r="I98" s="46" t="s">
        <v>481</v>
      </c>
      <c r="J98" s="46" t="s">
        <v>475</v>
      </c>
      <c r="K98" s="46" t="s">
        <v>744</v>
      </c>
      <c r="L98" s="46"/>
    </row>
    <row r="99" spans="1:12" x14ac:dyDescent="0.25">
      <c r="A99" s="46">
        <v>98</v>
      </c>
      <c r="B99" s="46" t="s">
        <v>206</v>
      </c>
      <c r="C99" s="46" t="s">
        <v>207</v>
      </c>
      <c r="D99" s="46" t="s">
        <v>173</v>
      </c>
      <c r="E99" s="46" t="s">
        <v>43</v>
      </c>
      <c r="F99" s="46" t="s">
        <v>208</v>
      </c>
      <c r="G99" s="46" t="s">
        <v>666</v>
      </c>
      <c r="H99" s="46" t="s">
        <v>3</v>
      </c>
      <c r="I99" s="46" t="s">
        <v>209</v>
      </c>
      <c r="J99" s="46" t="s">
        <v>53</v>
      </c>
      <c r="K99" s="46" t="s">
        <v>745</v>
      </c>
      <c r="L99" s="46"/>
    </row>
    <row r="100" spans="1:12" x14ac:dyDescent="0.25">
      <c r="A100" s="46">
        <v>99</v>
      </c>
      <c r="B100" s="46" t="s">
        <v>216</v>
      </c>
      <c r="C100" s="46" t="s">
        <v>217</v>
      </c>
      <c r="D100" s="46" t="s">
        <v>0</v>
      </c>
      <c r="E100" s="46" t="s">
        <v>1</v>
      </c>
      <c r="F100" s="46" t="s">
        <v>218</v>
      </c>
      <c r="G100" s="46" t="s">
        <v>666</v>
      </c>
      <c r="H100" s="46" t="s">
        <v>3</v>
      </c>
      <c r="I100" s="46" t="s">
        <v>219</v>
      </c>
      <c r="J100" s="46" t="s">
        <v>53</v>
      </c>
      <c r="K100" s="46" t="s">
        <v>746</v>
      </c>
      <c r="L100" s="46"/>
    </row>
    <row r="101" spans="1:12" x14ac:dyDescent="0.25">
      <c r="A101" s="46">
        <v>100</v>
      </c>
      <c r="B101" s="46" t="s">
        <v>50</v>
      </c>
      <c r="C101" s="46" t="s">
        <v>51</v>
      </c>
      <c r="D101" s="46" t="s">
        <v>52</v>
      </c>
      <c r="E101" s="46" t="s">
        <v>43</v>
      </c>
      <c r="F101" s="46" t="s">
        <v>221</v>
      </c>
      <c r="G101" s="46" t="s">
        <v>666</v>
      </c>
      <c r="H101" s="46" t="s">
        <v>3</v>
      </c>
      <c r="I101" s="46" t="s">
        <v>222</v>
      </c>
      <c r="J101" s="46" t="s">
        <v>53</v>
      </c>
      <c r="K101" s="46" t="s">
        <v>747</v>
      </c>
      <c r="L101" s="46"/>
    </row>
    <row r="102" spans="1:12" x14ac:dyDescent="0.25">
      <c r="A102" s="46">
        <v>101</v>
      </c>
      <c r="B102" s="46" t="s">
        <v>224</v>
      </c>
      <c r="C102" s="46" t="s">
        <v>225</v>
      </c>
      <c r="D102" s="46" t="s">
        <v>0</v>
      </c>
      <c r="E102" s="46" t="s">
        <v>1</v>
      </c>
      <c r="F102" s="46" t="s">
        <v>226</v>
      </c>
      <c r="G102" s="46" t="s">
        <v>666</v>
      </c>
      <c r="H102" s="46" t="s">
        <v>3</v>
      </c>
      <c r="I102" s="46" t="s">
        <v>227</v>
      </c>
      <c r="J102" s="46" t="s">
        <v>53</v>
      </c>
      <c r="K102" s="46" t="s">
        <v>748</v>
      </c>
      <c r="L102" s="46"/>
    </row>
    <row r="103" spans="1:12" x14ac:dyDescent="0.25">
      <c r="A103" s="46">
        <v>102</v>
      </c>
      <c r="B103" s="46" t="s">
        <v>54</v>
      </c>
      <c r="C103" s="46" t="s">
        <v>55</v>
      </c>
      <c r="D103" s="46" t="s">
        <v>0</v>
      </c>
      <c r="E103" s="46" t="s">
        <v>1</v>
      </c>
      <c r="F103" s="46" t="s">
        <v>229</v>
      </c>
      <c r="G103" s="46" t="s">
        <v>666</v>
      </c>
      <c r="H103" s="46" t="s">
        <v>3</v>
      </c>
      <c r="I103" s="46" t="s">
        <v>230</v>
      </c>
      <c r="J103" s="46" t="s">
        <v>53</v>
      </c>
      <c r="K103" s="46" t="s">
        <v>749</v>
      </c>
      <c r="L103" s="46"/>
    </row>
    <row r="104" spans="1:12" x14ac:dyDescent="0.25">
      <c r="A104" s="46">
        <v>103</v>
      </c>
      <c r="B104" s="46" t="s">
        <v>232</v>
      </c>
      <c r="C104" s="46" t="s">
        <v>233</v>
      </c>
      <c r="D104" s="46" t="s">
        <v>234</v>
      </c>
      <c r="E104" s="46" t="s">
        <v>1</v>
      </c>
      <c r="F104" s="46" t="s">
        <v>235</v>
      </c>
      <c r="G104" s="46" t="s">
        <v>666</v>
      </c>
      <c r="H104" s="46" t="s">
        <v>3</v>
      </c>
      <c r="I104" s="46" t="s">
        <v>236</v>
      </c>
      <c r="J104" s="46" t="s">
        <v>53</v>
      </c>
      <c r="K104" s="46" t="s">
        <v>750</v>
      </c>
      <c r="L104" s="46"/>
    </row>
    <row r="105" spans="1:12" x14ac:dyDescent="0.25">
      <c r="A105" s="46">
        <v>104</v>
      </c>
      <c r="B105" s="46" t="s">
        <v>50</v>
      </c>
      <c r="C105" s="46" t="s">
        <v>51</v>
      </c>
      <c r="D105" s="46" t="s">
        <v>52</v>
      </c>
      <c r="E105" s="46" t="s">
        <v>43</v>
      </c>
      <c r="F105" s="46" t="s">
        <v>246</v>
      </c>
      <c r="G105" s="46" t="s">
        <v>666</v>
      </c>
      <c r="H105" s="46" t="s">
        <v>3</v>
      </c>
      <c r="I105" s="46" t="s">
        <v>247</v>
      </c>
      <c r="J105" s="46" t="s">
        <v>125</v>
      </c>
      <c r="K105" s="46" t="s">
        <v>751</v>
      </c>
      <c r="L105" s="46"/>
    </row>
    <row r="106" spans="1:12" x14ac:dyDescent="0.25">
      <c r="A106" s="46">
        <v>105</v>
      </c>
      <c r="B106" s="46" t="s">
        <v>249</v>
      </c>
      <c r="C106" s="46" t="s">
        <v>250</v>
      </c>
      <c r="D106" s="46" t="s">
        <v>251</v>
      </c>
      <c r="E106" s="46" t="s">
        <v>43</v>
      </c>
      <c r="F106" s="46" t="s">
        <v>252</v>
      </c>
      <c r="G106" s="46" t="s">
        <v>666</v>
      </c>
      <c r="H106" s="46" t="s">
        <v>3</v>
      </c>
      <c r="I106" s="46" t="s">
        <v>253</v>
      </c>
      <c r="J106" s="46" t="s">
        <v>125</v>
      </c>
      <c r="K106" s="46" t="s">
        <v>752</v>
      </c>
      <c r="L106" s="46"/>
    </row>
    <row r="107" spans="1:12" x14ac:dyDescent="0.25">
      <c r="A107" s="46">
        <v>106</v>
      </c>
      <c r="B107" s="46" t="s">
        <v>262</v>
      </c>
      <c r="C107" s="46" t="s">
        <v>263</v>
      </c>
      <c r="D107" s="46" t="s">
        <v>264</v>
      </c>
      <c r="E107" s="46" t="s">
        <v>1</v>
      </c>
      <c r="F107" s="46" t="s">
        <v>265</v>
      </c>
      <c r="G107" s="46" t="s">
        <v>666</v>
      </c>
      <c r="H107" s="46" t="s">
        <v>3</v>
      </c>
      <c r="I107" s="46" t="s">
        <v>266</v>
      </c>
      <c r="J107" s="46" t="s">
        <v>53</v>
      </c>
      <c r="K107" s="46" t="s">
        <v>753</v>
      </c>
      <c r="L107" s="46"/>
    </row>
    <row r="108" spans="1:12" x14ac:dyDescent="0.25">
      <c r="A108" s="46">
        <v>107</v>
      </c>
      <c r="B108" s="46" t="s">
        <v>268</v>
      </c>
      <c r="C108" s="46" t="s">
        <v>269</v>
      </c>
      <c r="D108" s="46" t="s">
        <v>66</v>
      </c>
      <c r="E108" s="46" t="s">
        <v>1</v>
      </c>
      <c r="F108" s="46" t="s">
        <v>270</v>
      </c>
      <c r="G108" s="46" t="s">
        <v>666</v>
      </c>
      <c r="H108" s="46" t="s">
        <v>3</v>
      </c>
      <c r="I108" s="46" t="s">
        <v>271</v>
      </c>
      <c r="J108" s="46" t="s">
        <v>53</v>
      </c>
      <c r="K108" s="46" t="s">
        <v>754</v>
      </c>
      <c r="L108" s="46"/>
    </row>
    <row r="109" spans="1:12" x14ac:dyDescent="0.25">
      <c r="A109" s="46">
        <v>108</v>
      </c>
      <c r="B109" s="46" t="s">
        <v>273</v>
      </c>
      <c r="C109" s="46" t="s">
        <v>274</v>
      </c>
      <c r="D109" s="46" t="s">
        <v>0</v>
      </c>
      <c r="E109" s="46" t="s">
        <v>1</v>
      </c>
      <c r="F109" s="46" t="s">
        <v>275</v>
      </c>
      <c r="G109" s="46" t="s">
        <v>666</v>
      </c>
      <c r="H109" s="46" t="s">
        <v>3</v>
      </c>
      <c r="I109" s="46" t="s">
        <v>276</v>
      </c>
      <c r="J109" s="46" t="s">
        <v>53</v>
      </c>
      <c r="K109" s="46" t="s">
        <v>755</v>
      </c>
      <c r="L109" s="46"/>
    </row>
    <row r="110" spans="1:12" x14ac:dyDescent="0.25">
      <c r="A110" s="46">
        <v>109</v>
      </c>
      <c r="B110" s="46" t="s">
        <v>278</v>
      </c>
      <c r="C110" s="46" t="s">
        <v>279</v>
      </c>
      <c r="D110" s="46" t="s">
        <v>66</v>
      </c>
      <c r="E110" s="46" t="s">
        <v>1</v>
      </c>
      <c r="F110" s="46" t="s">
        <v>280</v>
      </c>
      <c r="G110" s="46" t="s">
        <v>666</v>
      </c>
      <c r="H110" s="46" t="s">
        <v>3</v>
      </c>
      <c r="I110" s="46" t="s">
        <v>281</v>
      </c>
      <c r="J110" s="46" t="s">
        <v>53</v>
      </c>
      <c r="K110" s="46" t="s">
        <v>756</v>
      </c>
      <c r="L110" s="46"/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5"/>
  <dimension ref="A1:L104"/>
  <sheetViews>
    <sheetView topLeftCell="F1" workbookViewId="0">
      <selection activeCell="F2" sqref="F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2.0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5" t="s">
        <v>612</v>
      </c>
      <c r="C2" s="45" t="s">
        <v>613</v>
      </c>
      <c r="D2" s="45" t="s">
        <v>0</v>
      </c>
      <c r="E2" s="45" t="s">
        <v>1</v>
      </c>
      <c r="F2" s="45" t="s">
        <v>759</v>
      </c>
      <c r="G2" s="45" t="s">
        <v>760</v>
      </c>
      <c r="H2" s="45" t="s">
        <v>5</v>
      </c>
      <c r="I2" s="45" t="s">
        <v>761</v>
      </c>
      <c r="J2" s="45" t="s">
        <v>6</v>
      </c>
      <c r="K2" s="45" t="s">
        <v>762</v>
      </c>
    </row>
    <row r="3" spans="1:11" x14ac:dyDescent="0.25">
      <c r="A3">
        <v>2</v>
      </c>
      <c r="B3" s="45" t="s">
        <v>453</v>
      </c>
      <c r="C3" s="45" t="s">
        <v>454</v>
      </c>
      <c r="D3" s="45" t="s">
        <v>455</v>
      </c>
      <c r="E3" s="45" t="s">
        <v>456</v>
      </c>
      <c r="F3" s="45" t="s">
        <v>457</v>
      </c>
      <c r="G3" s="45" t="s">
        <v>516</v>
      </c>
      <c r="H3" s="45" t="s">
        <v>30</v>
      </c>
      <c r="I3" s="45" t="s">
        <v>458</v>
      </c>
      <c r="J3" s="45" t="s">
        <v>32</v>
      </c>
      <c r="K3" s="45" t="s">
        <v>763</v>
      </c>
    </row>
    <row r="4" spans="1:11" x14ac:dyDescent="0.25">
      <c r="A4" s="45">
        <v>3</v>
      </c>
      <c r="B4" s="45" t="s">
        <v>530</v>
      </c>
      <c r="C4" s="45" t="s">
        <v>531</v>
      </c>
      <c r="D4" s="45" t="s">
        <v>0</v>
      </c>
      <c r="E4" s="45" t="s">
        <v>1</v>
      </c>
      <c r="F4" s="45" t="s">
        <v>532</v>
      </c>
      <c r="G4" s="45" t="s">
        <v>516</v>
      </c>
      <c r="H4" s="45" t="s">
        <v>294</v>
      </c>
      <c r="I4" s="45" t="s">
        <v>533</v>
      </c>
      <c r="J4" s="45" t="s">
        <v>516</v>
      </c>
      <c r="K4" s="45" t="s">
        <v>764</v>
      </c>
    </row>
    <row r="5" spans="1:11" x14ac:dyDescent="0.25">
      <c r="A5" s="45">
        <v>4</v>
      </c>
      <c r="B5" s="45" t="s">
        <v>116</v>
      </c>
      <c r="C5" s="45" t="s">
        <v>117</v>
      </c>
      <c r="D5" s="45" t="s">
        <v>648</v>
      </c>
      <c r="E5" s="45" t="s">
        <v>1</v>
      </c>
      <c r="F5" s="45" t="s">
        <v>118</v>
      </c>
      <c r="G5" s="45" t="s">
        <v>666</v>
      </c>
      <c r="H5" s="45" t="s">
        <v>3</v>
      </c>
      <c r="I5" s="45" t="s">
        <v>119</v>
      </c>
      <c r="J5" s="45" t="s">
        <v>53</v>
      </c>
      <c r="K5" s="45" t="s">
        <v>649</v>
      </c>
    </row>
    <row r="6" spans="1:11" x14ac:dyDescent="0.25">
      <c r="A6" s="45">
        <v>5</v>
      </c>
      <c r="B6" s="45" t="s">
        <v>651</v>
      </c>
      <c r="C6" s="45" t="s">
        <v>652</v>
      </c>
      <c r="D6" s="45" t="s">
        <v>653</v>
      </c>
      <c r="E6" s="45" t="s">
        <v>1</v>
      </c>
      <c r="F6" s="45" t="s">
        <v>654</v>
      </c>
      <c r="G6" s="45" t="s">
        <v>666</v>
      </c>
      <c r="H6" s="45" t="s">
        <v>294</v>
      </c>
      <c r="I6" s="45" t="s">
        <v>655</v>
      </c>
      <c r="J6" s="45" t="s">
        <v>289</v>
      </c>
      <c r="K6" s="45" t="s">
        <v>656</v>
      </c>
    </row>
    <row r="7" spans="1:11" x14ac:dyDescent="0.25">
      <c r="A7" s="45">
        <v>6</v>
      </c>
      <c r="B7" s="45" t="s">
        <v>382</v>
      </c>
      <c r="C7" s="45" t="s">
        <v>383</v>
      </c>
      <c r="D7" s="45" t="s">
        <v>351</v>
      </c>
      <c r="E7" s="45" t="s">
        <v>48</v>
      </c>
      <c r="F7" s="45" t="s">
        <v>384</v>
      </c>
      <c r="G7" s="45" t="s">
        <v>666</v>
      </c>
      <c r="H7" s="45" t="s">
        <v>287</v>
      </c>
      <c r="I7" s="45" t="s">
        <v>385</v>
      </c>
      <c r="J7" s="45" t="s">
        <v>289</v>
      </c>
      <c r="K7" s="45" t="s">
        <v>657</v>
      </c>
    </row>
    <row r="8" spans="1:11" x14ac:dyDescent="0.25">
      <c r="A8" s="45">
        <v>7</v>
      </c>
      <c r="B8" s="45" t="s">
        <v>407</v>
      </c>
      <c r="C8" s="45" t="s">
        <v>408</v>
      </c>
      <c r="D8" s="45" t="s">
        <v>618</v>
      </c>
      <c r="E8" s="45" t="s">
        <v>619</v>
      </c>
      <c r="F8" s="45" t="s">
        <v>620</v>
      </c>
      <c r="G8" s="45" t="s">
        <v>666</v>
      </c>
      <c r="H8" s="45" t="s">
        <v>294</v>
      </c>
      <c r="I8" s="45" t="s">
        <v>621</v>
      </c>
      <c r="J8" s="45" t="s">
        <v>289</v>
      </c>
      <c r="K8" s="45" t="s">
        <v>658</v>
      </c>
    </row>
    <row r="9" spans="1:11" x14ac:dyDescent="0.25">
      <c r="A9" s="45">
        <v>8</v>
      </c>
      <c r="B9" s="45" t="s">
        <v>425</v>
      </c>
      <c r="C9" s="45" t="s">
        <v>426</v>
      </c>
      <c r="D9" s="45" t="s">
        <v>427</v>
      </c>
      <c r="E9" s="45" t="s">
        <v>28</v>
      </c>
      <c r="F9" s="45" t="s">
        <v>428</v>
      </c>
      <c r="G9" s="45" t="s">
        <v>666</v>
      </c>
      <c r="H9" s="45" t="s">
        <v>287</v>
      </c>
      <c r="I9" s="45" t="s">
        <v>429</v>
      </c>
      <c r="J9" s="45" t="s">
        <v>289</v>
      </c>
      <c r="K9" s="45" t="s">
        <v>659</v>
      </c>
    </row>
    <row r="10" spans="1:11" x14ac:dyDescent="0.25">
      <c r="A10" s="45">
        <v>9</v>
      </c>
      <c r="B10" s="45" t="s">
        <v>599</v>
      </c>
      <c r="C10" s="45" t="s">
        <v>599</v>
      </c>
      <c r="D10" s="45" t="s">
        <v>600</v>
      </c>
      <c r="E10" s="45" t="s">
        <v>601</v>
      </c>
      <c r="F10" s="45" t="s">
        <v>602</v>
      </c>
      <c r="G10" s="45" t="s">
        <v>543</v>
      </c>
      <c r="H10" s="45" t="s">
        <v>473</v>
      </c>
      <c r="I10" s="45" t="s">
        <v>603</v>
      </c>
      <c r="J10" s="45" t="s">
        <v>475</v>
      </c>
      <c r="K10" s="45" t="s">
        <v>660</v>
      </c>
    </row>
    <row r="11" spans="1:11" x14ac:dyDescent="0.25">
      <c r="A11" s="45">
        <v>10</v>
      </c>
      <c r="B11" s="45" t="s">
        <v>599</v>
      </c>
      <c r="C11" s="45" t="s">
        <v>599</v>
      </c>
      <c r="D11" s="45" t="s">
        <v>600</v>
      </c>
      <c r="E11" s="45" t="s">
        <v>601</v>
      </c>
      <c r="F11" s="45" t="s">
        <v>605</v>
      </c>
      <c r="G11" s="45" t="s">
        <v>543</v>
      </c>
      <c r="H11" s="45" t="s">
        <v>473</v>
      </c>
      <c r="I11" s="45" t="s">
        <v>606</v>
      </c>
      <c r="J11" s="45" t="s">
        <v>475</v>
      </c>
      <c r="K11" s="45" t="s">
        <v>661</v>
      </c>
    </row>
    <row r="12" spans="1:11" x14ac:dyDescent="0.25">
      <c r="A12" s="45">
        <v>11</v>
      </c>
      <c r="B12" s="45" t="s">
        <v>102</v>
      </c>
      <c r="C12" s="45" t="s">
        <v>141</v>
      </c>
      <c r="D12" s="45" t="s">
        <v>42</v>
      </c>
      <c r="E12" s="45" t="s">
        <v>43</v>
      </c>
      <c r="F12" s="45" t="s">
        <v>142</v>
      </c>
      <c r="G12" s="45" t="s">
        <v>666</v>
      </c>
      <c r="H12" s="45" t="s">
        <v>3</v>
      </c>
      <c r="I12" s="45" t="s">
        <v>143</v>
      </c>
      <c r="J12" s="45" t="s">
        <v>53</v>
      </c>
      <c r="K12" s="45" t="s">
        <v>662</v>
      </c>
    </row>
    <row r="13" spans="1:11" x14ac:dyDescent="0.25">
      <c r="A13" s="45">
        <v>12</v>
      </c>
      <c r="B13" s="45" t="s">
        <v>608</v>
      </c>
      <c r="C13" s="45" t="s">
        <v>378</v>
      </c>
      <c r="D13" s="45" t="s">
        <v>27</v>
      </c>
      <c r="E13" s="45" t="s">
        <v>28</v>
      </c>
      <c r="F13" s="45" t="s">
        <v>609</v>
      </c>
      <c r="G13" s="45" t="s">
        <v>666</v>
      </c>
      <c r="H13" s="45" t="s">
        <v>294</v>
      </c>
      <c r="I13" s="45" t="s">
        <v>610</v>
      </c>
      <c r="J13" s="45" t="s">
        <v>289</v>
      </c>
      <c r="K13" s="45" t="s">
        <v>663</v>
      </c>
    </row>
    <row r="14" spans="1:11" x14ac:dyDescent="0.25">
      <c r="A14" s="45">
        <v>13</v>
      </c>
      <c r="B14" s="45" t="s">
        <v>623</v>
      </c>
      <c r="C14" s="45" t="s">
        <v>624</v>
      </c>
      <c r="D14" s="45" t="s">
        <v>625</v>
      </c>
      <c r="E14" s="45" t="s">
        <v>48</v>
      </c>
      <c r="F14" s="45" t="s">
        <v>626</v>
      </c>
      <c r="G14" s="45" t="s">
        <v>666</v>
      </c>
      <c r="H14" s="45" t="s">
        <v>294</v>
      </c>
      <c r="I14" s="45" t="s">
        <v>627</v>
      </c>
      <c r="J14" s="45" t="s">
        <v>289</v>
      </c>
      <c r="K14" s="45" t="s">
        <v>664</v>
      </c>
    </row>
    <row r="15" spans="1:11" x14ac:dyDescent="0.25">
      <c r="A15" s="45">
        <v>14</v>
      </c>
      <c r="B15" s="45"/>
      <c r="C15" s="45"/>
      <c r="D15" s="45"/>
      <c r="E15" s="45"/>
      <c r="F15" s="45" t="s">
        <v>572</v>
      </c>
      <c r="G15" s="45" t="s">
        <v>666</v>
      </c>
      <c r="H15" s="45" t="s">
        <v>287</v>
      </c>
      <c r="I15" s="45" t="s">
        <v>573</v>
      </c>
      <c r="J15" s="45" t="s">
        <v>289</v>
      </c>
      <c r="K15" s="45" t="s">
        <v>665</v>
      </c>
    </row>
    <row r="16" spans="1:11" x14ac:dyDescent="0.25">
      <c r="A16" s="45">
        <v>15</v>
      </c>
      <c r="B16" s="45" t="s">
        <v>575</v>
      </c>
      <c r="C16" s="45" t="s">
        <v>576</v>
      </c>
      <c r="D16" s="45" t="s">
        <v>577</v>
      </c>
      <c r="E16" s="45" t="s">
        <v>7</v>
      </c>
      <c r="F16" s="45" t="s">
        <v>578</v>
      </c>
      <c r="G16" s="45" t="s">
        <v>666</v>
      </c>
      <c r="H16" s="45" t="s">
        <v>287</v>
      </c>
      <c r="I16" s="45" t="s">
        <v>579</v>
      </c>
      <c r="J16" s="45" t="s">
        <v>289</v>
      </c>
      <c r="K16" s="45" t="s">
        <v>667</v>
      </c>
    </row>
    <row r="17" spans="1:11" x14ac:dyDescent="0.25">
      <c r="A17" s="45">
        <v>16</v>
      </c>
      <c r="B17" s="45" t="s">
        <v>535</v>
      </c>
      <c r="C17" s="45" t="s">
        <v>536</v>
      </c>
      <c r="D17" s="45" t="s">
        <v>205</v>
      </c>
      <c r="E17" s="45" t="s">
        <v>1</v>
      </c>
      <c r="F17" s="45" t="s">
        <v>537</v>
      </c>
      <c r="G17" s="45" t="s">
        <v>666</v>
      </c>
      <c r="H17" s="45" t="s">
        <v>3</v>
      </c>
      <c r="I17" s="45" t="s">
        <v>538</v>
      </c>
      <c r="J17" s="45" t="s">
        <v>53</v>
      </c>
      <c r="K17" s="45" t="s">
        <v>668</v>
      </c>
    </row>
    <row r="18" spans="1:11" x14ac:dyDescent="0.25">
      <c r="A18" s="45">
        <v>17</v>
      </c>
      <c r="B18" s="45" t="s">
        <v>590</v>
      </c>
      <c r="C18" s="45" t="s">
        <v>591</v>
      </c>
      <c r="D18" s="45" t="s">
        <v>592</v>
      </c>
      <c r="E18" s="45" t="s">
        <v>43</v>
      </c>
      <c r="F18" s="45" t="s">
        <v>593</v>
      </c>
      <c r="G18" s="45" t="s">
        <v>666</v>
      </c>
      <c r="H18" s="45" t="s">
        <v>30</v>
      </c>
      <c r="I18" s="45" t="s">
        <v>594</v>
      </c>
      <c r="J18" s="45" t="s">
        <v>32</v>
      </c>
      <c r="K18" s="45" t="s">
        <v>669</v>
      </c>
    </row>
    <row r="19" spans="1:11" x14ac:dyDescent="0.25">
      <c r="A19" s="45">
        <v>18</v>
      </c>
      <c r="B19" s="45" t="s">
        <v>257</v>
      </c>
      <c r="C19" s="45" t="s">
        <v>258</v>
      </c>
      <c r="D19" s="45" t="s">
        <v>36</v>
      </c>
      <c r="E19" s="45" t="s">
        <v>1</v>
      </c>
      <c r="F19" s="45" t="s">
        <v>259</v>
      </c>
      <c r="G19" s="45" t="s">
        <v>666</v>
      </c>
      <c r="H19" s="45" t="s">
        <v>3</v>
      </c>
      <c r="I19" s="45" t="s">
        <v>260</v>
      </c>
      <c r="J19" s="45" t="s">
        <v>53</v>
      </c>
      <c r="K19" s="45" t="s">
        <v>670</v>
      </c>
    </row>
    <row r="20" spans="1:11" x14ac:dyDescent="0.25">
      <c r="A20" s="45">
        <v>19</v>
      </c>
      <c r="B20" s="45" t="s">
        <v>407</v>
      </c>
      <c r="C20" s="45" t="s">
        <v>408</v>
      </c>
      <c r="D20" s="45" t="s">
        <v>618</v>
      </c>
      <c r="E20" s="45" t="s">
        <v>619</v>
      </c>
      <c r="F20" s="45" t="s">
        <v>409</v>
      </c>
      <c r="G20" s="45" t="s">
        <v>666</v>
      </c>
      <c r="H20" s="45" t="s">
        <v>294</v>
      </c>
      <c r="I20" s="45" t="s">
        <v>410</v>
      </c>
      <c r="J20" s="45" t="s">
        <v>289</v>
      </c>
      <c r="K20" s="45" t="s">
        <v>671</v>
      </c>
    </row>
    <row r="21" spans="1:11" x14ac:dyDescent="0.25">
      <c r="A21" s="45">
        <v>20</v>
      </c>
      <c r="B21" s="45" t="s">
        <v>407</v>
      </c>
      <c r="C21" s="45" t="s">
        <v>408</v>
      </c>
      <c r="D21" s="45" t="s">
        <v>618</v>
      </c>
      <c r="E21" s="45" t="s">
        <v>619</v>
      </c>
      <c r="F21" s="45" t="s">
        <v>563</v>
      </c>
      <c r="G21" s="45" t="s">
        <v>666</v>
      </c>
      <c r="H21" s="45" t="s">
        <v>294</v>
      </c>
      <c r="I21" s="45" t="s">
        <v>564</v>
      </c>
      <c r="J21" s="45" t="s">
        <v>289</v>
      </c>
      <c r="K21" s="45" t="s">
        <v>672</v>
      </c>
    </row>
    <row r="22" spans="1:11" x14ac:dyDescent="0.25">
      <c r="A22" s="45">
        <v>21</v>
      </c>
      <c r="B22" s="45" t="s">
        <v>566</v>
      </c>
      <c r="C22" s="45" t="s">
        <v>556</v>
      </c>
      <c r="D22" s="45" t="s">
        <v>0</v>
      </c>
      <c r="E22" s="45" t="s">
        <v>1</v>
      </c>
      <c r="F22" s="45" t="s">
        <v>557</v>
      </c>
      <c r="G22" s="45" t="s">
        <v>666</v>
      </c>
      <c r="H22" s="45" t="s">
        <v>287</v>
      </c>
      <c r="I22" s="45" t="s">
        <v>558</v>
      </c>
      <c r="J22" s="45" t="s">
        <v>289</v>
      </c>
      <c r="K22" s="45" t="s">
        <v>673</v>
      </c>
    </row>
    <row r="23" spans="1:11" x14ac:dyDescent="0.25">
      <c r="A23" s="45">
        <v>22</v>
      </c>
      <c r="B23" s="45" t="s">
        <v>567</v>
      </c>
      <c r="C23" s="45" t="s">
        <v>561</v>
      </c>
      <c r="D23" s="45" t="s">
        <v>0</v>
      </c>
      <c r="E23" s="45" t="s">
        <v>1</v>
      </c>
      <c r="F23" s="45" t="s">
        <v>61</v>
      </c>
      <c r="G23" s="45" t="s">
        <v>666</v>
      </c>
      <c r="H23" s="45" t="s">
        <v>3</v>
      </c>
      <c r="I23" s="45" t="s">
        <v>62</v>
      </c>
      <c r="J23" s="45" t="s">
        <v>53</v>
      </c>
      <c r="K23" s="45" t="s">
        <v>674</v>
      </c>
    </row>
    <row r="24" spans="1:11" x14ac:dyDescent="0.25">
      <c r="A24" s="45">
        <v>23</v>
      </c>
      <c r="B24" s="45" t="s">
        <v>161</v>
      </c>
      <c r="C24" s="45" t="s">
        <v>162</v>
      </c>
      <c r="D24" s="45" t="s">
        <v>394</v>
      </c>
      <c r="E24" s="45" t="s">
        <v>1</v>
      </c>
      <c r="F24" s="45" t="s">
        <v>163</v>
      </c>
      <c r="G24" s="45" t="s">
        <v>666</v>
      </c>
      <c r="H24" s="45" t="s">
        <v>30</v>
      </c>
      <c r="I24" s="45" t="s">
        <v>164</v>
      </c>
      <c r="J24" s="45" t="s">
        <v>32</v>
      </c>
      <c r="K24" s="45" t="s">
        <v>675</v>
      </c>
    </row>
    <row r="25" spans="1:11" x14ac:dyDescent="0.25">
      <c r="A25" s="45">
        <v>24</v>
      </c>
      <c r="B25" s="45" t="s">
        <v>322</v>
      </c>
      <c r="C25" s="45" t="s">
        <v>323</v>
      </c>
      <c r="D25" s="45" t="s">
        <v>66</v>
      </c>
      <c r="E25" s="45" t="s">
        <v>1</v>
      </c>
      <c r="F25" s="45" t="s">
        <v>324</v>
      </c>
      <c r="G25" s="45" t="s">
        <v>666</v>
      </c>
      <c r="H25" s="45" t="s">
        <v>287</v>
      </c>
      <c r="I25" s="45" t="s">
        <v>325</v>
      </c>
      <c r="J25" s="45" t="s">
        <v>289</v>
      </c>
      <c r="K25" s="45" t="s">
        <v>676</v>
      </c>
    </row>
    <row r="26" spans="1:11" x14ac:dyDescent="0.25">
      <c r="A26" s="45">
        <v>25</v>
      </c>
      <c r="B26" s="45"/>
      <c r="C26" s="45"/>
      <c r="D26" s="45"/>
      <c r="E26" s="45"/>
      <c r="F26" s="45" t="s">
        <v>540</v>
      </c>
      <c r="G26" s="45" t="s">
        <v>666</v>
      </c>
      <c r="H26" s="45" t="s">
        <v>294</v>
      </c>
      <c r="I26" s="45" t="s">
        <v>541</v>
      </c>
      <c r="J26" s="45" t="s">
        <v>289</v>
      </c>
      <c r="K26" s="45" t="s">
        <v>677</v>
      </c>
    </row>
    <row r="27" spans="1:11" x14ac:dyDescent="0.25">
      <c r="A27" s="45">
        <v>26</v>
      </c>
      <c r="B27" s="45" t="s">
        <v>283</v>
      </c>
      <c r="C27" s="45" t="s">
        <v>284</v>
      </c>
      <c r="D27" s="45" t="s">
        <v>285</v>
      </c>
      <c r="E27" s="45" t="s">
        <v>7</v>
      </c>
      <c r="F27" s="45" t="s">
        <v>286</v>
      </c>
      <c r="G27" s="45" t="s">
        <v>666</v>
      </c>
      <c r="H27" s="45" t="s">
        <v>287</v>
      </c>
      <c r="I27" s="45" t="s">
        <v>288</v>
      </c>
      <c r="J27" s="45" t="s">
        <v>289</v>
      </c>
      <c r="K27" s="45" t="s">
        <v>678</v>
      </c>
    </row>
    <row r="28" spans="1:11" x14ac:dyDescent="0.25">
      <c r="A28" s="45">
        <v>27</v>
      </c>
      <c r="B28" s="45" t="s">
        <v>291</v>
      </c>
      <c r="C28" s="45" t="s">
        <v>292</v>
      </c>
      <c r="D28" s="45" t="s">
        <v>0</v>
      </c>
      <c r="E28" s="45" t="s">
        <v>1</v>
      </c>
      <c r="F28" s="45" t="s">
        <v>293</v>
      </c>
      <c r="G28" s="45" t="s">
        <v>666</v>
      </c>
      <c r="H28" s="45" t="s">
        <v>294</v>
      </c>
      <c r="I28" s="45" t="s">
        <v>295</v>
      </c>
      <c r="J28" s="45" t="s">
        <v>289</v>
      </c>
      <c r="K28" s="45" t="s">
        <v>679</v>
      </c>
    </row>
    <row r="29" spans="1:11" x14ac:dyDescent="0.25">
      <c r="A29" s="45">
        <v>28</v>
      </c>
      <c r="B29" s="45" t="s">
        <v>297</v>
      </c>
      <c r="C29" s="45" t="s">
        <v>255</v>
      </c>
      <c r="D29" s="45" t="s">
        <v>0</v>
      </c>
      <c r="E29" s="45" t="s">
        <v>1</v>
      </c>
      <c r="F29" s="45" t="s">
        <v>298</v>
      </c>
      <c r="G29" s="45" t="s">
        <v>666</v>
      </c>
      <c r="H29" s="45" t="s">
        <v>294</v>
      </c>
      <c r="I29" s="45" t="s">
        <v>299</v>
      </c>
      <c r="J29" s="45" t="s">
        <v>289</v>
      </c>
      <c r="K29" s="45" t="s">
        <v>680</v>
      </c>
    </row>
    <row r="30" spans="1:11" x14ac:dyDescent="0.25">
      <c r="A30" s="45">
        <v>29</v>
      </c>
      <c r="B30" s="45" t="s">
        <v>301</v>
      </c>
      <c r="C30" s="45" t="s">
        <v>302</v>
      </c>
      <c r="D30" s="45" t="s">
        <v>0</v>
      </c>
      <c r="E30" s="45" t="s">
        <v>1</v>
      </c>
      <c r="F30" s="45" t="s">
        <v>303</v>
      </c>
      <c r="G30" s="45" t="s">
        <v>666</v>
      </c>
      <c r="H30" s="45" t="s">
        <v>294</v>
      </c>
      <c r="I30" s="45" t="s">
        <v>304</v>
      </c>
      <c r="J30" s="45" t="s">
        <v>289</v>
      </c>
      <c r="K30" s="45" t="s">
        <v>681</v>
      </c>
    </row>
    <row r="31" spans="1:11" x14ac:dyDescent="0.25">
      <c r="A31" s="45">
        <v>30</v>
      </c>
      <c r="B31" s="45" t="s">
        <v>306</v>
      </c>
      <c r="C31" s="45" t="s">
        <v>307</v>
      </c>
      <c r="D31" s="45" t="s">
        <v>112</v>
      </c>
      <c r="E31" s="45" t="s">
        <v>43</v>
      </c>
      <c r="F31" s="45" t="s">
        <v>308</v>
      </c>
      <c r="G31" s="45" t="s">
        <v>666</v>
      </c>
      <c r="H31" s="45" t="s">
        <v>287</v>
      </c>
      <c r="I31" s="45" t="s">
        <v>309</v>
      </c>
      <c r="J31" s="45" t="s">
        <v>289</v>
      </c>
      <c r="K31" s="45" t="s">
        <v>682</v>
      </c>
    </row>
    <row r="32" spans="1:11" x14ac:dyDescent="0.25">
      <c r="A32" s="45">
        <v>31</v>
      </c>
      <c r="B32" s="45" t="s">
        <v>311</v>
      </c>
      <c r="C32" s="45" t="s">
        <v>312</v>
      </c>
      <c r="D32" s="45" t="s">
        <v>313</v>
      </c>
      <c r="E32" s="45" t="s">
        <v>43</v>
      </c>
      <c r="F32" s="45" t="s">
        <v>314</v>
      </c>
      <c r="G32" s="45" t="s">
        <v>666</v>
      </c>
      <c r="H32" s="45" t="s">
        <v>294</v>
      </c>
      <c r="I32" s="45" t="s">
        <v>315</v>
      </c>
      <c r="J32" s="45" t="s">
        <v>289</v>
      </c>
      <c r="K32" s="45" t="s">
        <v>683</v>
      </c>
    </row>
    <row r="33" spans="1:11" x14ac:dyDescent="0.25">
      <c r="A33" s="45">
        <v>32</v>
      </c>
      <c r="B33" s="45" t="s">
        <v>317</v>
      </c>
      <c r="C33" s="45" t="s">
        <v>279</v>
      </c>
      <c r="D33" s="45" t="s">
        <v>318</v>
      </c>
      <c r="E33" s="45" t="s">
        <v>28</v>
      </c>
      <c r="F33" s="45" t="s">
        <v>319</v>
      </c>
      <c r="G33" s="45" t="s">
        <v>666</v>
      </c>
      <c r="H33" s="45" t="s">
        <v>287</v>
      </c>
      <c r="I33" s="45" t="s">
        <v>320</v>
      </c>
      <c r="J33" s="45" t="s">
        <v>289</v>
      </c>
      <c r="K33" s="45" t="s">
        <v>758</v>
      </c>
    </row>
    <row r="34" spans="1:11" x14ac:dyDescent="0.25">
      <c r="A34" s="45">
        <v>33</v>
      </c>
      <c r="B34" s="45" t="s">
        <v>242</v>
      </c>
      <c r="C34" s="45" t="s">
        <v>243</v>
      </c>
      <c r="D34" s="45" t="s">
        <v>173</v>
      </c>
      <c r="E34" s="45" t="s">
        <v>43</v>
      </c>
      <c r="F34" s="45" t="s">
        <v>244</v>
      </c>
      <c r="G34" s="45" t="s">
        <v>516</v>
      </c>
      <c r="H34" s="45" t="s">
        <v>3</v>
      </c>
      <c r="I34" s="45" t="s">
        <v>245</v>
      </c>
      <c r="J34" s="45" t="s">
        <v>125</v>
      </c>
      <c r="K34" s="45" t="s">
        <v>765</v>
      </c>
    </row>
    <row r="35" spans="1:11" x14ac:dyDescent="0.25">
      <c r="A35" s="45">
        <v>34</v>
      </c>
      <c r="B35" s="45" t="s">
        <v>327</v>
      </c>
      <c r="C35" s="45" t="s">
        <v>328</v>
      </c>
      <c r="D35" s="45" t="s">
        <v>112</v>
      </c>
      <c r="E35" s="45" t="s">
        <v>43</v>
      </c>
      <c r="F35" s="45" t="s">
        <v>329</v>
      </c>
      <c r="G35" s="45" t="s">
        <v>666</v>
      </c>
      <c r="H35" s="45" t="s">
        <v>287</v>
      </c>
      <c r="I35" s="45" t="s">
        <v>330</v>
      </c>
      <c r="J35" s="45" t="s">
        <v>289</v>
      </c>
      <c r="K35" s="45" t="s">
        <v>684</v>
      </c>
    </row>
    <row r="36" spans="1:11" x14ac:dyDescent="0.25">
      <c r="A36" s="45">
        <v>35</v>
      </c>
      <c r="B36" s="45" t="s">
        <v>15</v>
      </c>
      <c r="C36" s="45" t="s">
        <v>16</v>
      </c>
      <c r="D36" s="45" t="s">
        <v>17</v>
      </c>
      <c r="E36" s="45" t="s">
        <v>7</v>
      </c>
      <c r="F36" s="45" t="s">
        <v>18</v>
      </c>
      <c r="G36" s="45" t="s">
        <v>527</v>
      </c>
      <c r="H36" s="45" t="s">
        <v>5</v>
      </c>
      <c r="I36" s="45" t="s">
        <v>19</v>
      </c>
      <c r="J36" s="45" t="s">
        <v>6</v>
      </c>
      <c r="K36" s="45" t="s">
        <v>685</v>
      </c>
    </row>
    <row r="37" spans="1:11" x14ac:dyDescent="0.25">
      <c r="A37" s="45">
        <v>36</v>
      </c>
      <c r="B37" s="45" t="s">
        <v>333</v>
      </c>
      <c r="C37" s="45" t="s">
        <v>334</v>
      </c>
      <c r="D37" s="45" t="s">
        <v>335</v>
      </c>
      <c r="E37" s="45" t="s">
        <v>48</v>
      </c>
      <c r="F37" s="45" t="s">
        <v>336</v>
      </c>
      <c r="G37" s="45" t="s">
        <v>666</v>
      </c>
      <c r="H37" s="45" t="s">
        <v>287</v>
      </c>
      <c r="I37" s="45" t="s">
        <v>337</v>
      </c>
      <c r="J37" s="45" t="s">
        <v>289</v>
      </c>
      <c r="K37" s="45" t="s">
        <v>686</v>
      </c>
    </row>
    <row r="38" spans="1:11" x14ac:dyDescent="0.25">
      <c r="A38" s="45">
        <v>37</v>
      </c>
      <c r="B38" s="45" t="s">
        <v>339</v>
      </c>
      <c r="C38" s="45" t="s">
        <v>340</v>
      </c>
      <c r="D38" s="45" t="s">
        <v>341</v>
      </c>
      <c r="E38" s="45" t="s">
        <v>48</v>
      </c>
      <c r="F38" s="45" t="s">
        <v>342</v>
      </c>
      <c r="G38" s="45" t="s">
        <v>666</v>
      </c>
      <c r="H38" s="45" t="s">
        <v>287</v>
      </c>
      <c r="I38" s="45" t="s">
        <v>343</v>
      </c>
      <c r="J38" s="45" t="s">
        <v>289</v>
      </c>
      <c r="K38" s="45" t="s">
        <v>687</v>
      </c>
    </row>
    <row r="39" spans="1:11" x14ac:dyDescent="0.25">
      <c r="A39" s="45">
        <v>38</v>
      </c>
      <c r="B39" s="45" t="s">
        <v>345</v>
      </c>
      <c r="C39" s="45" t="s">
        <v>346</v>
      </c>
      <c r="D39" s="45" t="s">
        <v>17</v>
      </c>
      <c r="E39" s="45" t="s">
        <v>7</v>
      </c>
      <c r="F39" s="45" t="s">
        <v>347</v>
      </c>
      <c r="G39" s="45" t="s">
        <v>666</v>
      </c>
      <c r="H39" s="45" t="s">
        <v>287</v>
      </c>
      <c r="I39" s="45" t="s">
        <v>348</v>
      </c>
      <c r="J39" s="45" t="s">
        <v>289</v>
      </c>
      <c r="K39" s="45" t="s">
        <v>688</v>
      </c>
    </row>
    <row r="40" spans="1:11" x14ac:dyDescent="0.25">
      <c r="A40" s="45">
        <v>39</v>
      </c>
      <c r="B40" s="45" t="s">
        <v>350</v>
      </c>
      <c r="C40" s="45" t="s">
        <v>340</v>
      </c>
      <c r="D40" s="45" t="s">
        <v>351</v>
      </c>
      <c r="E40" s="45" t="s">
        <v>48</v>
      </c>
      <c r="F40" s="45" t="s">
        <v>352</v>
      </c>
      <c r="G40" s="45" t="s">
        <v>666</v>
      </c>
      <c r="H40" s="45" t="s">
        <v>287</v>
      </c>
      <c r="I40" s="45" t="s">
        <v>353</v>
      </c>
      <c r="J40" s="45" t="s">
        <v>289</v>
      </c>
      <c r="K40" s="45" t="s">
        <v>689</v>
      </c>
    </row>
    <row r="41" spans="1:11" x14ac:dyDescent="0.25">
      <c r="A41" s="45">
        <v>40</v>
      </c>
      <c r="B41" s="45" t="s">
        <v>355</v>
      </c>
      <c r="C41" s="45" t="s">
        <v>356</v>
      </c>
      <c r="D41" s="45" t="s">
        <v>0</v>
      </c>
      <c r="E41" s="45" t="s">
        <v>1</v>
      </c>
      <c r="F41" s="45" t="s">
        <v>357</v>
      </c>
      <c r="G41" s="45" t="s">
        <v>666</v>
      </c>
      <c r="H41" s="45" t="s">
        <v>294</v>
      </c>
      <c r="I41" s="45" t="s">
        <v>358</v>
      </c>
      <c r="J41" s="45" t="s">
        <v>289</v>
      </c>
      <c r="K41" s="45" t="s">
        <v>690</v>
      </c>
    </row>
    <row r="42" spans="1:11" x14ac:dyDescent="0.25">
      <c r="A42" s="45">
        <v>41</v>
      </c>
      <c r="B42" s="45" t="s">
        <v>238</v>
      </c>
      <c r="C42" s="45" t="s">
        <v>239</v>
      </c>
      <c r="D42" s="45" t="s">
        <v>0</v>
      </c>
      <c r="E42" s="45" t="s">
        <v>1</v>
      </c>
      <c r="F42" s="45" t="s">
        <v>240</v>
      </c>
      <c r="G42" s="45" t="s">
        <v>666</v>
      </c>
      <c r="H42" s="45" t="s">
        <v>3</v>
      </c>
      <c r="I42" s="45" t="s">
        <v>241</v>
      </c>
      <c r="J42" s="45" t="s">
        <v>53</v>
      </c>
      <c r="K42" s="45" t="s">
        <v>691</v>
      </c>
    </row>
    <row r="43" spans="1:11" x14ac:dyDescent="0.25">
      <c r="A43" s="45">
        <v>42</v>
      </c>
      <c r="B43" s="45" t="s">
        <v>361</v>
      </c>
      <c r="C43" s="45" t="s">
        <v>362</v>
      </c>
      <c r="D43" s="45" t="s">
        <v>0</v>
      </c>
      <c r="E43" s="45" t="s">
        <v>1</v>
      </c>
      <c r="F43" s="45" t="s">
        <v>363</v>
      </c>
      <c r="G43" s="45" t="s">
        <v>666</v>
      </c>
      <c r="H43" s="45" t="s">
        <v>287</v>
      </c>
      <c r="I43" s="45" t="s">
        <v>364</v>
      </c>
      <c r="J43" s="45" t="s">
        <v>289</v>
      </c>
      <c r="K43" s="45" t="s">
        <v>692</v>
      </c>
    </row>
    <row r="44" spans="1:11" x14ac:dyDescent="0.25">
      <c r="A44" s="45">
        <v>43</v>
      </c>
      <c r="B44" s="45" t="s">
        <v>366</v>
      </c>
      <c r="C44" s="45" t="s">
        <v>367</v>
      </c>
      <c r="D44" s="45" t="s">
        <v>368</v>
      </c>
      <c r="E44" s="45" t="s">
        <v>43</v>
      </c>
      <c r="F44" s="45" t="s">
        <v>369</v>
      </c>
      <c r="G44" s="45" t="s">
        <v>666</v>
      </c>
      <c r="H44" s="45" t="s">
        <v>294</v>
      </c>
      <c r="I44" s="45" t="s">
        <v>370</v>
      </c>
      <c r="J44" s="45" t="s">
        <v>289</v>
      </c>
      <c r="K44" s="45" t="s">
        <v>693</v>
      </c>
    </row>
    <row r="45" spans="1:11" x14ac:dyDescent="0.25">
      <c r="A45" s="45">
        <v>44</v>
      </c>
      <c r="B45" s="45" t="s">
        <v>372</v>
      </c>
      <c r="C45" s="45" t="s">
        <v>373</v>
      </c>
      <c r="D45" s="45" t="s">
        <v>42</v>
      </c>
      <c r="E45" s="45" t="s">
        <v>43</v>
      </c>
      <c r="F45" s="45" t="s">
        <v>374</v>
      </c>
      <c r="G45" s="45" t="s">
        <v>666</v>
      </c>
      <c r="H45" s="45" t="s">
        <v>294</v>
      </c>
      <c r="I45" s="45" t="s">
        <v>375</v>
      </c>
      <c r="J45" s="45" t="s">
        <v>289</v>
      </c>
      <c r="K45" s="45" t="s">
        <v>694</v>
      </c>
    </row>
    <row r="46" spans="1:11" x14ac:dyDescent="0.25">
      <c r="A46" s="45">
        <v>45</v>
      </c>
      <c r="B46" s="45" t="s">
        <v>377</v>
      </c>
      <c r="C46" s="45" t="s">
        <v>378</v>
      </c>
      <c r="D46" s="45" t="s">
        <v>256</v>
      </c>
      <c r="E46" s="45" t="s">
        <v>1</v>
      </c>
      <c r="F46" s="45" t="s">
        <v>379</v>
      </c>
      <c r="G46" s="45" t="s">
        <v>666</v>
      </c>
      <c r="H46" s="45" t="s">
        <v>294</v>
      </c>
      <c r="I46" s="45" t="s">
        <v>380</v>
      </c>
      <c r="J46" s="45" t="s">
        <v>289</v>
      </c>
      <c r="K46" s="45" t="s">
        <v>695</v>
      </c>
    </row>
    <row r="47" spans="1:11" x14ac:dyDescent="0.25">
      <c r="A47" s="45">
        <v>46</v>
      </c>
      <c r="B47" s="45" t="s">
        <v>387</v>
      </c>
      <c r="C47" s="45" t="s">
        <v>279</v>
      </c>
      <c r="D47" s="45" t="s">
        <v>351</v>
      </c>
      <c r="E47" s="45" t="s">
        <v>48</v>
      </c>
      <c r="F47" s="45" t="s">
        <v>388</v>
      </c>
      <c r="G47" s="45" t="s">
        <v>666</v>
      </c>
      <c r="H47" s="45" t="s">
        <v>287</v>
      </c>
      <c r="I47" s="45" t="s">
        <v>389</v>
      </c>
      <c r="J47" s="45" t="s">
        <v>289</v>
      </c>
      <c r="K47" s="45" t="s">
        <v>696</v>
      </c>
    </row>
    <row r="48" spans="1:11" x14ac:dyDescent="0.25">
      <c r="A48" s="45">
        <v>47</v>
      </c>
      <c r="B48" s="45" t="s">
        <v>49</v>
      </c>
      <c r="C48" s="45" t="s">
        <v>97</v>
      </c>
      <c r="D48" s="45" t="s">
        <v>66</v>
      </c>
      <c r="E48" s="45" t="s">
        <v>1</v>
      </c>
      <c r="F48" s="45" t="s">
        <v>391</v>
      </c>
      <c r="G48" s="45" t="s">
        <v>666</v>
      </c>
      <c r="H48" s="45" t="s">
        <v>294</v>
      </c>
      <c r="I48" s="45" t="s">
        <v>392</v>
      </c>
      <c r="J48" s="45" t="s">
        <v>289</v>
      </c>
      <c r="K48" s="45" t="s">
        <v>697</v>
      </c>
    </row>
    <row r="49" spans="1:11" x14ac:dyDescent="0.25">
      <c r="A49" s="45">
        <v>48</v>
      </c>
      <c r="B49" s="45" t="s">
        <v>366</v>
      </c>
      <c r="C49" s="45" t="s">
        <v>367</v>
      </c>
      <c r="D49" s="45" t="s">
        <v>368</v>
      </c>
      <c r="E49" s="45" t="s">
        <v>43</v>
      </c>
      <c r="F49" s="45" t="s">
        <v>395</v>
      </c>
      <c r="G49" s="45" t="s">
        <v>527</v>
      </c>
      <c r="H49" s="45" t="s">
        <v>5</v>
      </c>
      <c r="I49" s="45" t="s">
        <v>396</v>
      </c>
      <c r="J49" s="45" t="s">
        <v>6</v>
      </c>
      <c r="K49" s="45" t="s">
        <v>698</v>
      </c>
    </row>
    <row r="50" spans="1:11" x14ac:dyDescent="0.25">
      <c r="A50" s="45">
        <v>49</v>
      </c>
      <c r="B50" s="45" t="s">
        <v>137</v>
      </c>
      <c r="C50" s="45" t="s">
        <v>138</v>
      </c>
      <c r="D50" s="45" t="s">
        <v>0</v>
      </c>
      <c r="E50" s="45" t="s">
        <v>1</v>
      </c>
      <c r="F50" s="45" t="s">
        <v>139</v>
      </c>
      <c r="G50" s="45" t="s">
        <v>666</v>
      </c>
      <c r="H50" s="45" t="s">
        <v>3</v>
      </c>
      <c r="I50" s="45" t="s">
        <v>140</v>
      </c>
      <c r="J50" s="45" t="s">
        <v>53</v>
      </c>
      <c r="K50" s="45" t="s">
        <v>699</v>
      </c>
    </row>
    <row r="51" spans="1:11" x14ac:dyDescent="0.25">
      <c r="A51" s="45">
        <v>50</v>
      </c>
      <c r="B51" s="45" t="s">
        <v>262</v>
      </c>
      <c r="C51" s="45" t="s">
        <v>399</v>
      </c>
      <c r="D51" s="45" t="s">
        <v>0</v>
      </c>
      <c r="E51" s="45" t="s">
        <v>1</v>
      </c>
      <c r="F51" s="45" t="s">
        <v>400</v>
      </c>
      <c r="G51" s="45" t="s">
        <v>666</v>
      </c>
      <c r="H51" s="45" t="s">
        <v>294</v>
      </c>
      <c r="I51" s="45" t="s">
        <v>401</v>
      </c>
      <c r="J51" s="45" t="s">
        <v>289</v>
      </c>
      <c r="K51" s="45" t="s">
        <v>700</v>
      </c>
    </row>
    <row r="52" spans="1:11" x14ac:dyDescent="0.25">
      <c r="A52" s="45">
        <v>51</v>
      </c>
      <c r="B52" s="45" t="s">
        <v>403</v>
      </c>
      <c r="C52" s="45" t="s">
        <v>60</v>
      </c>
      <c r="D52" s="45" t="s">
        <v>27</v>
      </c>
      <c r="E52" s="45" t="s">
        <v>28</v>
      </c>
      <c r="F52" s="45" t="s">
        <v>404</v>
      </c>
      <c r="G52" s="45" t="s">
        <v>666</v>
      </c>
      <c r="H52" s="45" t="s">
        <v>287</v>
      </c>
      <c r="I52" s="45" t="s">
        <v>405</v>
      </c>
      <c r="J52" s="45" t="s">
        <v>289</v>
      </c>
      <c r="K52" s="45" t="s">
        <v>701</v>
      </c>
    </row>
    <row r="53" spans="1:11" x14ac:dyDescent="0.25">
      <c r="A53" s="45">
        <v>52</v>
      </c>
      <c r="B53" s="45" t="s">
        <v>407</v>
      </c>
      <c r="C53" s="45" t="s">
        <v>408</v>
      </c>
      <c r="D53" s="45" t="s">
        <v>618</v>
      </c>
      <c r="E53" s="45" t="s">
        <v>619</v>
      </c>
      <c r="F53" s="45" t="s">
        <v>412</v>
      </c>
      <c r="G53" s="45" t="s">
        <v>666</v>
      </c>
      <c r="H53" s="45" t="s">
        <v>294</v>
      </c>
      <c r="I53" s="45" t="s">
        <v>413</v>
      </c>
      <c r="J53" s="45" t="s">
        <v>289</v>
      </c>
      <c r="K53" s="45" t="s">
        <v>702</v>
      </c>
    </row>
    <row r="54" spans="1:11" x14ac:dyDescent="0.25">
      <c r="A54" s="45">
        <v>53</v>
      </c>
      <c r="B54" s="45" t="s">
        <v>415</v>
      </c>
      <c r="C54" s="45" t="s">
        <v>416</v>
      </c>
      <c r="D54" s="45" t="s">
        <v>417</v>
      </c>
      <c r="E54" s="45" t="s">
        <v>28</v>
      </c>
      <c r="F54" s="45" t="s">
        <v>418</v>
      </c>
      <c r="G54" s="45" t="s">
        <v>666</v>
      </c>
      <c r="H54" s="45" t="s">
        <v>287</v>
      </c>
      <c r="I54" s="45" t="s">
        <v>419</v>
      </c>
      <c r="J54" s="45" t="s">
        <v>289</v>
      </c>
      <c r="K54" s="45" t="s">
        <v>703</v>
      </c>
    </row>
    <row r="55" spans="1:11" x14ac:dyDescent="0.25">
      <c r="A55" s="45">
        <v>54</v>
      </c>
      <c r="B55" s="45" t="s">
        <v>431</v>
      </c>
      <c r="C55" s="45" t="s">
        <v>172</v>
      </c>
      <c r="D55" s="45" t="s">
        <v>432</v>
      </c>
      <c r="E55" s="45" t="s">
        <v>28</v>
      </c>
      <c r="F55" s="45" t="s">
        <v>433</v>
      </c>
      <c r="G55" s="45" t="s">
        <v>666</v>
      </c>
      <c r="H55" s="45" t="s">
        <v>294</v>
      </c>
      <c r="I55" s="45" t="s">
        <v>434</v>
      </c>
      <c r="J55" s="45" t="s">
        <v>289</v>
      </c>
      <c r="K55" s="45" t="s">
        <v>704</v>
      </c>
    </row>
    <row r="56" spans="1:11" x14ac:dyDescent="0.25">
      <c r="A56" s="45">
        <v>55</v>
      </c>
      <c r="B56" s="45" t="s">
        <v>15</v>
      </c>
      <c r="C56" s="45" t="s">
        <v>16</v>
      </c>
      <c r="D56" s="45" t="s">
        <v>17</v>
      </c>
      <c r="E56" s="45" t="s">
        <v>7</v>
      </c>
      <c r="F56" s="45" t="s">
        <v>77</v>
      </c>
      <c r="G56" s="45" t="s">
        <v>666</v>
      </c>
      <c r="H56" s="45" t="s">
        <v>30</v>
      </c>
      <c r="I56" s="45" t="s">
        <v>78</v>
      </c>
      <c r="J56" s="45" t="s">
        <v>32</v>
      </c>
      <c r="K56" s="45" t="s">
        <v>705</v>
      </c>
    </row>
    <row r="57" spans="1:11" x14ac:dyDescent="0.25">
      <c r="A57" s="45">
        <v>56</v>
      </c>
      <c r="B57" s="45" t="s">
        <v>407</v>
      </c>
      <c r="C57" s="45" t="s">
        <v>408</v>
      </c>
      <c r="D57" s="45" t="s">
        <v>618</v>
      </c>
      <c r="E57" s="45" t="s">
        <v>619</v>
      </c>
      <c r="F57" s="45" t="s">
        <v>437</v>
      </c>
      <c r="G57" s="45" t="s">
        <v>666</v>
      </c>
      <c r="H57" s="45" t="s">
        <v>30</v>
      </c>
      <c r="I57" s="45" t="s">
        <v>438</v>
      </c>
      <c r="J57" s="45" t="s">
        <v>32</v>
      </c>
      <c r="K57" s="45" t="s">
        <v>706</v>
      </c>
    </row>
    <row r="58" spans="1:11" x14ac:dyDescent="0.25">
      <c r="A58" s="45">
        <v>57</v>
      </c>
      <c r="B58" s="45" t="s">
        <v>407</v>
      </c>
      <c r="C58" s="45" t="s">
        <v>408</v>
      </c>
      <c r="D58" s="45" t="s">
        <v>618</v>
      </c>
      <c r="E58" s="45" t="s">
        <v>619</v>
      </c>
      <c r="F58" s="45" t="s">
        <v>440</v>
      </c>
      <c r="G58" s="45" t="s">
        <v>666</v>
      </c>
      <c r="H58" s="45" t="s">
        <v>30</v>
      </c>
      <c r="I58" s="45" t="s">
        <v>441</v>
      </c>
      <c r="J58" s="45" t="s">
        <v>32</v>
      </c>
      <c r="K58" s="45" t="s">
        <v>707</v>
      </c>
    </row>
    <row r="59" spans="1:11" x14ac:dyDescent="0.25">
      <c r="A59" s="45">
        <v>58</v>
      </c>
      <c r="B59" s="45" t="s">
        <v>443</v>
      </c>
      <c r="C59" s="45" t="s">
        <v>444</v>
      </c>
      <c r="D59" s="45" t="s">
        <v>0</v>
      </c>
      <c r="E59" s="45" t="s">
        <v>1</v>
      </c>
      <c r="F59" s="45" t="s">
        <v>445</v>
      </c>
      <c r="G59" s="45" t="s">
        <v>527</v>
      </c>
      <c r="H59" s="45" t="s">
        <v>5</v>
      </c>
      <c r="I59" s="45" t="s">
        <v>446</v>
      </c>
      <c r="J59" s="45" t="s">
        <v>6</v>
      </c>
      <c r="K59" s="45" t="s">
        <v>708</v>
      </c>
    </row>
    <row r="60" spans="1:11" x14ac:dyDescent="0.25">
      <c r="A60" s="45">
        <v>59</v>
      </c>
      <c r="B60" s="45" t="s">
        <v>448</v>
      </c>
      <c r="C60" s="45" t="s">
        <v>449</v>
      </c>
      <c r="D60" s="45" t="s">
        <v>205</v>
      </c>
      <c r="E60" s="45" t="s">
        <v>1</v>
      </c>
      <c r="F60" s="45" t="s">
        <v>450</v>
      </c>
      <c r="G60" s="45" t="s">
        <v>527</v>
      </c>
      <c r="H60" s="45" t="s">
        <v>5</v>
      </c>
      <c r="I60" s="45" t="s">
        <v>451</v>
      </c>
      <c r="J60" s="45" t="s">
        <v>6</v>
      </c>
      <c r="K60" s="45" t="s">
        <v>709</v>
      </c>
    </row>
    <row r="61" spans="1:11" x14ac:dyDescent="0.25">
      <c r="A61" s="45">
        <v>60</v>
      </c>
      <c r="B61" s="45" t="s">
        <v>460</v>
      </c>
      <c r="C61" s="45" t="s">
        <v>461</v>
      </c>
      <c r="D61" s="45" t="s">
        <v>462</v>
      </c>
      <c r="E61" s="45" t="s">
        <v>1</v>
      </c>
      <c r="F61" s="45" t="s">
        <v>463</v>
      </c>
      <c r="G61" s="45" t="s">
        <v>666</v>
      </c>
      <c r="H61" s="45" t="s">
        <v>30</v>
      </c>
      <c r="I61" s="45" t="s">
        <v>464</v>
      </c>
      <c r="J61" s="45" t="s">
        <v>32</v>
      </c>
      <c r="K61" s="45" t="s">
        <v>711</v>
      </c>
    </row>
    <row r="62" spans="1:11" x14ac:dyDescent="0.25">
      <c r="A62" s="45">
        <v>61</v>
      </c>
      <c r="B62" s="45" t="s">
        <v>165</v>
      </c>
      <c r="C62" s="45" t="s">
        <v>166</v>
      </c>
      <c r="D62" s="45" t="s">
        <v>27</v>
      </c>
      <c r="E62" s="45" t="s">
        <v>28</v>
      </c>
      <c r="F62" s="45" t="s">
        <v>167</v>
      </c>
      <c r="G62" s="45" t="s">
        <v>666</v>
      </c>
      <c r="H62" s="45" t="s">
        <v>30</v>
      </c>
      <c r="I62" s="45" t="s">
        <v>168</v>
      </c>
      <c r="J62" s="45" t="s">
        <v>32</v>
      </c>
      <c r="K62" s="45" t="s">
        <v>712</v>
      </c>
    </row>
    <row r="63" spans="1:11" x14ac:dyDescent="0.25">
      <c r="A63" s="45">
        <v>62</v>
      </c>
      <c r="B63" s="45" t="s">
        <v>20</v>
      </c>
      <c r="C63" s="45" t="s">
        <v>21</v>
      </c>
      <c r="D63" s="45" t="s">
        <v>0</v>
      </c>
      <c r="E63" s="45" t="s">
        <v>1</v>
      </c>
      <c r="F63" s="45" t="s">
        <v>22</v>
      </c>
      <c r="G63" s="45" t="s">
        <v>527</v>
      </c>
      <c r="H63" s="45" t="s">
        <v>5</v>
      </c>
      <c r="I63" s="45" t="s">
        <v>23</v>
      </c>
      <c r="J63" s="45" t="s">
        <v>6</v>
      </c>
      <c r="K63" s="45" t="s">
        <v>713</v>
      </c>
    </row>
    <row r="64" spans="1:11" x14ac:dyDescent="0.25">
      <c r="A64" s="45">
        <v>63</v>
      </c>
      <c r="B64" s="45" t="s">
        <v>25</v>
      </c>
      <c r="C64" s="45" t="s">
        <v>26</v>
      </c>
      <c r="D64" s="45" t="s">
        <v>27</v>
      </c>
      <c r="E64" s="45" t="s">
        <v>28</v>
      </c>
      <c r="F64" s="45" t="s">
        <v>29</v>
      </c>
      <c r="G64" s="45" t="s">
        <v>666</v>
      </c>
      <c r="H64" s="45" t="s">
        <v>30</v>
      </c>
      <c r="I64" s="45" t="s">
        <v>31</v>
      </c>
      <c r="J64" s="45" t="s">
        <v>32</v>
      </c>
      <c r="K64" s="45" t="s">
        <v>714</v>
      </c>
    </row>
    <row r="65" spans="1:11" x14ac:dyDescent="0.25">
      <c r="A65" s="45">
        <v>64</v>
      </c>
      <c r="B65" s="45" t="s">
        <v>34</v>
      </c>
      <c r="C65" s="45" t="s">
        <v>35</v>
      </c>
      <c r="D65" s="45" t="s">
        <v>36</v>
      </c>
      <c r="E65" s="45" t="s">
        <v>1</v>
      </c>
      <c r="F65" s="45" t="s">
        <v>37</v>
      </c>
      <c r="G65" s="45" t="s">
        <v>527</v>
      </c>
      <c r="H65" s="45" t="s">
        <v>5</v>
      </c>
      <c r="I65" s="45" t="s">
        <v>38</v>
      </c>
      <c r="J65" s="45" t="s">
        <v>6</v>
      </c>
      <c r="K65" s="45" t="s">
        <v>715</v>
      </c>
    </row>
    <row r="66" spans="1:11" x14ac:dyDescent="0.25">
      <c r="A66" s="45">
        <v>65</v>
      </c>
      <c r="B66" s="45" t="s">
        <v>40</v>
      </c>
      <c r="C66" s="45" t="s">
        <v>41</v>
      </c>
      <c r="D66" s="45" t="s">
        <v>42</v>
      </c>
      <c r="E66" s="45" t="s">
        <v>43</v>
      </c>
      <c r="F66" s="45" t="s">
        <v>44</v>
      </c>
      <c r="G66" s="45" t="s">
        <v>527</v>
      </c>
      <c r="H66" s="45" t="s">
        <v>5</v>
      </c>
      <c r="I66" s="45" t="s">
        <v>45</v>
      </c>
      <c r="J66" s="45" t="s">
        <v>6</v>
      </c>
      <c r="K66" s="45" t="s">
        <v>716</v>
      </c>
    </row>
    <row r="67" spans="1:11" x14ac:dyDescent="0.25">
      <c r="A67" s="45">
        <v>66</v>
      </c>
      <c r="B67" s="45" t="s">
        <v>54</v>
      </c>
      <c r="C67" s="45" t="s">
        <v>55</v>
      </c>
      <c r="D67" s="45" t="s">
        <v>0</v>
      </c>
      <c r="E67" s="45" t="s">
        <v>1</v>
      </c>
      <c r="F67" s="45" t="s">
        <v>56</v>
      </c>
      <c r="G67" s="45" t="s">
        <v>527</v>
      </c>
      <c r="H67" s="45" t="s">
        <v>5</v>
      </c>
      <c r="I67" s="45" t="s">
        <v>57</v>
      </c>
      <c r="J67" s="45" t="s">
        <v>6</v>
      </c>
      <c r="K67" s="45" t="s">
        <v>717</v>
      </c>
    </row>
    <row r="68" spans="1:11" x14ac:dyDescent="0.25">
      <c r="A68" s="45">
        <v>67</v>
      </c>
      <c r="B68" s="45" t="s">
        <v>64</v>
      </c>
      <c r="C68" s="45" t="s">
        <v>65</v>
      </c>
      <c r="D68" s="45" t="s">
        <v>66</v>
      </c>
      <c r="E68" s="45" t="s">
        <v>1</v>
      </c>
      <c r="F68" s="45" t="s">
        <v>67</v>
      </c>
      <c r="G68" s="45" t="s">
        <v>666</v>
      </c>
      <c r="H68" s="45" t="s">
        <v>30</v>
      </c>
      <c r="I68" s="45" t="s">
        <v>68</v>
      </c>
      <c r="J68" s="45" t="s">
        <v>32</v>
      </c>
      <c r="K68" s="45" t="s">
        <v>718</v>
      </c>
    </row>
    <row r="69" spans="1:11" x14ac:dyDescent="0.25">
      <c r="A69" s="45">
        <v>68</v>
      </c>
      <c r="B69" s="45" t="s">
        <v>71</v>
      </c>
      <c r="C69" s="45" t="s">
        <v>72</v>
      </c>
      <c r="D69" s="45" t="s">
        <v>73</v>
      </c>
      <c r="E69" s="45" t="s">
        <v>28</v>
      </c>
      <c r="F69" s="45" t="s">
        <v>74</v>
      </c>
      <c r="G69" s="45" t="s">
        <v>666</v>
      </c>
      <c r="H69" s="45" t="s">
        <v>30</v>
      </c>
      <c r="I69" s="45" t="s">
        <v>75</v>
      </c>
      <c r="J69" s="45" t="s">
        <v>32</v>
      </c>
      <c r="K69" s="45" t="s">
        <v>719</v>
      </c>
    </row>
    <row r="70" spans="1:11" x14ac:dyDescent="0.25">
      <c r="A70" s="45">
        <v>69</v>
      </c>
      <c r="B70" s="45" t="s">
        <v>467</v>
      </c>
      <c r="C70" s="45" t="s">
        <v>468</v>
      </c>
      <c r="D70" s="45" t="s">
        <v>0</v>
      </c>
      <c r="E70" s="45" t="s">
        <v>1</v>
      </c>
      <c r="F70" s="45" t="s">
        <v>469</v>
      </c>
      <c r="G70" s="45" t="s">
        <v>527</v>
      </c>
      <c r="H70" s="45" t="s">
        <v>5</v>
      </c>
      <c r="I70" s="45" t="s">
        <v>470</v>
      </c>
      <c r="J70" s="45" t="s">
        <v>6</v>
      </c>
      <c r="K70" s="45" t="s">
        <v>720</v>
      </c>
    </row>
    <row r="71" spans="1:11" x14ac:dyDescent="0.25">
      <c r="A71" s="45">
        <v>70</v>
      </c>
      <c r="B71" s="45" t="s">
        <v>79</v>
      </c>
      <c r="C71" s="45" t="s">
        <v>11</v>
      </c>
      <c r="D71" s="45" t="s">
        <v>80</v>
      </c>
      <c r="E71" s="45" t="s">
        <v>81</v>
      </c>
      <c r="F71" s="45" t="s">
        <v>82</v>
      </c>
      <c r="G71" s="45" t="s">
        <v>527</v>
      </c>
      <c r="H71" s="45" t="s">
        <v>5</v>
      </c>
      <c r="I71" s="45" t="s">
        <v>83</v>
      </c>
      <c r="J71" s="45" t="s">
        <v>6</v>
      </c>
      <c r="K71" s="45" t="s">
        <v>721</v>
      </c>
    </row>
    <row r="72" spans="1:11" x14ac:dyDescent="0.25">
      <c r="A72" s="45">
        <v>71</v>
      </c>
      <c r="B72" s="45" t="s">
        <v>64</v>
      </c>
      <c r="C72" s="45" t="s">
        <v>65</v>
      </c>
      <c r="D72" s="45" t="s">
        <v>66</v>
      </c>
      <c r="E72" s="45" t="s">
        <v>1</v>
      </c>
      <c r="F72" s="45" t="s">
        <v>85</v>
      </c>
      <c r="G72" s="45" t="s">
        <v>527</v>
      </c>
      <c r="H72" s="45" t="s">
        <v>5</v>
      </c>
      <c r="I72" s="45" t="s">
        <v>86</v>
      </c>
      <c r="J72" s="45" t="s">
        <v>6</v>
      </c>
      <c r="K72" s="45" t="s">
        <v>722</v>
      </c>
    </row>
    <row r="73" spans="1:11" x14ac:dyDescent="0.25">
      <c r="A73" s="45">
        <v>72</v>
      </c>
      <c r="B73" s="45" t="s">
        <v>88</v>
      </c>
      <c r="C73" s="45" t="s">
        <v>89</v>
      </c>
      <c r="D73" s="45" t="s">
        <v>90</v>
      </c>
      <c r="E73" s="45" t="s">
        <v>70</v>
      </c>
      <c r="F73" s="45" t="s">
        <v>91</v>
      </c>
      <c r="G73" s="45" t="s">
        <v>527</v>
      </c>
      <c r="H73" s="45" t="s">
        <v>5</v>
      </c>
      <c r="I73" s="45" t="s">
        <v>92</v>
      </c>
      <c r="J73" s="45" t="s">
        <v>6</v>
      </c>
      <c r="K73" s="45" t="s">
        <v>723</v>
      </c>
    </row>
    <row r="74" spans="1:11" x14ac:dyDescent="0.25">
      <c r="A74" s="45">
        <v>73</v>
      </c>
      <c r="B74" s="45" t="s">
        <v>50</v>
      </c>
      <c r="C74" s="45" t="s">
        <v>51</v>
      </c>
      <c r="D74" s="45" t="s">
        <v>52</v>
      </c>
      <c r="E74" s="45" t="s">
        <v>43</v>
      </c>
      <c r="F74" s="45" t="s">
        <v>94</v>
      </c>
      <c r="G74" s="45" t="s">
        <v>527</v>
      </c>
      <c r="H74" s="45" t="s">
        <v>5</v>
      </c>
      <c r="I74" s="45" t="s">
        <v>95</v>
      </c>
      <c r="J74" s="45" t="s">
        <v>6</v>
      </c>
      <c r="K74" s="45" t="s">
        <v>724</v>
      </c>
    </row>
    <row r="75" spans="1:11" x14ac:dyDescent="0.25">
      <c r="A75" s="45">
        <v>74</v>
      </c>
      <c r="B75" s="45" t="s">
        <v>49</v>
      </c>
      <c r="C75" s="45" t="s">
        <v>97</v>
      </c>
      <c r="D75" s="45" t="s">
        <v>66</v>
      </c>
      <c r="E75" s="45" t="s">
        <v>1</v>
      </c>
      <c r="F75" s="45" t="s">
        <v>98</v>
      </c>
      <c r="G75" s="45" t="s">
        <v>527</v>
      </c>
      <c r="H75" s="45" t="s">
        <v>5</v>
      </c>
      <c r="I75" s="45" t="s">
        <v>99</v>
      </c>
      <c r="J75" s="45" t="s">
        <v>6</v>
      </c>
      <c r="K75" s="45" t="s">
        <v>725</v>
      </c>
    </row>
    <row r="76" spans="1:11" x14ac:dyDescent="0.25">
      <c r="A76" s="45">
        <v>75</v>
      </c>
      <c r="B76" s="45" t="s">
        <v>110</v>
      </c>
      <c r="C76" s="45" t="s">
        <v>111</v>
      </c>
      <c r="D76" s="45" t="s">
        <v>112</v>
      </c>
      <c r="E76" s="45" t="s">
        <v>43</v>
      </c>
      <c r="F76" s="45" t="s">
        <v>113</v>
      </c>
      <c r="G76" s="45" t="s">
        <v>666</v>
      </c>
      <c r="H76" s="45" t="s">
        <v>3</v>
      </c>
      <c r="I76" s="45" t="s">
        <v>114</v>
      </c>
      <c r="J76" s="45" t="s">
        <v>53</v>
      </c>
      <c r="K76" s="45" t="s">
        <v>727</v>
      </c>
    </row>
    <row r="77" spans="1:11" x14ac:dyDescent="0.25">
      <c r="A77" s="45">
        <v>76</v>
      </c>
      <c r="B77" s="45" t="s">
        <v>120</v>
      </c>
      <c r="C77" s="45" t="s">
        <v>121</v>
      </c>
      <c r="D77" s="45" t="s">
        <v>122</v>
      </c>
      <c r="E77" s="45" t="s">
        <v>43</v>
      </c>
      <c r="F77" s="45" t="s">
        <v>123</v>
      </c>
      <c r="G77" s="45" t="s">
        <v>666</v>
      </c>
      <c r="H77" s="45" t="s">
        <v>3</v>
      </c>
      <c r="I77" s="45" t="s">
        <v>124</v>
      </c>
      <c r="J77" s="45" t="s">
        <v>125</v>
      </c>
      <c r="K77" s="45" t="s">
        <v>728</v>
      </c>
    </row>
    <row r="78" spans="1:11" x14ac:dyDescent="0.25">
      <c r="A78" s="45">
        <v>77</v>
      </c>
      <c r="B78" s="45" t="s">
        <v>127</v>
      </c>
      <c r="C78" s="45" t="s">
        <v>47</v>
      </c>
      <c r="D78" s="45" t="s">
        <v>0</v>
      </c>
      <c r="E78" s="45" t="s">
        <v>1</v>
      </c>
      <c r="F78" s="45" t="s">
        <v>128</v>
      </c>
      <c r="G78" s="45" t="s">
        <v>527</v>
      </c>
      <c r="H78" s="45" t="s">
        <v>8</v>
      </c>
      <c r="I78" s="45" t="s">
        <v>129</v>
      </c>
      <c r="J78" s="45" t="s">
        <v>9</v>
      </c>
      <c r="K78" s="45" t="s">
        <v>729</v>
      </c>
    </row>
    <row r="79" spans="1:11" x14ac:dyDescent="0.25">
      <c r="A79" s="45">
        <v>78</v>
      </c>
      <c r="B79" s="45" t="s">
        <v>641</v>
      </c>
      <c r="C79" s="45" t="s">
        <v>642</v>
      </c>
      <c r="D79" s="45" t="s">
        <v>106</v>
      </c>
      <c r="E79" s="45" t="s">
        <v>7</v>
      </c>
      <c r="F79" s="45" t="s">
        <v>643</v>
      </c>
      <c r="G79" s="45" t="s">
        <v>527</v>
      </c>
      <c r="H79" s="45" t="s">
        <v>8</v>
      </c>
      <c r="I79" s="45" t="s">
        <v>644</v>
      </c>
      <c r="J79" s="45" t="s">
        <v>9</v>
      </c>
      <c r="K79" s="45" t="s">
        <v>730</v>
      </c>
    </row>
    <row r="80" spans="1:11" x14ac:dyDescent="0.25">
      <c r="A80" s="45">
        <v>79</v>
      </c>
      <c r="B80" s="45" t="s">
        <v>131</v>
      </c>
      <c r="C80" s="45" t="s">
        <v>132</v>
      </c>
      <c r="D80" s="45" t="s">
        <v>133</v>
      </c>
      <c r="E80" s="45" t="s">
        <v>28</v>
      </c>
      <c r="F80" s="45" t="s">
        <v>134</v>
      </c>
      <c r="G80" s="45" t="s">
        <v>666</v>
      </c>
      <c r="H80" s="45" t="s">
        <v>30</v>
      </c>
      <c r="I80" s="45" t="s">
        <v>135</v>
      </c>
      <c r="J80" s="45" t="s">
        <v>32</v>
      </c>
      <c r="K80" s="45" t="s">
        <v>731</v>
      </c>
    </row>
    <row r="81" spans="1:11" x14ac:dyDescent="0.25">
      <c r="A81" s="45">
        <v>80</v>
      </c>
      <c r="B81" s="45" t="s">
        <v>145</v>
      </c>
      <c r="C81" s="45" t="s">
        <v>146</v>
      </c>
      <c r="D81" s="45" t="s">
        <v>0</v>
      </c>
      <c r="E81" s="45" t="s">
        <v>1</v>
      </c>
      <c r="F81" s="45" t="s">
        <v>147</v>
      </c>
      <c r="G81" s="45" t="s">
        <v>666</v>
      </c>
      <c r="H81" s="45" t="s">
        <v>3</v>
      </c>
      <c r="I81" s="45" t="s">
        <v>148</v>
      </c>
      <c r="J81" s="45" t="s">
        <v>53</v>
      </c>
      <c r="K81" s="45" t="s">
        <v>732</v>
      </c>
    </row>
    <row r="82" spans="1:11" x14ac:dyDescent="0.25">
      <c r="A82" s="45">
        <v>81</v>
      </c>
      <c r="B82" s="45" t="s">
        <v>150</v>
      </c>
      <c r="C82" s="45" t="s">
        <v>151</v>
      </c>
      <c r="D82" s="45" t="s">
        <v>152</v>
      </c>
      <c r="E82" s="45" t="s">
        <v>28</v>
      </c>
      <c r="F82" s="45" t="s">
        <v>153</v>
      </c>
      <c r="G82" s="45" t="s">
        <v>666</v>
      </c>
      <c r="H82" s="45" t="s">
        <v>30</v>
      </c>
      <c r="I82" s="45" t="s">
        <v>154</v>
      </c>
      <c r="J82" s="45" t="s">
        <v>32</v>
      </c>
      <c r="K82" s="45" t="s">
        <v>733</v>
      </c>
    </row>
    <row r="83" spans="1:11" x14ac:dyDescent="0.25">
      <c r="A83" s="45">
        <v>82</v>
      </c>
      <c r="B83" s="45" t="s">
        <v>54</v>
      </c>
      <c r="C83" s="45" t="s">
        <v>55</v>
      </c>
      <c r="D83" s="45" t="s">
        <v>0</v>
      </c>
      <c r="E83" s="45" t="s">
        <v>1</v>
      </c>
      <c r="F83" s="45" t="s">
        <v>156</v>
      </c>
      <c r="G83" s="45" t="s">
        <v>666</v>
      </c>
      <c r="H83" s="45" t="s">
        <v>157</v>
      </c>
      <c r="I83" s="45" t="s">
        <v>158</v>
      </c>
      <c r="J83" s="45" t="s">
        <v>159</v>
      </c>
      <c r="K83" s="45" t="s">
        <v>734</v>
      </c>
    </row>
    <row r="84" spans="1:11" x14ac:dyDescent="0.25">
      <c r="A84" s="45">
        <v>83</v>
      </c>
      <c r="B84" s="45" t="s">
        <v>174</v>
      </c>
      <c r="C84" s="45" t="s">
        <v>175</v>
      </c>
      <c r="D84" s="45" t="s">
        <v>0</v>
      </c>
      <c r="E84" s="45" t="s">
        <v>1</v>
      </c>
      <c r="F84" s="45" t="s">
        <v>176</v>
      </c>
      <c r="G84" s="45" t="s">
        <v>527</v>
      </c>
      <c r="H84" s="45" t="s">
        <v>8</v>
      </c>
      <c r="I84" s="45" t="s">
        <v>177</v>
      </c>
      <c r="J84" s="45" t="s">
        <v>9</v>
      </c>
      <c r="K84" s="45" t="s">
        <v>736</v>
      </c>
    </row>
    <row r="85" spans="1:11" x14ac:dyDescent="0.25">
      <c r="A85" s="45">
        <v>84</v>
      </c>
      <c r="B85" s="45" t="s">
        <v>174</v>
      </c>
      <c r="C85" s="45" t="s">
        <v>175</v>
      </c>
      <c r="D85" s="45" t="s">
        <v>0</v>
      </c>
      <c r="E85" s="45" t="s">
        <v>1</v>
      </c>
      <c r="F85" s="45" t="s">
        <v>472</v>
      </c>
      <c r="G85" s="45" t="s">
        <v>543</v>
      </c>
      <c r="H85" s="45" t="s">
        <v>473</v>
      </c>
      <c r="I85" s="45" t="s">
        <v>474</v>
      </c>
      <c r="J85" s="45" t="s">
        <v>475</v>
      </c>
      <c r="K85" s="45" t="s">
        <v>737</v>
      </c>
    </row>
    <row r="86" spans="1:11" x14ac:dyDescent="0.25">
      <c r="A86" s="45">
        <v>85</v>
      </c>
      <c r="B86" s="45" t="s">
        <v>179</v>
      </c>
      <c r="C86" s="45" t="s">
        <v>180</v>
      </c>
      <c r="D86" s="45" t="s">
        <v>181</v>
      </c>
      <c r="E86" s="45" t="s">
        <v>43</v>
      </c>
      <c r="F86" s="45" t="s">
        <v>182</v>
      </c>
      <c r="G86" s="45" t="s">
        <v>527</v>
      </c>
      <c r="H86" s="45" t="s">
        <v>8</v>
      </c>
      <c r="I86" s="45" t="s">
        <v>183</v>
      </c>
      <c r="J86" s="45" t="s">
        <v>9</v>
      </c>
      <c r="K86" s="45" t="s">
        <v>738</v>
      </c>
    </row>
    <row r="87" spans="1:11" x14ac:dyDescent="0.25">
      <c r="A87" s="45">
        <v>86</v>
      </c>
      <c r="B87" s="45" t="s">
        <v>185</v>
      </c>
      <c r="C87" s="45" t="s">
        <v>186</v>
      </c>
      <c r="D87" s="45" t="s">
        <v>17</v>
      </c>
      <c r="E87" s="45" t="s">
        <v>7</v>
      </c>
      <c r="F87" s="45" t="s">
        <v>187</v>
      </c>
      <c r="G87" s="45" t="s">
        <v>527</v>
      </c>
      <c r="H87" s="45" t="s">
        <v>8</v>
      </c>
      <c r="I87" s="45" t="s">
        <v>188</v>
      </c>
      <c r="J87" s="45" t="s">
        <v>9</v>
      </c>
      <c r="K87" s="45" t="s">
        <v>739</v>
      </c>
    </row>
    <row r="88" spans="1:11" x14ac:dyDescent="0.25">
      <c r="A88" s="45">
        <v>87</v>
      </c>
      <c r="B88" s="45" t="s">
        <v>467</v>
      </c>
      <c r="C88" s="45" t="s">
        <v>468</v>
      </c>
      <c r="D88" s="45" t="s">
        <v>0</v>
      </c>
      <c r="E88" s="45" t="s">
        <v>1</v>
      </c>
      <c r="F88" s="45" t="s">
        <v>477</v>
      </c>
      <c r="G88" s="45" t="s">
        <v>666</v>
      </c>
      <c r="H88" s="45" t="s">
        <v>30</v>
      </c>
      <c r="I88" s="45" t="s">
        <v>478</v>
      </c>
      <c r="J88" s="45" t="s">
        <v>32</v>
      </c>
      <c r="K88" s="45" t="s">
        <v>740</v>
      </c>
    </row>
    <row r="89" spans="1:11" x14ac:dyDescent="0.25">
      <c r="A89" s="45">
        <v>88</v>
      </c>
      <c r="B89" s="45" t="s">
        <v>190</v>
      </c>
      <c r="C89" s="45" t="s">
        <v>191</v>
      </c>
      <c r="D89" s="45" t="s">
        <v>192</v>
      </c>
      <c r="E89" s="45" t="s">
        <v>28</v>
      </c>
      <c r="F89" s="45" t="s">
        <v>193</v>
      </c>
      <c r="G89" s="45" t="s">
        <v>666</v>
      </c>
      <c r="H89" s="45" t="s">
        <v>30</v>
      </c>
      <c r="I89" s="45" t="s">
        <v>194</v>
      </c>
      <c r="J89" s="45" t="s">
        <v>32</v>
      </c>
      <c r="K89" s="45" t="s">
        <v>741</v>
      </c>
    </row>
    <row r="90" spans="1:11" x14ac:dyDescent="0.25">
      <c r="A90" s="45">
        <v>89</v>
      </c>
      <c r="B90" s="45" t="s">
        <v>196</v>
      </c>
      <c r="C90" s="45" t="s">
        <v>104</v>
      </c>
      <c r="D90" s="45" t="s">
        <v>197</v>
      </c>
      <c r="E90" s="45" t="s">
        <v>198</v>
      </c>
      <c r="F90" s="45" t="s">
        <v>199</v>
      </c>
      <c r="G90" s="45" t="s">
        <v>527</v>
      </c>
      <c r="H90" s="45" t="s">
        <v>8</v>
      </c>
      <c r="I90" s="45" t="s">
        <v>200</v>
      </c>
      <c r="J90" s="45" t="s">
        <v>9</v>
      </c>
      <c r="K90" s="45" t="s">
        <v>742</v>
      </c>
    </row>
    <row r="91" spans="1:11" x14ac:dyDescent="0.25">
      <c r="A91" s="45">
        <v>90</v>
      </c>
      <c r="B91" s="45" t="s">
        <v>101</v>
      </c>
      <c r="C91" s="45" t="s">
        <v>102</v>
      </c>
      <c r="D91" s="45" t="s">
        <v>103</v>
      </c>
      <c r="E91" s="45" t="s">
        <v>43</v>
      </c>
      <c r="F91" s="45" t="s">
        <v>202</v>
      </c>
      <c r="G91" s="45" t="s">
        <v>666</v>
      </c>
      <c r="H91" s="45" t="s">
        <v>30</v>
      </c>
      <c r="I91" s="45" t="s">
        <v>203</v>
      </c>
      <c r="J91" s="45" t="s">
        <v>32</v>
      </c>
      <c r="K91" s="45" t="s">
        <v>743</v>
      </c>
    </row>
    <row r="92" spans="1:11" x14ac:dyDescent="0.25">
      <c r="A92" s="45">
        <v>91</v>
      </c>
      <c r="B92" s="45" t="s">
        <v>54</v>
      </c>
      <c r="C92" s="45" t="s">
        <v>55</v>
      </c>
      <c r="D92" s="45" t="s">
        <v>0</v>
      </c>
      <c r="E92" s="45" t="s">
        <v>1</v>
      </c>
      <c r="F92" s="45" t="s">
        <v>480</v>
      </c>
      <c r="G92" s="45" t="s">
        <v>543</v>
      </c>
      <c r="H92" s="45" t="s">
        <v>473</v>
      </c>
      <c r="I92" s="45" t="s">
        <v>481</v>
      </c>
      <c r="J92" s="45" t="s">
        <v>475</v>
      </c>
      <c r="K92" s="45" t="s">
        <v>744</v>
      </c>
    </row>
    <row r="93" spans="1:11" x14ac:dyDescent="0.25">
      <c r="A93" s="45">
        <v>92</v>
      </c>
      <c r="B93" s="45" t="s">
        <v>206</v>
      </c>
      <c r="C93" s="45" t="s">
        <v>207</v>
      </c>
      <c r="D93" s="45" t="s">
        <v>173</v>
      </c>
      <c r="E93" s="45" t="s">
        <v>43</v>
      </c>
      <c r="F93" s="45" t="s">
        <v>208</v>
      </c>
      <c r="G93" s="45" t="s">
        <v>666</v>
      </c>
      <c r="H93" s="45" t="s">
        <v>3</v>
      </c>
      <c r="I93" s="45" t="s">
        <v>209</v>
      </c>
      <c r="J93" s="45" t="s">
        <v>53</v>
      </c>
      <c r="K93" s="45" t="s">
        <v>745</v>
      </c>
    </row>
    <row r="94" spans="1:11" x14ac:dyDescent="0.25">
      <c r="A94" s="45">
        <v>93</v>
      </c>
      <c r="B94" s="45" t="s">
        <v>216</v>
      </c>
      <c r="C94" s="45" t="s">
        <v>217</v>
      </c>
      <c r="D94" s="45" t="s">
        <v>0</v>
      </c>
      <c r="E94" s="45" t="s">
        <v>1</v>
      </c>
      <c r="F94" s="45" t="s">
        <v>218</v>
      </c>
      <c r="G94" s="45" t="s">
        <v>666</v>
      </c>
      <c r="H94" s="45" t="s">
        <v>3</v>
      </c>
      <c r="I94" s="45" t="s">
        <v>219</v>
      </c>
      <c r="J94" s="45" t="s">
        <v>53</v>
      </c>
      <c r="K94" s="45" t="s">
        <v>746</v>
      </c>
    </row>
    <row r="95" spans="1:11" x14ac:dyDescent="0.25">
      <c r="A95" s="45">
        <v>94</v>
      </c>
      <c r="B95" s="45" t="s">
        <v>50</v>
      </c>
      <c r="C95" s="45" t="s">
        <v>51</v>
      </c>
      <c r="D95" s="45" t="s">
        <v>52</v>
      </c>
      <c r="E95" s="45" t="s">
        <v>43</v>
      </c>
      <c r="F95" s="45" t="s">
        <v>221</v>
      </c>
      <c r="G95" s="45" t="s">
        <v>666</v>
      </c>
      <c r="H95" s="45" t="s">
        <v>3</v>
      </c>
      <c r="I95" s="45" t="s">
        <v>222</v>
      </c>
      <c r="J95" s="45" t="s">
        <v>53</v>
      </c>
      <c r="K95" s="45" t="s">
        <v>747</v>
      </c>
    </row>
    <row r="96" spans="1:11" x14ac:dyDescent="0.25">
      <c r="A96" s="45">
        <v>95</v>
      </c>
      <c r="B96" s="45" t="s">
        <v>224</v>
      </c>
      <c r="C96" s="45" t="s">
        <v>225</v>
      </c>
      <c r="D96" s="45" t="s">
        <v>0</v>
      </c>
      <c r="E96" s="45" t="s">
        <v>1</v>
      </c>
      <c r="F96" s="45" t="s">
        <v>226</v>
      </c>
      <c r="G96" s="45" t="s">
        <v>666</v>
      </c>
      <c r="H96" s="45" t="s">
        <v>3</v>
      </c>
      <c r="I96" s="45" t="s">
        <v>227</v>
      </c>
      <c r="J96" s="45" t="s">
        <v>53</v>
      </c>
      <c r="K96" s="45" t="s">
        <v>748</v>
      </c>
    </row>
    <row r="97" spans="1:11" x14ac:dyDescent="0.25">
      <c r="A97" s="45">
        <v>96</v>
      </c>
      <c r="B97" s="45" t="s">
        <v>54</v>
      </c>
      <c r="C97" s="45" t="s">
        <v>55</v>
      </c>
      <c r="D97" s="45" t="s">
        <v>0</v>
      </c>
      <c r="E97" s="45" t="s">
        <v>1</v>
      </c>
      <c r="F97" s="45" t="s">
        <v>229</v>
      </c>
      <c r="G97" s="45" t="s">
        <v>666</v>
      </c>
      <c r="H97" s="45" t="s">
        <v>3</v>
      </c>
      <c r="I97" s="45" t="s">
        <v>230</v>
      </c>
      <c r="J97" s="45" t="s">
        <v>53</v>
      </c>
      <c r="K97" s="45" t="s">
        <v>749</v>
      </c>
    </row>
    <row r="98" spans="1:11" x14ac:dyDescent="0.25">
      <c r="A98" s="45">
        <v>97</v>
      </c>
      <c r="B98" s="45" t="s">
        <v>232</v>
      </c>
      <c r="C98" s="45" t="s">
        <v>233</v>
      </c>
      <c r="D98" s="45" t="s">
        <v>234</v>
      </c>
      <c r="E98" s="45" t="s">
        <v>1</v>
      </c>
      <c r="F98" s="45" t="s">
        <v>235</v>
      </c>
      <c r="G98" s="45" t="s">
        <v>666</v>
      </c>
      <c r="H98" s="45" t="s">
        <v>3</v>
      </c>
      <c r="I98" s="45" t="s">
        <v>236</v>
      </c>
      <c r="J98" s="45" t="s">
        <v>53</v>
      </c>
      <c r="K98" s="45" t="s">
        <v>750</v>
      </c>
    </row>
    <row r="99" spans="1:11" x14ac:dyDescent="0.25">
      <c r="A99" s="45">
        <v>98</v>
      </c>
      <c r="B99" s="45" t="s">
        <v>50</v>
      </c>
      <c r="C99" s="45" t="s">
        <v>51</v>
      </c>
      <c r="D99" s="45" t="s">
        <v>52</v>
      </c>
      <c r="E99" s="45" t="s">
        <v>43</v>
      </c>
      <c r="F99" s="45" t="s">
        <v>246</v>
      </c>
      <c r="G99" s="45" t="s">
        <v>666</v>
      </c>
      <c r="H99" s="45" t="s">
        <v>3</v>
      </c>
      <c r="I99" s="45" t="s">
        <v>247</v>
      </c>
      <c r="J99" s="45" t="s">
        <v>125</v>
      </c>
      <c r="K99" s="45" t="s">
        <v>751</v>
      </c>
    </row>
    <row r="100" spans="1:11" x14ac:dyDescent="0.25">
      <c r="A100" s="45">
        <v>99</v>
      </c>
      <c r="B100" s="45" t="s">
        <v>249</v>
      </c>
      <c r="C100" s="45" t="s">
        <v>250</v>
      </c>
      <c r="D100" s="45" t="s">
        <v>251</v>
      </c>
      <c r="E100" s="45" t="s">
        <v>43</v>
      </c>
      <c r="F100" s="45" t="s">
        <v>252</v>
      </c>
      <c r="G100" s="45" t="s">
        <v>666</v>
      </c>
      <c r="H100" s="45" t="s">
        <v>3</v>
      </c>
      <c r="I100" s="45" t="s">
        <v>253</v>
      </c>
      <c r="J100" s="45" t="s">
        <v>125</v>
      </c>
      <c r="K100" s="45" t="s">
        <v>752</v>
      </c>
    </row>
    <row r="101" spans="1:11" x14ac:dyDescent="0.25">
      <c r="A101" s="45">
        <v>100</v>
      </c>
      <c r="B101" s="45" t="s">
        <v>262</v>
      </c>
      <c r="C101" s="45" t="s">
        <v>263</v>
      </c>
      <c r="D101" s="45" t="s">
        <v>264</v>
      </c>
      <c r="E101" s="45" t="s">
        <v>1</v>
      </c>
      <c r="F101" s="45" t="s">
        <v>265</v>
      </c>
      <c r="G101" s="45" t="s">
        <v>666</v>
      </c>
      <c r="H101" s="45" t="s">
        <v>3</v>
      </c>
      <c r="I101" s="45" t="s">
        <v>266</v>
      </c>
      <c r="J101" s="45" t="s">
        <v>53</v>
      </c>
      <c r="K101" s="45" t="s">
        <v>753</v>
      </c>
    </row>
    <row r="102" spans="1:11" x14ac:dyDescent="0.25">
      <c r="A102" s="45">
        <v>101</v>
      </c>
      <c r="B102" s="45" t="s">
        <v>268</v>
      </c>
      <c r="C102" s="45" t="s">
        <v>269</v>
      </c>
      <c r="D102" s="45" t="s">
        <v>66</v>
      </c>
      <c r="E102" s="45" t="s">
        <v>1</v>
      </c>
      <c r="F102" s="45" t="s">
        <v>270</v>
      </c>
      <c r="G102" s="45" t="s">
        <v>666</v>
      </c>
      <c r="H102" s="45" t="s">
        <v>3</v>
      </c>
      <c r="I102" s="45" t="s">
        <v>271</v>
      </c>
      <c r="J102" s="45" t="s">
        <v>53</v>
      </c>
      <c r="K102" s="45" t="s">
        <v>754</v>
      </c>
    </row>
    <row r="103" spans="1:11" x14ac:dyDescent="0.25">
      <c r="A103" s="45">
        <v>102</v>
      </c>
      <c r="B103" s="45" t="s">
        <v>273</v>
      </c>
      <c r="C103" s="45" t="s">
        <v>274</v>
      </c>
      <c r="D103" s="45" t="s">
        <v>0</v>
      </c>
      <c r="E103" s="45" t="s">
        <v>1</v>
      </c>
      <c r="F103" s="45" t="s">
        <v>275</v>
      </c>
      <c r="G103" s="45" t="s">
        <v>666</v>
      </c>
      <c r="H103" s="45" t="s">
        <v>3</v>
      </c>
      <c r="I103" s="45" t="s">
        <v>276</v>
      </c>
      <c r="J103" s="45" t="s">
        <v>53</v>
      </c>
      <c r="K103" s="45" t="s">
        <v>755</v>
      </c>
    </row>
    <row r="104" spans="1:11" x14ac:dyDescent="0.25">
      <c r="A104" s="45">
        <v>103</v>
      </c>
      <c r="B104" s="45" t="s">
        <v>278</v>
      </c>
      <c r="C104" s="45" t="s">
        <v>279</v>
      </c>
      <c r="D104" s="45" t="s">
        <v>66</v>
      </c>
      <c r="E104" s="45" t="s">
        <v>1</v>
      </c>
      <c r="F104" s="45" t="s">
        <v>280</v>
      </c>
      <c r="G104" s="45" t="s">
        <v>666</v>
      </c>
      <c r="H104" s="45" t="s">
        <v>3</v>
      </c>
      <c r="I104" s="45" t="s">
        <v>281</v>
      </c>
      <c r="J104" s="45" t="s">
        <v>53</v>
      </c>
      <c r="K104" s="45" t="s">
        <v>756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6"/>
  <dimension ref="A1:L101"/>
  <sheetViews>
    <sheetView workbookViewId="0">
      <selection sqref="A1:K1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2.0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4" t="s">
        <v>116</v>
      </c>
      <c r="C2" s="44" t="s">
        <v>117</v>
      </c>
      <c r="D2" s="44" t="s">
        <v>648</v>
      </c>
      <c r="E2" s="44" t="s">
        <v>1</v>
      </c>
      <c r="F2" s="44" t="s">
        <v>118</v>
      </c>
      <c r="G2" s="44" t="s">
        <v>666</v>
      </c>
      <c r="H2" s="44" t="s">
        <v>3</v>
      </c>
      <c r="I2" s="44" t="s">
        <v>119</v>
      </c>
      <c r="J2" s="44" t="s">
        <v>53</v>
      </c>
      <c r="K2" s="44" t="s">
        <v>649</v>
      </c>
    </row>
    <row r="3" spans="1:11" x14ac:dyDescent="0.25">
      <c r="A3">
        <v>2</v>
      </c>
      <c r="B3" s="44" t="s">
        <v>651</v>
      </c>
      <c r="C3" s="44" t="s">
        <v>652</v>
      </c>
      <c r="D3" s="44" t="s">
        <v>653</v>
      </c>
      <c r="E3" s="44" t="s">
        <v>1</v>
      </c>
      <c r="F3" s="44" t="s">
        <v>654</v>
      </c>
      <c r="G3" s="44" t="s">
        <v>666</v>
      </c>
      <c r="H3" s="44" t="s">
        <v>294</v>
      </c>
      <c r="I3" s="44" t="s">
        <v>655</v>
      </c>
      <c r="J3" s="44" t="s">
        <v>289</v>
      </c>
      <c r="K3" s="44" t="s">
        <v>656</v>
      </c>
    </row>
    <row r="4" spans="1:11" x14ac:dyDescent="0.25">
      <c r="A4" s="44">
        <v>3</v>
      </c>
      <c r="B4" s="44" t="s">
        <v>382</v>
      </c>
      <c r="C4" s="44" t="s">
        <v>383</v>
      </c>
      <c r="D4" s="44" t="s">
        <v>351</v>
      </c>
      <c r="E4" s="44" t="s">
        <v>48</v>
      </c>
      <c r="F4" s="44" t="s">
        <v>384</v>
      </c>
      <c r="G4" s="44" t="s">
        <v>516</v>
      </c>
      <c r="H4" s="44" t="s">
        <v>287</v>
      </c>
      <c r="I4" s="44" t="s">
        <v>385</v>
      </c>
      <c r="J4" s="44" t="s">
        <v>289</v>
      </c>
      <c r="K4" s="44" t="s">
        <v>657</v>
      </c>
    </row>
    <row r="5" spans="1:11" x14ac:dyDescent="0.25">
      <c r="A5" s="44">
        <v>4</v>
      </c>
      <c r="B5" s="44" t="s">
        <v>407</v>
      </c>
      <c r="C5" s="44" t="s">
        <v>408</v>
      </c>
      <c r="D5" s="44" t="s">
        <v>618</v>
      </c>
      <c r="E5" s="44" t="s">
        <v>619</v>
      </c>
      <c r="F5" s="44" t="s">
        <v>620</v>
      </c>
      <c r="G5" s="44" t="s">
        <v>666</v>
      </c>
      <c r="H5" s="44" t="s">
        <v>294</v>
      </c>
      <c r="I5" s="44" t="s">
        <v>621</v>
      </c>
      <c r="J5" s="44" t="s">
        <v>289</v>
      </c>
      <c r="K5" s="44" t="s">
        <v>658</v>
      </c>
    </row>
    <row r="6" spans="1:11" x14ac:dyDescent="0.25">
      <c r="A6" s="44">
        <v>5</v>
      </c>
      <c r="B6" s="44" t="s">
        <v>425</v>
      </c>
      <c r="C6" s="44" t="s">
        <v>426</v>
      </c>
      <c r="D6" s="44" t="s">
        <v>427</v>
      </c>
      <c r="E6" s="44" t="s">
        <v>28</v>
      </c>
      <c r="F6" s="44" t="s">
        <v>428</v>
      </c>
      <c r="G6" s="44" t="s">
        <v>666</v>
      </c>
      <c r="H6" s="44" t="s">
        <v>287</v>
      </c>
      <c r="I6" s="44" t="s">
        <v>429</v>
      </c>
      <c r="J6" s="44" t="s">
        <v>289</v>
      </c>
      <c r="K6" s="44" t="s">
        <v>659</v>
      </c>
    </row>
    <row r="7" spans="1:11" x14ac:dyDescent="0.25">
      <c r="A7" s="44">
        <v>6</v>
      </c>
      <c r="B7" s="44" t="s">
        <v>599</v>
      </c>
      <c r="C7" s="44" t="s">
        <v>599</v>
      </c>
      <c r="D7" s="44" t="s">
        <v>600</v>
      </c>
      <c r="E7" s="44" t="s">
        <v>601</v>
      </c>
      <c r="F7" s="44" t="s">
        <v>602</v>
      </c>
      <c r="G7" s="44" t="s">
        <v>543</v>
      </c>
      <c r="H7" s="44" t="s">
        <v>473</v>
      </c>
      <c r="I7" s="44" t="s">
        <v>603</v>
      </c>
      <c r="J7" s="44" t="s">
        <v>475</v>
      </c>
      <c r="K7" s="44" t="s">
        <v>660</v>
      </c>
    </row>
    <row r="8" spans="1:11" x14ac:dyDescent="0.25">
      <c r="A8" s="44">
        <v>7</v>
      </c>
      <c r="B8" s="44" t="s">
        <v>599</v>
      </c>
      <c r="C8" s="44" t="s">
        <v>599</v>
      </c>
      <c r="D8" s="44" t="s">
        <v>600</v>
      </c>
      <c r="E8" s="44" t="s">
        <v>601</v>
      </c>
      <c r="F8" s="44" t="s">
        <v>605</v>
      </c>
      <c r="G8" s="44" t="s">
        <v>543</v>
      </c>
      <c r="H8" s="44" t="s">
        <v>473</v>
      </c>
      <c r="I8" s="44" t="s">
        <v>606</v>
      </c>
      <c r="J8" s="44" t="s">
        <v>475</v>
      </c>
      <c r="K8" s="44" t="s">
        <v>661</v>
      </c>
    </row>
    <row r="9" spans="1:11" x14ac:dyDescent="0.25">
      <c r="A9" s="44">
        <v>8</v>
      </c>
      <c r="B9" s="44" t="s">
        <v>102</v>
      </c>
      <c r="C9" s="44" t="s">
        <v>141</v>
      </c>
      <c r="D9" s="44" t="s">
        <v>42</v>
      </c>
      <c r="E9" s="44" t="s">
        <v>43</v>
      </c>
      <c r="F9" s="44" t="s">
        <v>142</v>
      </c>
      <c r="G9" s="44" t="s">
        <v>666</v>
      </c>
      <c r="H9" s="44" t="s">
        <v>3</v>
      </c>
      <c r="I9" s="44" t="s">
        <v>143</v>
      </c>
      <c r="J9" s="44" t="s">
        <v>53</v>
      </c>
      <c r="K9" s="44" t="s">
        <v>662</v>
      </c>
    </row>
    <row r="10" spans="1:11" x14ac:dyDescent="0.25">
      <c r="A10" s="44">
        <v>9</v>
      </c>
      <c r="B10" s="44" t="s">
        <v>608</v>
      </c>
      <c r="C10" s="44" t="s">
        <v>378</v>
      </c>
      <c r="D10" s="44" t="s">
        <v>27</v>
      </c>
      <c r="E10" s="44" t="s">
        <v>28</v>
      </c>
      <c r="F10" s="44" t="s">
        <v>609</v>
      </c>
      <c r="G10" s="44" t="s">
        <v>666</v>
      </c>
      <c r="H10" s="44" t="s">
        <v>294</v>
      </c>
      <c r="I10" s="44" t="s">
        <v>610</v>
      </c>
      <c r="J10" s="44" t="s">
        <v>289</v>
      </c>
      <c r="K10" s="44" t="s">
        <v>663</v>
      </c>
    </row>
    <row r="11" spans="1:11" x14ac:dyDescent="0.25">
      <c r="A11" s="44">
        <v>10</v>
      </c>
      <c r="B11" s="44" t="s">
        <v>623</v>
      </c>
      <c r="C11" s="44" t="s">
        <v>624</v>
      </c>
      <c r="D11" s="44" t="s">
        <v>625</v>
      </c>
      <c r="E11" s="44" t="s">
        <v>48</v>
      </c>
      <c r="F11" s="44" t="s">
        <v>626</v>
      </c>
      <c r="G11" s="44" t="s">
        <v>666</v>
      </c>
      <c r="H11" s="44" t="s">
        <v>294</v>
      </c>
      <c r="I11" s="44" t="s">
        <v>627</v>
      </c>
      <c r="J11" s="44" t="s">
        <v>289</v>
      </c>
      <c r="K11" s="44" t="s">
        <v>664</v>
      </c>
    </row>
    <row r="12" spans="1:11" x14ac:dyDescent="0.25">
      <c r="A12" s="44">
        <v>11</v>
      </c>
      <c r="B12" s="44"/>
      <c r="C12" s="44"/>
      <c r="D12" s="44"/>
      <c r="E12" s="44"/>
      <c r="F12" s="44" t="s">
        <v>572</v>
      </c>
      <c r="G12" s="44" t="s">
        <v>666</v>
      </c>
      <c r="H12" s="44" t="s">
        <v>287</v>
      </c>
      <c r="I12" s="44" t="s">
        <v>573</v>
      </c>
      <c r="J12" s="44" t="s">
        <v>289</v>
      </c>
      <c r="K12" s="44" t="s">
        <v>665</v>
      </c>
    </row>
    <row r="13" spans="1:11" x14ac:dyDescent="0.25">
      <c r="A13" s="44">
        <v>12</v>
      </c>
      <c r="B13" s="44" t="s">
        <v>575</v>
      </c>
      <c r="C13" s="44" t="s">
        <v>576</v>
      </c>
      <c r="D13" s="44" t="s">
        <v>577</v>
      </c>
      <c r="E13" s="44" t="s">
        <v>7</v>
      </c>
      <c r="F13" s="44" t="s">
        <v>578</v>
      </c>
      <c r="G13" s="44" t="s">
        <v>666</v>
      </c>
      <c r="H13" s="44" t="s">
        <v>287</v>
      </c>
      <c r="I13" s="44" t="s">
        <v>579</v>
      </c>
      <c r="J13" s="44" t="s">
        <v>289</v>
      </c>
      <c r="K13" s="44" t="s">
        <v>667</v>
      </c>
    </row>
    <row r="14" spans="1:11" x14ac:dyDescent="0.25">
      <c r="A14" s="44">
        <v>13</v>
      </c>
      <c r="B14" s="44" t="s">
        <v>262</v>
      </c>
      <c r="C14" s="44" t="s">
        <v>421</v>
      </c>
      <c r="D14" s="44" t="s">
        <v>0</v>
      </c>
      <c r="E14" s="44" t="s">
        <v>1</v>
      </c>
      <c r="F14" s="44" t="s">
        <v>581</v>
      </c>
      <c r="G14" s="44" t="s">
        <v>569</v>
      </c>
      <c r="H14" s="44" t="s">
        <v>473</v>
      </c>
      <c r="I14" s="44" t="s">
        <v>582</v>
      </c>
      <c r="J14" s="44" t="s">
        <v>569</v>
      </c>
      <c r="K14" s="44" t="s">
        <v>757</v>
      </c>
    </row>
    <row r="15" spans="1:11" x14ac:dyDescent="0.25">
      <c r="A15" s="44">
        <v>14</v>
      </c>
      <c r="B15" s="44" t="s">
        <v>535</v>
      </c>
      <c r="C15" s="44" t="s">
        <v>536</v>
      </c>
      <c r="D15" s="44" t="s">
        <v>205</v>
      </c>
      <c r="E15" s="44" t="s">
        <v>1</v>
      </c>
      <c r="F15" s="44" t="s">
        <v>537</v>
      </c>
      <c r="G15" s="44" t="s">
        <v>666</v>
      </c>
      <c r="H15" s="44" t="s">
        <v>3</v>
      </c>
      <c r="I15" s="44" t="s">
        <v>538</v>
      </c>
      <c r="J15" s="44" t="s">
        <v>53</v>
      </c>
      <c r="K15" s="44" t="s">
        <v>668</v>
      </c>
    </row>
    <row r="16" spans="1:11" x14ac:dyDescent="0.25">
      <c r="A16" s="44">
        <v>15</v>
      </c>
      <c r="B16" s="44" t="s">
        <v>590</v>
      </c>
      <c r="C16" s="44" t="s">
        <v>591</v>
      </c>
      <c r="D16" s="44" t="s">
        <v>592</v>
      </c>
      <c r="E16" s="44" t="s">
        <v>43</v>
      </c>
      <c r="F16" s="44" t="s">
        <v>593</v>
      </c>
      <c r="G16" s="44" t="s">
        <v>516</v>
      </c>
      <c r="H16" s="44" t="s">
        <v>30</v>
      </c>
      <c r="I16" s="44" t="s">
        <v>594</v>
      </c>
      <c r="J16" s="44" t="s">
        <v>32</v>
      </c>
      <c r="K16" s="44" t="s">
        <v>669</v>
      </c>
    </row>
    <row r="17" spans="1:11" x14ac:dyDescent="0.25">
      <c r="A17" s="44">
        <v>16</v>
      </c>
      <c r="B17" s="44" t="s">
        <v>257</v>
      </c>
      <c r="C17" s="44" t="s">
        <v>258</v>
      </c>
      <c r="D17" s="44" t="s">
        <v>36</v>
      </c>
      <c r="E17" s="44" t="s">
        <v>1</v>
      </c>
      <c r="F17" s="44" t="s">
        <v>259</v>
      </c>
      <c r="G17" s="44" t="s">
        <v>516</v>
      </c>
      <c r="H17" s="44" t="s">
        <v>3</v>
      </c>
      <c r="I17" s="44" t="s">
        <v>260</v>
      </c>
      <c r="J17" s="44" t="s">
        <v>53</v>
      </c>
      <c r="K17" s="44" t="s">
        <v>670</v>
      </c>
    </row>
    <row r="18" spans="1:11" x14ac:dyDescent="0.25">
      <c r="A18" s="44">
        <v>17</v>
      </c>
      <c r="B18" s="44" t="s">
        <v>407</v>
      </c>
      <c r="C18" s="44" t="s">
        <v>408</v>
      </c>
      <c r="D18" s="44" t="s">
        <v>618</v>
      </c>
      <c r="E18" s="44" t="s">
        <v>619</v>
      </c>
      <c r="F18" s="44" t="s">
        <v>409</v>
      </c>
      <c r="G18" s="44" t="s">
        <v>666</v>
      </c>
      <c r="H18" s="44" t="s">
        <v>294</v>
      </c>
      <c r="I18" s="44" t="s">
        <v>410</v>
      </c>
      <c r="J18" s="44" t="s">
        <v>289</v>
      </c>
      <c r="K18" s="44" t="s">
        <v>671</v>
      </c>
    </row>
    <row r="19" spans="1:11" x14ac:dyDescent="0.25">
      <c r="A19" s="44">
        <v>18</v>
      </c>
      <c r="B19" s="44" t="s">
        <v>407</v>
      </c>
      <c r="C19" s="44" t="s">
        <v>408</v>
      </c>
      <c r="D19" s="44" t="s">
        <v>618</v>
      </c>
      <c r="E19" s="44" t="s">
        <v>619</v>
      </c>
      <c r="F19" s="44" t="s">
        <v>563</v>
      </c>
      <c r="G19" s="44" t="s">
        <v>666</v>
      </c>
      <c r="H19" s="44" t="s">
        <v>294</v>
      </c>
      <c r="I19" s="44" t="s">
        <v>564</v>
      </c>
      <c r="J19" s="44" t="s">
        <v>289</v>
      </c>
      <c r="K19" s="44" t="s">
        <v>672</v>
      </c>
    </row>
    <row r="20" spans="1:11" x14ac:dyDescent="0.25">
      <c r="A20" s="44">
        <v>19</v>
      </c>
      <c r="B20" s="44" t="s">
        <v>566</v>
      </c>
      <c r="C20" s="44" t="s">
        <v>556</v>
      </c>
      <c r="D20" s="44" t="s">
        <v>0</v>
      </c>
      <c r="E20" s="44" t="s">
        <v>1</v>
      </c>
      <c r="F20" s="44" t="s">
        <v>557</v>
      </c>
      <c r="G20" s="44" t="s">
        <v>666</v>
      </c>
      <c r="H20" s="44" t="s">
        <v>287</v>
      </c>
      <c r="I20" s="44" t="s">
        <v>558</v>
      </c>
      <c r="J20" s="44" t="s">
        <v>289</v>
      </c>
      <c r="K20" s="44" t="s">
        <v>673</v>
      </c>
    </row>
    <row r="21" spans="1:11" x14ac:dyDescent="0.25">
      <c r="A21" s="44">
        <v>20</v>
      </c>
      <c r="B21" s="44" t="s">
        <v>567</v>
      </c>
      <c r="C21" s="44" t="s">
        <v>561</v>
      </c>
      <c r="D21" s="44" t="s">
        <v>0</v>
      </c>
      <c r="E21" s="44" t="s">
        <v>1</v>
      </c>
      <c r="F21" s="44" t="s">
        <v>61</v>
      </c>
      <c r="G21" s="44" t="s">
        <v>666</v>
      </c>
      <c r="H21" s="44" t="s">
        <v>3</v>
      </c>
      <c r="I21" s="44" t="s">
        <v>62</v>
      </c>
      <c r="J21" s="44" t="s">
        <v>53</v>
      </c>
      <c r="K21" s="44" t="s">
        <v>674</v>
      </c>
    </row>
    <row r="22" spans="1:11" x14ac:dyDescent="0.25">
      <c r="A22" s="44">
        <v>21</v>
      </c>
      <c r="B22" s="44" t="s">
        <v>161</v>
      </c>
      <c r="C22" s="44" t="s">
        <v>162</v>
      </c>
      <c r="D22" s="44" t="s">
        <v>394</v>
      </c>
      <c r="E22" s="44" t="s">
        <v>1</v>
      </c>
      <c r="F22" s="44" t="s">
        <v>163</v>
      </c>
      <c r="G22" s="44" t="s">
        <v>666</v>
      </c>
      <c r="H22" s="44" t="s">
        <v>30</v>
      </c>
      <c r="I22" s="44" t="s">
        <v>164</v>
      </c>
      <c r="J22" s="44" t="s">
        <v>32</v>
      </c>
      <c r="K22" s="44" t="s">
        <v>675</v>
      </c>
    </row>
    <row r="23" spans="1:11" x14ac:dyDescent="0.25">
      <c r="A23" s="44">
        <v>22</v>
      </c>
      <c r="B23" s="44" t="s">
        <v>322</v>
      </c>
      <c r="C23" s="44" t="s">
        <v>323</v>
      </c>
      <c r="D23" s="44" t="s">
        <v>66</v>
      </c>
      <c r="E23" s="44" t="s">
        <v>1</v>
      </c>
      <c r="F23" s="44" t="s">
        <v>324</v>
      </c>
      <c r="G23" s="44" t="s">
        <v>666</v>
      </c>
      <c r="H23" s="44" t="s">
        <v>287</v>
      </c>
      <c r="I23" s="44" t="s">
        <v>325</v>
      </c>
      <c r="J23" s="44" t="s">
        <v>289</v>
      </c>
      <c r="K23" s="44" t="s">
        <v>676</v>
      </c>
    </row>
    <row r="24" spans="1:11" x14ac:dyDescent="0.25">
      <c r="A24" s="44">
        <v>23</v>
      </c>
      <c r="B24" s="44"/>
      <c r="C24" s="44"/>
      <c r="D24" s="44"/>
      <c r="E24" s="44"/>
      <c r="F24" s="44" t="s">
        <v>540</v>
      </c>
      <c r="G24" s="44" t="s">
        <v>666</v>
      </c>
      <c r="H24" s="44" t="s">
        <v>294</v>
      </c>
      <c r="I24" s="44" t="s">
        <v>541</v>
      </c>
      <c r="J24" s="44" t="s">
        <v>289</v>
      </c>
      <c r="K24" s="44" t="s">
        <v>677</v>
      </c>
    </row>
    <row r="25" spans="1:11" x14ac:dyDescent="0.25">
      <c r="A25" s="44">
        <v>24</v>
      </c>
      <c r="B25" s="44" t="s">
        <v>283</v>
      </c>
      <c r="C25" s="44" t="s">
        <v>284</v>
      </c>
      <c r="D25" s="44" t="s">
        <v>285</v>
      </c>
      <c r="E25" s="44" t="s">
        <v>7</v>
      </c>
      <c r="F25" s="44" t="s">
        <v>286</v>
      </c>
      <c r="G25" s="44" t="s">
        <v>666</v>
      </c>
      <c r="H25" s="44" t="s">
        <v>287</v>
      </c>
      <c r="I25" s="44" t="s">
        <v>288</v>
      </c>
      <c r="J25" s="44" t="s">
        <v>289</v>
      </c>
      <c r="K25" s="44" t="s">
        <v>678</v>
      </c>
    </row>
    <row r="26" spans="1:11" x14ac:dyDescent="0.25">
      <c r="A26" s="44">
        <v>25</v>
      </c>
      <c r="B26" s="44" t="s">
        <v>291</v>
      </c>
      <c r="C26" s="44" t="s">
        <v>292</v>
      </c>
      <c r="D26" s="44" t="s">
        <v>0</v>
      </c>
      <c r="E26" s="44" t="s">
        <v>1</v>
      </c>
      <c r="F26" s="44" t="s">
        <v>293</v>
      </c>
      <c r="G26" s="44" t="s">
        <v>666</v>
      </c>
      <c r="H26" s="44" t="s">
        <v>294</v>
      </c>
      <c r="I26" s="44" t="s">
        <v>295</v>
      </c>
      <c r="J26" s="44" t="s">
        <v>289</v>
      </c>
      <c r="K26" s="44" t="s">
        <v>679</v>
      </c>
    </row>
    <row r="27" spans="1:11" x14ac:dyDescent="0.25">
      <c r="A27" s="44">
        <v>26</v>
      </c>
      <c r="B27" s="44" t="s">
        <v>297</v>
      </c>
      <c r="C27" s="44" t="s">
        <v>255</v>
      </c>
      <c r="D27" s="44" t="s">
        <v>0</v>
      </c>
      <c r="E27" s="44" t="s">
        <v>1</v>
      </c>
      <c r="F27" s="44" t="s">
        <v>298</v>
      </c>
      <c r="G27" s="44" t="s">
        <v>516</v>
      </c>
      <c r="H27" s="44" t="s">
        <v>294</v>
      </c>
      <c r="I27" s="44" t="s">
        <v>299</v>
      </c>
      <c r="J27" s="44" t="s">
        <v>289</v>
      </c>
      <c r="K27" s="44" t="s">
        <v>680</v>
      </c>
    </row>
    <row r="28" spans="1:11" x14ac:dyDescent="0.25">
      <c r="A28" s="44">
        <v>27</v>
      </c>
      <c r="B28" s="44" t="s">
        <v>301</v>
      </c>
      <c r="C28" s="44" t="s">
        <v>302</v>
      </c>
      <c r="D28" s="44" t="s">
        <v>0</v>
      </c>
      <c r="E28" s="44" t="s">
        <v>1</v>
      </c>
      <c r="F28" s="44" t="s">
        <v>303</v>
      </c>
      <c r="G28" s="44" t="s">
        <v>666</v>
      </c>
      <c r="H28" s="44" t="s">
        <v>294</v>
      </c>
      <c r="I28" s="44" t="s">
        <v>304</v>
      </c>
      <c r="J28" s="44" t="s">
        <v>289</v>
      </c>
      <c r="K28" s="44" t="s">
        <v>681</v>
      </c>
    </row>
    <row r="29" spans="1:11" x14ac:dyDescent="0.25">
      <c r="A29" s="44">
        <v>28</v>
      </c>
      <c r="B29" s="44" t="s">
        <v>306</v>
      </c>
      <c r="C29" s="44" t="s">
        <v>307</v>
      </c>
      <c r="D29" s="44" t="s">
        <v>112</v>
      </c>
      <c r="E29" s="44" t="s">
        <v>43</v>
      </c>
      <c r="F29" s="44" t="s">
        <v>308</v>
      </c>
      <c r="G29" s="44" t="s">
        <v>666</v>
      </c>
      <c r="H29" s="44" t="s">
        <v>287</v>
      </c>
      <c r="I29" s="44" t="s">
        <v>309</v>
      </c>
      <c r="J29" s="44" t="s">
        <v>289</v>
      </c>
      <c r="K29" s="44" t="s">
        <v>682</v>
      </c>
    </row>
    <row r="30" spans="1:11" x14ac:dyDescent="0.25">
      <c r="A30" s="44">
        <v>29</v>
      </c>
      <c r="B30" s="44" t="s">
        <v>311</v>
      </c>
      <c r="C30" s="44" t="s">
        <v>312</v>
      </c>
      <c r="D30" s="44" t="s">
        <v>313</v>
      </c>
      <c r="E30" s="44" t="s">
        <v>43</v>
      </c>
      <c r="F30" s="44" t="s">
        <v>314</v>
      </c>
      <c r="G30" s="44" t="s">
        <v>666</v>
      </c>
      <c r="H30" s="44" t="s">
        <v>294</v>
      </c>
      <c r="I30" s="44" t="s">
        <v>315</v>
      </c>
      <c r="J30" s="44" t="s">
        <v>289</v>
      </c>
      <c r="K30" s="44" t="s">
        <v>683</v>
      </c>
    </row>
    <row r="31" spans="1:11" x14ac:dyDescent="0.25">
      <c r="A31" s="44">
        <v>30</v>
      </c>
      <c r="B31" s="44" t="s">
        <v>317</v>
      </c>
      <c r="C31" s="44" t="s">
        <v>279</v>
      </c>
      <c r="D31" s="44" t="s">
        <v>318</v>
      </c>
      <c r="E31" s="44" t="s">
        <v>28</v>
      </c>
      <c r="F31" s="44" t="s">
        <v>319</v>
      </c>
      <c r="G31" s="44" t="s">
        <v>516</v>
      </c>
      <c r="H31" s="44" t="s">
        <v>287</v>
      </c>
      <c r="I31" s="44" t="s">
        <v>320</v>
      </c>
      <c r="J31" s="44" t="s">
        <v>289</v>
      </c>
      <c r="K31" s="44" t="s">
        <v>758</v>
      </c>
    </row>
    <row r="32" spans="1:11" x14ac:dyDescent="0.25">
      <c r="A32" s="44">
        <v>31</v>
      </c>
      <c r="B32" s="44" t="s">
        <v>327</v>
      </c>
      <c r="C32" s="44" t="s">
        <v>328</v>
      </c>
      <c r="D32" s="44" t="s">
        <v>112</v>
      </c>
      <c r="E32" s="44" t="s">
        <v>43</v>
      </c>
      <c r="F32" s="44" t="s">
        <v>329</v>
      </c>
      <c r="G32" s="44" t="s">
        <v>666</v>
      </c>
      <c r="H32" s="44" t="s">
        <v>287</v>
      </c>
      <c r="I32" s="44" t="s">
        <v>330</v>
      </c>
      <c r="J32" s="44" t="s">
        <v>289</v>
      </c>
      <c r="K32" s="44" t="s">
        <v>684</v>
      </c>
    </row>
    <row r="33" spans="1:11" x14ac:dyDescent="0.25">
      <c r="A33" s="44">
        <v>32</v>
      </c>
      <c r="B33" s="44" t="s">
        <v>15</v>
      </c>
      <c r="C33" s="44" t="s">
        <v>16</v>
      </c>
      <c r="D33" s="44" t="s">
        <v>17</v>
      </c>
      <c r="E33" s="44" t="s">
        <v>7</v>
      </c>
      <c r="F33" s="44" t="s">
        <v>18</v>
      </c>
      <c r="G33" s="44" t="s">
        <v>527</v>
      </c>
      <c r="H33" s="44" t="s">
        <v>5</v>
      </c>
      <c r="I33" s="44" t="s">
        <v>19</v>
      </c>
      <c r="J33" s="44" t="s">
        <v>6</v>
      </c>
      <c r="K33" s="44" t="s">
        <v>685</v>
      </c>
    </row>
    <row r="34" spans="1:11" x14ac:dyDescent="0.25">
      <c r="A34" s="44">
        <v>33</v>
      </c>
      <c r="B34" s="44" t="s">
        <v>333</v>
      </c>
      <c r="C34" s="44" t="s">
        <v>334</v>
      </c>
      <c r="D34" s="44" t="s">
        <v>335</v>
      </c>
      <c r="E34" s="44" t="s">
        <v>48</v>
      </c>
      <c r="F34" s="44" t="s">
        <v>336</v>
      </c>
      <c r="G34" s="44" t="s">
        <v>666</v>
      </c>
      <c r="H34" s="44" t="s">
        <v>287</v>
      </c>
      <c r="I34" s="44" t="s">
        <v>337</v>
      </c>
      <c r="J34" s="44" t="s">
        <v>289</v>
      </c>
      <c r="K34" s="44" t="s">
        <v>686</v>
      </c>
    </row>
    <row r="35" spans="1:11" x14ac:dyDescent="0.25">
      <c r="A35" s="44">
        <v>34</v>
      </c>
      <c r="B35" s="44" t="s">
        <v>339</v>
      </c>
      <c r="C35" s="44" t="s">
        <v>340</v>
      </c>
      <c r="D35" s="44" t="s">
        <v>341</v>
      </c>
      <c r="E35" s="44" t="s">
        <v>48</v>
      </c>
      <c r="F35" s="44" t="s">
        <v>342</v>
      </c>
      <c r="G35" s="44" t="s">
        <v>666</v>
      </c>
      <c r="H35" s="44" t="s">
        <v>287</v>
      </c>
      <c r="I35" s="44" t="s">
        <v>343</v>
      </c>
      <c r="J35" s="44" t="s">
        <v>289</v>
      </c>
      <c r="K35" s="44" t="s">
        <v>687</v>
      </c>
    </row>
    <row r="36" spans="1:11" x14ac:dyDescent="0.25">
      <c r="A36" s="44">
        <v>35</v>
      </c>
      <c r="B36" s="44" t="s">
        <v>345</v>
      </c>
      <c r="C36" s="44" t="s">
        <v>346</v>
      </c>
      <c r="D36" s="44" t="s">
        <v>17</v>
      </c>
      <c r="E36" s="44" t="s">
        <v>7</v>
      </c>
      <c r="F36" s="44" t="s">
        <v>347</v>
      </c>
      <c r="G36" s="44" t="s">
        <v>666</v>
      </c>
      <c r="H36" s="44" t="s">
        <v>287</v>
      </c>
      <c r="I36" s="44" t="s">
        <v>348</v>
      </c>
      <c r="J36" s="44" t="s">
        <v>289</v>
      </c>
      <c r="K36" s="44" t="s">
        <v>688</v>
      </c>
    </row>
    <row r="37" spans="1:11" x14ac:dyDescent="0.25">
      <c r="A37" s="44">
        <v>36</v>
      </c>
      <c r="B37" s="44" t="s">
        <v>350</v>
      </c>
      <c r="C37" s="44" t="s">
        <v>340</v>
      </c>
      <c r="D37" s="44" t="s">
        <v>351</v>
      </c>
      <c r="E37" s="44" t="s">
        <v>48</v>
      </c>
      <c r="F37" s="44" t="s">
        <v>352</v>
      </c>
      <c r="G37" s="44" t="s">
        <v>516</v>
      </c>
      <c r="H37" s="44" t="s">
        <v>287</v>
      </c>
      <c r="I37" s="44" t="s">
        <v>353</v>
      </c>
      <c r="J37" s="44" t="s">
        <v>289</v>
      </c>
      <c r="K37" s="44" t="s">
        <v>689</v>
      </c>
    </row>
    <row r="38" spans="1:11" x14ac:dyDescent="0.25">
      <c r="A38" s="44">
        <v>37</v>
      </c>
      <c r="B38" s="44" t="s">
        <v>355</v>
      </c>
      <c r="C38" s="44" t="s">
        <v>356</v>
      </c>
      <c r="D38" s="44" t="s">
        <v>0</v>
      </c>
      <c r="E38" s="44" t="s">
        <v>1</v>
      </c>
      <c r="F38" s="44" t="s">
        <v>357</v>
      </c>
      <c r="G38" s="44" t="s">
        <v>666</v>
      </c>
      <c r="H38" s="44" t="s">
        <v>294</v>
      </c>
      <c r="I38" s="44" t="s">
        <v>358</v>
      </c>
      <c r="J38" s="44" t="s">
        <v>289</v>
      </c>
      <c r="K38" s="44" t="s">
        <v>690</v>
      </c>
    </row>
    <row r="39" spans="1:11" x14ac:dyDescent="0.25">
      <c r="A39" s="44">
        <v>38</v>
      </c>
      <c r="B39" s="44" t="s">
        <v>238</v>
      </c>
      <c r="C39" s="44" t="s">
        <v>239</v>
      </c>
      <c r="D39" s="44" t="s">
        <v>0</v>
      </c>
      <c r="E39" s="44" t="s">
        <v>1</v>
      </c>
      <c r="F39" s="44" t="s">
        <v>240</v>
      </c>
      <c r="G39" s="44" t="s">
        <v>666</v>
      </c>
      <c r="H39" s="44" t="s">
        <v>3</v>
      </c>
      <c r="I39" s="44" t="s">
        <v>241</v>
      </c>
      <c r="J39" s="44" t="s">
        <v>53</v>
      </c>
      <c r="K39" s="44" t="s">
        <v>691</v>
      </c>
    </row>
    <row r="40" spans="1:11" x14ac:dyDescent="0.25">
      <c r="A40" s="44">
        <v>39</v>
      </c>
      <c r="B40" s="44" t="s">
        <v>361</v>
      </c>
      <c r="C40" s="44" t="s">
        <v>362</v>
      </c>
      <c r="D40" s="44" t="s">
        <v>0</v>
      </c>
      <c r="E40" s="44" t="s">
        <v>1</v>
      </c>
      <c r="F40" s="44" t="s">
        <v>363</v>
      </c>
      <c r="G40" s="44" t="s">
        <v>666</v>
      </c>
      <c r="H40" s="44" t="s">
        <v>287</v>
      </c>
      <c r="I40" s="44" t="s">
        <v>364</v>
      </c>
      <c r="J40" s="44" t="s">
        <v>289</v>
      </c>
      <c r="K40" s="44" t="s">
        <v>692</v>
      </c>
    </row>
    <row r="41" spans="1:11" x14ac:dyDescent="0.25">
      <c r="A41" s="44">
        <v>40</v>
      </c>
      <c r="B41" s="44" t="s">
        <v>366</v>
      </c>
      <c r="C41" s="44" t="s">
        <v>367</v>
      </c>
      <c r="D41" s="44" t="s">
        <v>368</v>
      </c>
      <c r="E41" s="44" t="s">
        <v>43</v>
      </c>
      <c r="F41" s="44" t="s">
        <v>369</v>
      </c>
      <c r="G41" s="44" t="s">
        <v>516</v>
      </c>
      <c r="H41" s="44" t="s">
        <v>294</v>
      </c>
      <c r="I41" s="44" t="s">
        <v>370</v>
      </c>
      <c r="J41" s="44" t="s">
        <v>289</v>
      </c>
      <c r="K41" s="44" t="s">
        <v>693</v>
      </c>
    </row>
    <row r="42" spans="1:11" x14ac:dyDescent="0.25">
      <c r="A42" s="44">
        <v>41</v>
      </c>
      <c r="B42" s="44" t="s">
        <v>372</v>
      </c>
      <c r="C42" s="44" t="s">
        <v>373</v>
      </c>
      <c r="D42" s="44" t="s">
        <v>42</v>
      </c>
      <c r="E42" s="44" t="s">
        <v>43</v>
      </c>
      <c r="F42" s="44" t="s">
        <v>374</v>
      </c>
      <c r="G42" s="44" t="s">
        <v>666</v>
      </c>
      <c r="H42" s="44" t="s">
        <v>294</v>
      </c>
      <c r="I42" s="44" t="s">
        <v>375</v>
      </c>
      <c r="J42" s="44" t="s">
        <v>289</v>
      </c>
      <c r="K42" s="44" t="s">
        <v>694</v>
      </c>
    </row>
    <row r="43" spans="1:11" x14ac:dyDescent="0.25">
      <c r="A43" s="44">
        <v>42</v>
      </c>
      <c r="B43" s="44" t="s">
        <v>377</v>
      </c>
      <c r="C43" s="44" t="s">
        <v>378</v>
      </c>
      <c r="D43" s="44" t="s">
        <v>256</v>
      </c>
      <c r="E43" s="44" t="s">
        <v>1</v>
      </c>
      <c r="F43" s="44" t="s">
        <v>379</v>
      </c>
      <c r="G43" s="44" t="s">
        <v>666</v>
      </c>
      <c r="H43" s="44" t="s">
        <v>294</v>
      </c>
      <c r="I43" s="44" t="s">
        <v>380</v>
      </c>
      <c r="J43" s="44" t="s">
        <v>289</v>
      </c>
      <c r="K43" s="44" t="s">
        <v>695</v>
      </c>
    </row>
    <row r="44" spans="1:11" x14ac:dyDescent="0.25">
      <c r="A44" s="44">
        <v>43</v>
      </c>
      <c r="B44" s="44" t="s">
        <v>387</v>
      </c>
      <c r="C44" s="44" t="s">
        <v>279</v>
      </c>
      <c r="D44" s="44" t="s">
        <v>351</v>
      </c>
      <c r="E44" s="44" t="s">
        <v>48</v>
      </c>
      <c r="F44" s="44" t="s">
        <v>388</v>
      </c>
      <c r="G44" s="44" t="s">
        <v>666</v>
      </c>
      <c r="H44" s="44" t="s">
        <v>287</v>
      </c>
      <c r="I44" s="44" t="s">
        <v>389</v>
      </c>
      <c r="J44" s="44" t="s">
        <v>289</v>
      </c>
      <c r="K44" s="44" t="s">
        <v>696</v>
      </c>
    </row>
    <row r="45" spans="1:11" x14ac:dyDescent="0.25">
      <c r="A45" s="44">
        <v>44</v>
      </c>
      <c r="B45" s="44" t="s">
        <v>49</v>
      </c>
      <c r="C45" s="44" t="s">
        <v>97</v>
      </c>
      <c r="D45" s="44" t="s">
        <v>66</v>
      </c>
      <c r="E45" s="44" t="s">
        <v>1</v>
      </c>
      <c r="F45" s="44" t="s">
        <v>391</v>
      </c>
      <c r="G45" s="44" t="s">
        <v>516</v>
      </c>
      <c r="H45" s="44" t="s">
        <v>294</v>
      </c>
      <c r="I45" s="44" t="s">
        <v>392</v>
      </c>
      <c r="J45" s="44" t="s">
        <v>289</v>
      </c>
      <c r="K45" s="44" t="s">
        <v>697</v>
      </c>
    </row>
    <row r="46" spans="1:11" x14ac:dyDescent="0.25">
      <c r="A46" s="44">
        <v>45</v>
      </c>
      <c r="B46" s="44" t="s">
        <v>366</v>
      </c>
      <c r="C46" s="44" t="s">
        <v>367</v>
      </c>
      <c r="D46" s="44" t="s">
        <v>368</v>
      </c>
      <c r="E46" s="44" t="s">
        <v>43</v>
      </c>
      <c r="F46" s="44" t="s">
        <v>395</v>
      </c>
      <c r="G46" s="44" t="s">
        <v>527</v>
      </c>
      <c r="H46" s="44" t="s">
        <v>5</v>
      </c>
      <c r="I46" s="44" t="s">
        <v>396</v>
      </c>
      <c r="J46" s="44" t="s">
        <v>6</v>
      </c>
      <c r="K46" s="44" t="s">
        <v>698</v>
      </c>
    </row>
    <row r="47" spans="1:11" x14ac:dyDescent="0.25">
      <c r="A47" s="44">
        <v>46</v>
      </c>
      <c r="B47" s="44" t="s">
        <v>137</v>
      </c>
      <c r="C47" s="44" t="s">
        <v>138</v>
      </c>
      <c r="D47" s="44" t="s">
        <v>0</v>
      </c>
      <c r="E47" s="44" t="s">
        <v>1</v>
      </c>
      <c r="F47" s="44" t="s">
        <v>139</v>
      </c>
      <c r="G47" s="44" t="s">
        <v>666</v>
      </c>
      <c r="H47" s="44" t="s">
        <v>3</v>
      </c>
      <c r="I47" s="44" t="s">
        <v>140</v>
      </c>
      <c r="J47" s="44" t="s">
        <v>53</v>
      </c>
      <c r="K47" s="44" t="s">
        <v>699</v>
      </c>
    </row>
    <row r="48" spans="1:11" x14ac:dyDescent="0.25">
      <c r="A48" s="44">
        <v>47</v>
      </c>
      <c r="B48" s="44" t="s">
        <v>262</v>
      </c>
      <c r="C48" s="44" t="s">
        <v>399</v>
      </c>
      <c r="D48" s="44" t="s">
        <v>0</v>
      </c>
      <c r="E48" s="44" t="s">
        <v>1</v>
      </c>
      <c r="F48" s="44" t="s">
        <v>400</v>
      </c>
      <c r="G48" s="44" t="s">
        <v>516</v>
      </c>
      <c r="H48" s="44" t="s">
        <v>294</v>
      </c>
      <c r="I48" s="44" t="s">
        <v>401</v>
      </c>
      <c r="J48" s="44" t="s">
        <v>289</v>
      </c>
      <c r="K48" s="44" t="s">
        <v>700</v>
      </c>
    </row>
    <row r="49" spans="1:11" x14ac:dyDescent="0.25">
      <c r="A49" s="44">
        <v>48</v>
      </c>
      <c r="B49" s="44" t="s">
        <v>403</v>
      </c>
      <c r="C49" s="44" t="s">
        <v>60</v>
      </c>
      <c r="D49" s="44" t="s">
        <v>27</v>
      </c>
      <c r="E49" s="44" t="s">
        <v>28</v>
      </c>
      <c r="F49" s="44" t="s">
        <v>404</v>
      </c>
      <c r="G49" s="44" t="s">
        <v>516</v>
      </c>
      <c r="H49" s="44" t="s">
        <v>287</v>
      </c>
      <c r="I49" s="44" t="s">
        <v>405</v>
      </c>
      <c r="J49" s="44" t="s">
        <v>289</v>
      </c>
      <c r="K49" s="44" t="s">
        <v>701</v>
      </c>
    </row>
    <row r="50" spans="1:11" x14ac:dyDescent="0.25">
      <c r="A50" s="44">
        <v>49</v>
      </c>
      <c r="B50" s="44" t="s">
        <v>407</v>
      </c>
      <c r="C50" s="44" t="s">
        <v>408</v>
      </c>
      <c r="D50" s="44" t="s">
        <v>618</v>
      </c>
      <c r="E50" s="44" t="s">
        <v>619</v>
      </c>
      <c r="F50" s="44" t="s">
        <v>412</v>
      </c>
      <c r="G50" s="44" t="s">
        <v>666</v>
      </c>
      <c r="H50" s="44" t="s">
        <v>294</v>
      </c>
      <c r="I50" s="44" t="s">
        <v>413</v>
      </c>
      <c r="J50" s="44" t="s">
        <v>289</v>
      </c>
      <c r="K50" s="44" t="s">
        <v>702</v>
      </c>
    </row>
    <row r="51" spans="1:11" x14ac:dyDescent="0.25">
      <c r="A51" s="44">
        <v>50</v>
      </c>
      <c r="B51" s="44" t="s">
        <v>415</v>
      </c>
      <c r="C51" s="44" t="s">
        <v>416</v>
      </c>
      <c r="D51" s="44" t="s">
        <v>417</v>
      </c>
      <c r="E51" s="44" t="s">
        <v>28</v>
      </c>
      <c r="F51" s="44" t="s">
        <v>418</v>
      </c>
      <c r="G51" s="44" t="s">
        <v>666</v>
      </c>
      <c r="H51" s="44" t="s">
        <v>287</v>
      </c>
      <c r="I51" s="44" t="s">
        <v>419</v>
      </c>
      <c r="J51" s="44" t="s">
        <v>289</v>
      </c>
      <c r="K51" s="44" t="s">
        <v>703</v>
      </c>
    </row>
    <row r="52" spans="1:11" x14ac:dyDescent="0.25">
      <c r="A52" s="44">
        <v>51</v>
      </c>
      <c r="B52" s="44" t="s">
        <v>431</v>
      </c>
      <c r="C52" s="44" t="s">
        <v>172</v>
      </c>
      <c r="D52" s="44" t="s">
        <v>432</v>
      </c>
      <c r="E52" s="44" t="s">
        <v>28</v>
      </c>
      <c r="F52" s="44" t="s">
        <v>433</v>
      </c>
      <c r="G52" s="44" t="s">
        <v>666</v>
      </c>
      <c r="H52" s="44" t="s">
        <v>294</v>
      </c>
      <c r="I52" s="44" t="s">
        <v>434</v>
      </c>
      <c r="J52" s="44" t="s">
        <v>289</v>
      </c>
      <c r="K52" s="44" t="s">
        <v>704</v>
      </c>
    </row>
    <row r="53" spans="1:11" x14ac:dyDescent="0.25">
      <c r="A53" s="44">
        <v>52</v>
      </c>
      <c r="B53" s="44" t="s">
        <v>15</v>
      </c>
      <c r="C53" s="44" t="s">
        <v>16</v>
      </c>
      <c r="D53" s="44" t="s">
        <v>17</v>
      </c>
      <c r="E53" s="44" t="s">
        <v>7</v>
      </c>
      <c r="F53" s="44" t="s">
        <v>77</v>
      </c>
      <c r="G53" s="44" t="s">
        <v>666</v>
      </c>
      <c r="H53" s="44" t="s">
        <v>30</v>
      </c>
      <c r="I53" s="44" t="s">
        <v>78</v>
      </c>
      <c r="J53" s="44" t="s">
        <v>32</v>
      </c>
      <c r="K53" s="44" t="s">
        <v>705</v>
      </c>
    </row>
    <row r="54" spans="1:11" x14ac:dyDescent="0.25">
      <c r="A54" s="44">
        <v>53</v>
      </c>
      <c r="B54" s="44" t="s">
        <v>407</v>
      </c>
      <c r="C54" s="44" t="s">
        <v>408</v>
      </c>
      <c r="D54" s="44" t="s">
        <v>618</v>
      </c>
      <c r="E54" s="44" t="s">
        <v>619</v>
      </c>
      <c r="F54" s="44" t="s">
        <v>437</v>
      </c>
      <c r="G54" s="44" t="s">
        <v>666</v>
      </c>
      <c r="H54" s="44" t="s">
        <v>30</v>
      </c>
      <c r="I54" s="44" t="s">
        <v>438</v>
      </c>
      <c r="J54" s="44" t="s">
        <v>32</v>
      </c>
      <c r="K54" s="44" t="s">
        <v>706</v>
      </c>
    </row>
    <row r="55" spans="1:11" x14ac:dyDescent="0.25">
      <c r="A55" s="44">
        <v>54</v>
      </c>
      <c r="B55" s="44" t="s">
        <v>407</v>
      </c>
      <c r="C55" s="44" t="s">
        <v>408</v>
      </c>
      <c r="D55" s="44" t="s">
        <v>618</v>
      </c>
      <c r="E55" s="44" t="s">
        <v>619</v>
      </c>
      <c r="F55" s="44" t="s">
        <v>440</v>
      </c>
      <c r="G55" s="44" t="s">
        <v>666</v>
      </c>
      <c r="H55" s="44" t="s">
        <v>30</v>
      </c>
      <c r="I55" s="44" t="s">
        <v>441</v>
      </c>
      <c r="J55" s="44" t="s">
        <v>32</v>
      </c>
      <c r="K55" s="44" t="s">
        <v>707</v>
      </c>
    </row>
    <row r="56" spans="1:11" x14ac:dyDescent="0.25">
      <c r="A56" s="44">
        <v>55</v>
      </c>
      <c r="B56" s="44" t="s">
        <v>443</v>
      </c>
      <c r="C56" s="44" t="s">
        <v>444</v>
      </c>
      <c r="D56" s="44" t="s">
        <v>0</v>
      </c>
      <c r="E56" s="44" t="s">
        <v>1</v>
      </c>
      <c r="F56" s="44" t="s">
        <v>445</v>
      </c>
      <c r="G56" s="44" t="s">
        <v>527</v>
      </c>
      <c r="H56" s="44" t="s">
        <v>5</v>
      </c>
      <c r="I56" s="44" t="s">
        <v>446</v>
      </c>
      <c r="J56" s="44" t="s">
        <v>6</v>
      </c>
      <c r="K56" s="44" t="s">
        <v>708</v>
      </c>
    </row>
    <row r="57" spans="1:11" x14ac:dyDescent="0.25">
      <c r="A57" s="44">
        <v>56</v>
      </c>
      <c r="B57" s="44" t="s">
        <v>448</v>
      </c>
      <c r="C57" s="44" t="s">
        <v>449</v>
      </c>
      <c r="D57" s="44" t="s">
        <v>205</v>
      </c>
      <c r="E57" s="44" t="s">
        <v>1</v>
      </c>
      <c r="F57" s="44" t="s">
        <v>450</v>
      </c>
      <c r="G57" s="44" t="s">
        <v>527</v>
      </c>
      <c r="H57" s="44" t="s">
        <v>5</v>
      </c>
      <c r="I57" s="44" t="s">
        <v>451</v>
      </c>
      <c r="J57" s="44" t="s">
        <v>6</v>
      </c>
      <c r="K57" s="44" t="s">
        <v>709</v>
      </c>
    </row>
    <row r="58" spans="1:11" x14ac:dyDescent="0.25">
      <c r="A58" s="44">
        <v>57</v>
      </c>
      <c r="B58" s="44" t="s">
        <v>460</v>
      </c>
      <c r="C58" s="44" t="s">
        <v>461</v>
      </c>
      <c r="D58" s="44" t="s">
        <v>462</v>
      </c>
      <c r="E58" s="44" t="s">
        <v>1</v>
      </c>
      <c r="F58" s="44" t="s">
        <v>463</v>
      </c>
      <c r="G58" s="44" t="s">
        <v>666</v>
      </c>
      <c r="H58" s="44" t="s">
        <v>30</v>
      </c>
      <c r="I58" s="44" t="s">
        <v>464</v>
      </c>
      <c r="J58" s="44" t="s">
        <v>32</v>
      </c>
      <c r="K58" s="44" t="s">
        <v>711</v>
      </c>
    </row>
    <row r="59" spans="1:11" x14ac:dyDescent="0.25">
      <c r="A59" s="44">
        <v>58</v>
      </c>
      <c r="B59" s="44" t="s">
        <v>165</v>
      </c>
      <c r="C59" s="44" t="s">
        <v>166</v>
      </c>
      <c r="D59" s="44" t="s">
        <v>27</v>
      </c>
      <c r="E59" s="44" t="s">
        <v>28</v>
      </c>
      <c r="F59" s="44" t="s">
        <v>167</v>
      </c>
      <c r="G59" s="44" t="s">
        <v>666</v>
      </c>
      <c r="H59" s="44" t="s">
        <v>30</v>
      </c>
      <c r="I59" s="44" t="s">
        <v>168</v>
      </c>
      <c r="J59" s="44" t="s">
        <v>32</v>
      </c>
      <c r="K59" s="44" t="s">
        <v>712</v>
      </c>
    </row>
    <row r="60" spans="1:11" x14ac:dyDescent="0.25">
      <c r="A60" s="44">
        <v>59</v>
      </c>
      <c r="B60" s="44" t="s">
        <v>20</v>
      </c>
      <c r="C60" s="44" t="s">
        <v>21</v>
      </c>
      <c r="D60" s="44" t="s">
        <v>0</v>
      </c>
      <c r="E60" s="44" t="s">
        <v>1</v>
      </c>
      <c r="F60" s="44" t="s">
        <v>22</v>
      </c>
      <c r="G60" s="44" t="s">
        <v>527</v>
      </c>
      <c r="H60" s="44" t="s">
        <v>5</v>
      </c>
      <c r="I60" s="44" t="s">
        <v>23</v>
      </c>
      <c r="J60" s="44" t="s">
        <v>6</v>
      </c>
      <c r="K60" s="44" t="s">
        <v>713</v>
      </c>
    </row>
    <row r="61" spans="1:11" x14ac:dyDescent="0.25">
      <c r="A61" s="44">
        <v>60</v>
      </c>
      <c r="B61" s="44" t="s">
        <v>25</v>
      </c>
      <c r="C61" s="44" t="s">
        <v>26</v>
      </c>
      <c r="D61" s="44" t="s">
        <v>27</v>
      </c>
      <c r="E61" s="44" t="s">
        <v>28</v>
      </c>
      <c r="F61" s="44" t="s">
        <v>29</v>
      </c>
      <c r="G61" s="44" t="s">
        <v>666</v>
      </c>
      <c r="H61" s="44" t="s">
        <v>30</v>
      </c>
      <c r="I61" s="44" t="s">
        <v>31</v>
      </c>
      <c r="J61" s="44" t="s">
        <v>32</v>
      </c>
      <c r="K61" s="44" t="s">
        <v>714</v>
      </c>
    </row>
    <row r="62" spans="1:11" x14ac:dyDescent="0.25">
      <c r="A62" s="44">
        <v>61</v>
      </c>
      <c r="B62" s="44" t="s">
        <v>34</v>
      </c>
      <c r="C62" s="44" t="s">
        <v>35</v>
      </c>
      <c r="D62" s="44" t="s">
        <v>36</v>
      </c>
      <c r="E62" s="44" t="s">
        <v>1</v>
      </c>
      <c r="F62" s="44" t="s">
        <v>37</v>
      </c>
      <c r="G62" s="44" t="s">
        <v>527</v>
      </c>
      <c r="H62" s="44" t="s">
        <v>5</v>
      </c>
      <c r="I62" s="44" t="s">
        <v>38</v>
      </c>
      <c r="J62" s="44" t="s">
        <v>6</v>
      </c>
      <c r="K62" s="44" t="s">
        <v>715</v>
      </c>
    </row>
    <row r="63" spans="1:11" x14ac:dyDescent="0.25">
      <c r="A63" s="44">
        <v>62</v>
      </c>
      <c r="B63" s="44" t="s">
        <v>40</v>
      </c>
      <c r="C63" s="44" t="s">
        <v>41</v>
      </c>
      <c r="D63" s="44" t="s">
        <v>42</v>
      </c>
      <c r="E63" s="44" t="s">
        <v>43</v>
      </c>
      <c r="F63" s="44" t="s">
        <v>44</v>
      </c>
      <c r="G63" s="44" t="s">
        <v>527</v>
      </c>
      <c r="H63" s="44" t="s">
        <v>5</v>
      </c>
      <c r="I63" s="44" t="s">
        <v>45</v>
      </c>
      <c r="J63" s="44" t="s">
        <v>6</v>
      </c>
      <c r="K63" s="44" t="s">
        <v>716</v>
      </c>
    </row>
    <row r="64" spans="1:11" x14ac:dyDescent="0.25">
      <c r="A64" s="44">
        <v>63</v>
      </c>
      <c r="B64" s="44" t="s">
        <v>54</v>
      </c>
      <c r="C64" s="44" t="s">
        <v>55</v>
      </c>
      <c r="D64" s="44" t="s">
        <v>0</v>
      </c>
      <c r="E64" s="44" t="s">
        <v>1</v>
      </c>
      <c r="F64" s="44" t="s">
        <v>56</v>
      </c>
      <c r="G64" s="44" t="s">
        <v>527</v>
      </c>
      <c r="H64" s="44" t="s">
        <v>5</v>
      </c>
      <c r="I64" s="44" t="s">
        <v>57</v>
      </c>
      <c r="J64" s="44" t="s">
        <v>6</v>
      </c>
      <c r="K64" s="44" t="s">
        <v>717</v>
      </c>
    </row>
    <row r="65" spans="1:11" x14ac:dyDescent="0.25">
      <c r="A65" s="44">
        <v>64</v>
      </c>
      <c r="B65" s="44" t="s">
        <v>64</v>
      </c>
      <c r="C65" s="44" t="s">
        <v>65</v>
      </c>
      <c r="D65" s="44" t="s">
        <v>66</v>
      </c>
      <c r="E65" s="44" t="s">
        <v>1</v>
      </c>
      <c r="F65" s="44" t="s">
        <v>67</v>
      </c>
      <c r="G65" s="44" t="s">
        <v>666</v>
      </c>
      <c r="H65" s="44" t="s">
        <v>30</v>
      </c>
      <c r="I65" s="44" t="s">
        <v>68</v>
      </c>
      <c r="J65" s="44" t="s">
        <v>32</v>
      </c>
      <c r="K65" s="44" t="s">
        <v>718</v>
      </c>
    </row>
    <row r="66" spans="1:11" x14ac:dyDescent="0.25">
      <c r="A66" s="44">
        <v>65</v>
      </c>
      <c r="B66" s="44" t="s">
        <v>71</v>
      </c>
      <c r="C66" s="44" t="s">
        <v>72</v>
      </c>
      <c r="D66" s="44" t="s">
        <v>73</v>
      </c>
      <c r="E66" s="44" t="s">
        <v>28</v>
      </c>
      <c r="F66" s="44" t="s">
        <v>74</v>
      </c>
      <c r="G66" s="44" t="s">
        <v>666</v>
      </c>
      <c r="H66" s="44" t="s">
        <v>30</v>
      </c>
      <c r="I66" s="44" t="s">
        <v>75</v>
      </c>
      <c r="J66" s="44" t="s">
        <v>32</v>
      </c>
      <c r="K66" s="44" t="s">
        <v>719</v>
      </c>
    </row>
    <row r="67" spans="1:11" x14ac:dyDescent="0.25">
      <c r="A67" s="44">
        <v>66</v>
      </c>
      <c r="B67" s="44" t="s">
        <v>467</v>
      </c>
      <c r="C67" s="44" t="s">
        <v>468</v>
      </c>
      <c r="D67" s="44" t="s">
        <v>0</v>
      </c>
      <c r="E67" s="44" t="s">
        <v>1</v>
      </c>
      <c r="F67" s="44" t="s">
        <v>469</v>
      </c>
      <c r="G67" s="44" t="s">
        <v>527</v>
      </c>
      <c r="H67" s="44" t="s">
        <v>5</v>
      </c>
      <c r="I67" s="44" t="s">
        <v>470</v>
      </c>
      <c r="J67" s="44" t="s">
        <v>6</v>
      </c>
      <c r="K67" s="44" t="s">
        <v>720</v>
      </c>
    </row>
    <row r="68" spans="1:11" x14ac:dyDescent="0.25">
      <c r="A68" s="44">
        <v>67</v>
      </c>
      <c r="B68" s="44" t="s">
        <v>79</v>
      </c>
      <c r="C68" s="44" t="s">
        <v>11</v>
      </c>
      <c r="D68" s="44" t="s">
        <v>80</v>
      </c>
      <c r="E68" s="44" t="s">
        <v>81</v>
      </c>
      <c r="F68" s="44" t="s">
        <v>82</v>
      </c>
      <c r="G68" s="44" t="s">
        <v>527</v>
      </c>
      <c r="H68" s="44" t="s">
        <v>5</v>
      </c>
      <c r="I68" s="44" t="s">
        <v>83</v>
      </c>
      <c r="J68" s="44" t="s">
        <v>6</v>
      </c>
      <c r="K68" s="44" t="s">
        <v>721</v>
      </c>
    </row>
    <row r="69" spans="1:11" x14ac:dyDescent="0.25">
      <c r="A69" s="44">
        <v>68</v>
      </c>
      <c r="B69" s="44" t="s">
        <v>64</v>
      </c>
      <c r="C69" s="44" t="s">
        <v>65</v>
      </c>
      <c r="D69" s="44" t="s">
        <v>66</v>
      </c>
      <c r="E69" s="44" t="s">
        <v>1</v>
      </c>
      <c r="F69" s="44" t="s">
        <v>85</v>
      </c>
      <c r="G69" s="44" t="s">
        <v>527</v>
      </c>
      <c r="H69" s="44" t="s">
        <v>5</v>
      </c>
      <c r="I69" s="44" t="s">
        <v>86</v>
      </c>
      <c r="J69" s="44" t="s">
        <v>6</v>
      </c>
      <c r="K69" s="44" t="s">
        <v>722</v>
      </c>
    </row>
    <row r="70" spans="1:11" x14ac:dyDescent="0.25">
      <c r="A70" s="44">
        <v>69</v>
      </c>
      <c r="B70" s="44" t="s">
        <v>88</v>
      </c>
      <c r="C70" s="44" t="s">
        <v>89</v>
      </c>
      <c r="D70" s="44" t="s">
        <v>90</v>
      </c>
      <c r="E70" s="44" t="s">
        <v>70</v>
      </c>
      <c r="F70" s="44" t="s">
        <v>91</v>
      </c>
      <c r="G70" s="44" t="s">
        <v>527</v>
      </c>
      <c r="H70" s="44" t="s">
        <v>5</v>
      </c>
      <c r="I70" s="44" t="s">
        <v>92</v>
      </c>
      <c r="J70" s="44" t="s">
        <v>6</v>
      </c>
      <c r="K70" s="44" t="s">
        <v>723</v>
      </c>
    </row>
    <row r="71" spans="1:11" x14ac:dyDescent="0.25">
      <c r="A71" s="44">
        <v>70</v>
      </c>
      <c r="B71" s="44" t="s">
        <v>50</v>
      </c>
      <c r="C71" s="44" t="s">
        <v>51</v>
      </c>
      <c r="D71" s="44" t="s">
        <v>52</v>
      </c>
      <c r="E71" s="44" t="s">
        <v>43</v>
      </c>
      <c r="F71" s="44" t="s">
        <v>94</v>
      </c>
      <c r="G71" s="44" t="s">
        <v>527</v>
      </c>
      <c r="H71" s="44" t="s">
        <v>5</v>
      </c>
      <c r="I71" s="44" t="s">
        <v>95</v>
      </c>
      <c r="J71" s="44" t="s">
        <v>6</v>
      </c>
      <c r="K71" s="44" t="s">
        <v>724</v>
      </c>
    </row>
    <row r="72" spans="1:11" x14ac:dyDescent="0.25">
      <c r="A72" s="44">
        <v>71</v>
      </c>
      <c r="B72" s="44" t="s">
        <v>49</v>
      </c>
      <c r="C72" s="44" t="s">
        <v>97</v>
      </c>
      <c r="D72" s="44" t="s">
        <v>66</v>
      </c>
      <c r="E72" s="44" t="s">
        <v>1</v>
      </c>
      <c r="F72" s="44" t="s">
        <v>98</v>
      </c>
      <c r="G72" s="44" t="s">
        <v>527</v>
      </c>
      <c r="H72" s="44" t="s">
        <v>5</v>
      </c>
      <c r="I72" s="44" t="s">
        <v>99</v>
      </c>
      <c r="J72" s="44" t="s">
        <v>6</v>
      </c>
      <c r="K72" s="44" t="s">
        <v>725</v>
      </c>
    </row>
    <row r="73" spans="1:11" x14ac:dyDescent="0.25">
      <c r="A73" s="44">
        <v>72</v>
      </c>
      <c r="B73" s="44" t="s">
        <v>110</v>
      </c>
      <c r="C73" s="44" t="s">
        <v>111</v>
      </c>
      <c r="D73" s="44" t="s">
        <v>112</v>
      </c>
      <c r="E73" s="44" t="s">
        <v>43</v>
      </c>
      <c r="F73" s="44" t="s">
        <v>113</v>
      </c>
      <c r="G73" s="44" t="s">
        <v>666</v>
      </c>
      <c r="H73" s="44" t="s">
        <v>3</v>
      </c>
      <c r="I73" s="44" t="s">
        <v>114</v>
      </c>
      <c r="J73" s="44" t="s">
        <v>53</v>
      </c>
      <c r="K73" s="44" t="s">
        <v>727</v>
      </c>
    </row>
    <row r="74" spans="1:11" x14ac:dyDescent="0.25">
      <c r="A74" s="44">
        <v>73</v>
      </c>
      <c r="B74" s="44" t="s">
        <v>120</v>
      </c>
      <c r="C74" s="44" t="s">
        <v>121</v>
      </c>
      <c r="D74" s="44" t="s">
        <v>122</v>
      </c>
      <c r="E74" s="44" t="s">
        <v>43</v>
      </c>
      <c r="F74" s="44" t="s">
        <v>123</v>
      </c>
      <c r="G74" s="44" t="s">
        <v>666</v>
      </c>
      <c r="H74" s="44" t="s">
        <v>3</v>
      </c>
      <c r="I74" s="44" t="s">
        <v>124</v>
      </c>
      <c r="J74" s="44" t="s">
        <v>125</v>
      </c>
      <c r="K74" s="44" t="s">
        <v>728</v>
      </c>
    </row>
    <row r="75" spans="1:11" x14ac:dyDescent="0.25">
      <c r="A75" s="44">
        <v>74</v>
      </c>
      <c r="B75" s="44" t="s">
        <v>127</v>
      </c>
      <c r="C75" s="44" t="s">
        <v>47</v>
      </c>
      <c r="D75" s="44" t="s">
        <v>0</v>
      </c>
      <c r="E75" s="44" t="s">
        <v>1</v>
      </c>
      <c r="F75" s="44" t="s">
        <v>128</v>
      </c>
      <c r="G75" s="44" t="s">
        <v>527</v>
      </c>
      <c r="H75" s="44" t="s">
        <v>8</v>
      </c>
      <c r="I75" s="44" t="s">
        <v>129</v>
      </c>
      <c r="J75" s="44" t="s">
        <v>9</v>
      </c>
      <c r="K75" s="44" t="s">
        <v>729</v>
      </c>
    </row>
    <row r="76" spans="1:11" x14ac:dyDescent="0.25">
      <c r="A76" s="44">
        <v>75</v>
      </c>
      <c r="B76" s="44" t="s">
        <v>641</v>
      </c>
      <c r="C76" s="44" t="s">
        <v>642</v>
      </c>
      <c r="D76" s="44" t="s">
        <v>106</v>
      </c>
      <c r="E76" s="44" t="s">
        <v>7</v>
      </c>
      <c r="F76" s="44" t="s">
        <v>643</v>
      </c>
      <c r="G76" s="44" t="s">
        <v>527</v>
      </c>
      <c r="H76" s="44" t="s">
        <v>8</v>
      </c>
      <c r="I76" s="44" t="s">
        <v>644</v>
      </c>
      <c r="J76" s="44" t="s">
        <v>9</v>
      </c>
      <c r="K76" s="44" t="s">
        <v>730</v>
      </c>
    </row>
    <row r="77" spans="1:11" x14ac:dyDescent="0.25">
      <c r="A77" s="44">
        <v>76</v>
      </c>
      <c r="B77" s="44" t="s">
        <v>131</v>
      </c>
      <c r="C77" s="44" t="s">
        <v>132</v>
      </c>
      <c r="D77" s="44" t="s">
        <v>133</v>
      </c>
      <c r="E77" s="44" t="s">
        <v>28</v>
      </c>
      <c r="F77" s="44" t="s">
        <v>134</v>
      </c>
      <c r="G77" s="44" t="s">
        <v>666</v>
      </c>
      <c r="H77" s="44" t="s">
        <v>30</v>
      </c>
      <c r="I77" s="44" t="s">
        <v>135</v>
      </c>
      <c r="J77" s="44" t="s">
        <v>32</v>
      </c>
      <c r="K77" s="44" t="s">
        <v>731</v>
      </c>
    </row>
    <row r="78" spans="1:11" x14ac:dyDescent="0.25">
      <c r="A78" s="44">
        <v>77</v>
      </c>
      <c r="B78" s="44" t="s">
        <v>145</v>
      </c>
      <c r="C78" s="44" t="s">
        <v>146</v>
      </c>
      <c r="D78" s="44" t="s">
        <v>0</v>
      </c>
      <c r="E78" s="44" t="s">
        <v>1</v>
      </c>
      <c r="F78" s="44" t="s">
        <v>147</v>
      </c>
      <c r="G78" s="44" t="s">
        <v>666</v>
      </c>
      <c r="H78" s="44" t="s">
        <v>3</v>
      </c>
      <c r="I78" s="44" t="s">
        <v>148</v>
      </c>
      <c r="J78" s="44" t="s">
        <v>53</v>
      </c>
      <c r="K78" s="44" t="s">
        <v>732</v>
      </c>
    </row>
    <row r="79" spans="1:11" x14ac:dyDescent="0.25">
      <c r="A79" s="44">
        <v>78</v>
      </c>
      <c r="B79" s="44" t="s">
        <v>150</v>
      </c>
      <c r="C79" s="44" t="s">
        <v>151</v>
      </c>
      <c r="D79" s="44" t="s">
        <v>152</v>
      </c>
      <c r="E79" s="44" t="s">
        <v>28</v>
      </c>
      <c r="F79" s="44" t="s">
        <v>153</v>
      </c>
      <c r="G79" s="44" t="s">
        <v>666</v>
      </c>
      <c r="H79" s="44" t="s">
        <v>30</v>
      </c>
      <c r="I79" s="44" t="s">
        <v>154</v>
      </c>
      <c r="J79" s="44" t="s">
        <v>32</v>
      </c>
      <c r="K79" s="44" t="s">
        <v>733</v>
      </c>
    </row>
    <row r="80" spans="1:11" x14ac:dyDescent="0.25">
      <c r="A80" s="44">
        <v>79</v>
      </c>
      <c r="B80" s="44" t="s">
        <v>54</v>
      </c>
      <c r="C80" s="44" t="s">
        <v>55</v>
      </c>
      <c r="D80" s="44" t="s">
        <v>0</v>
      </c>
      <c r="E80" s="44" t="s">
        <v>1</v>
      </c>
      <c r="F80" s="44" t="s">
        <v>156</v>
      </c>
      <c r="G80" s="44" t="s">
        <v>666</v>
      </c>
      <c r="H80" s="44" t="s">
        <v>157</v>
      </c>
      <c r="I80" s="44" t="s">
        <v>158</v>
      </c>
      <c r="J80" s="44" t="s">
        <v>159</v>
      </c>
      <c r="K80" s="44" t="s">
        <v>734</v>
      </c>
    </row>
    <row r="81" spans="1:11" x14ac:dyDescent="0.25">
      <c r="A81" s="44">
        <v>80</v>
      </c>
      <c r="B81" s="44" t="s">
        <v>174</v>
      </c>
      <c r="C81" s="44" t="s">
        <v>175</v>
      </c>
      <c r="D81" s="44" t="s">
        <v>0</v>
      </c>
      <c r="E81" s="44" t="s">
        <v>1</v>
      </c>
      <c r="F81" s="44" t="s">
        <v>176</v>
      </c>
      <c r="G81" s="44" t="s">
        <v>527</v>
      </c>
      <c r="H81" s="44" t="s">
        <v>8</v>
      </c>
      <c r="I81" s="44" t="s">
        <v>177</v>
      </c>
      <c r="J81" s="44" t="s">
        <v>9</v>
      </c>
      <c r="K81" s="44" t="s">
        <v>736</v>
      </c>
    </row>
    <row r="82" spans="1:11" x14ac:dyDescent="0.25">
      <c r="A82" s="44">
        <v>81</v>
      </c>
      <c r="B82" s="44" t="s">
        <v>174</v>
      </c>
      <c r="C82" s="44" t="s">
        <v>175</v>
      </c>
      <c r="D82" s="44" t="s">
        <v>0</v>
      </c>
      <c r="E82" s="44" t="s">
        <v>1</v>
      </c>
      <c r="F82" s="44" t="s">
        <v>472</v>
      </c>
      <c r="G82" s="44" t="s">
        <v>543</v>
      </c>
      <c r="H82" s="44" t="s">
        <v>473</v>
      </c>
      <c r="I82" s="44" t="s">
        <v>474</v>
      </c>
      <c r="J82" s="44" t="s">
        <v>475</v>
      </c>
      <c r="K82" s="44" t="s">
        <v>737</v>
      </c>
    </row>
    <row r="83" spans="1:11" x14ac:dyDescent="0.25">
      <c r="A83" s="44">
        <v>82</v>
      </c>
      <c r="B83" s="44" t="s">
        <v>179</v>
      </c>
      <c r="C83" s="44" t="s">
        <v>180</v>
      </c>
      <c r="D83" s="44" t="s">
        <v>181</v>
      </c>
      <c r="E83" s="44" t="s">
        <v>43</v>
      </c>
      <c r="F83" s="44" t="s">
        <v>182</v>
      </c>
      <c r="G83" s="44" t="s">
        <v>527</v>
      </c>
      <c r="H83" s="44" t="s">
        <v>8</v>
      </c>
      <c r="I83" s="44" t="s">
        <v>183</v>
      </c>
      <c r="J83" s="44" t="s">
        <v>9</v>
      </c>
      <c r="K83" s="44" t="s">
        <v>738</v>
      </c>
    </row>
    <row r="84" spans="1:11" x14ac:dyDescent="0.25">
      <c r="A84" s="44">
        <v>83</v>
      </c>
      <c r="B84" s="44" t="s">
        <v>185</v>
      </c>
      <c r="C84" s="44" t="s">
        <v>186</v>
      </c>
      <c r="D84" s="44" t="s">
        <v>17</v>
      </c>
      <c r="E84" s="44" t="s">
        <v>7</v>
      </c>
      <c r="F84" s="44" t="s">
        <v>187</v>
      </c>
      <c r="G84" s="44" t="s">
        <v>527</v>
      </c>
      <c r="H84" s="44" t="s">
        <v>8</v>
      </c>
      <c r="I84" s="44" t="s">
        <v>188</v>
      </c>
      <c r="J84" s="44" t="s">
        <v>9</v>
      </c>
      <c r="K84" s="44" t="s">
        <v>739</v>
      </c>
    </row>
    <row r="85" spans="1:11" x14ac:dyDescent="0.25">
      <c r="A85" s="44">
        <v>84</v>
      </c>
      <c r="B85" s="44" t="s">
        <v>467</v>
      </c>
      <c r="C85" s="44" t="s">
        <v>468</v>
      </c>
      <c r="D85" s="44" t="s">
        <v>0</v>
      </c>
      <c r="E85" s="44" t="s">
        <v>1</v>
      </c>
      <c r="F85" s="44" t="s">
        <v>477</v>
      </c>
      <c r="G85" s="44" t="s">
        <v>516</v>
      </c>
      <c r="H85" s="44" t="s">
        <v>30</v>
      </c>
      <c r="I85" s="44" t="s">
        <v>478</v>
      </c>
      <c r="J85" s="44" t="s">
        <v>32</v>
      </c>
      <c r="K85" s="44" t="s">
        <v>740</v>
      </c>
    </row>
    <row r="86" spans="1:11" x14ac:dyDescent="0.25">
      <c r="A86" s="44">
        <v>85</v>
      </c>
      <c r="B86" s="44" t="s">
        <v>190</v>
      </c>
      <c r="C86" s="44" t="s">
        <v>191</v>
      </c>
      <c r="D86" s="44" t="s">
        <v>192</v>
      </c>
      <c r="E86" s="44" t="s">
        <v>28</v>
      </c>
      <c r="F86" s="44" t="s">
        <v>193</v>
      </c>
      <c r="G86" s="44" t="s">
        <v>666</v>
      </c>
      <c r="H86" s="44" t="s">
        <v>30</v>
      </c>
      <c r="I86" s="44" t="s">
        <v>194</v>
      </c>
      <c r="J86" s="44" t="s">
        <v>32</v>
      </c>
      <c r="K86" s="44" t="s">
        <v>741</v>
      </c>
    </row>
    <row r="87" spans="1:11" x14ac:dyDescent="0.25">
      <c r="A87" s="44">
        <v>86</v>
      </c>
      <c r="B87" s="44" t="s">
        <v>196</v>
      </c>
      <c r="C87" s="44" t="s">
        <v>104</v>
      </c>
      <c r="D87" s="44" t="s">
        <v>197</v>
      </c>
      <c r="E87" s="44" t="s">
        <v>198</v>
      </c>
      <c r="F87" s="44" t="s">
        <v>199</v>
      </c>
      <c r="G87" s="44" t="s">
        <v>527</v>
      </c>
      <c r="H87" s="44" t="s">
        <v>8</v>
      </c>
      <c r="I87" s="44" t="s">
        <v>200</v>
      </c>
      <c r="J87" s="44" t="s">
        <v>9</v>
      </c>
      <c r="K87" s="44" t="s">
        <v>742</v>
      </c>
    </row>
    <row r="88" spans="1:11" x14ac:dyDescent="0.25">
      <c r="A88" s="44">
        <v>87</v>
      </c>
      <c r="B88" s="44" t="s">
        <v>101</v>
      </c>
      <c r="C88" s="44" t="s">
        <v>102</v>
      </c>
      <c r="D88" s="44" t="s">
        <v>103</v>
      </c>
      <c r="E88" s="44" t="s">
        <v>43</v>
      </c>
      <c r="F88" s="44" t="s">
        <v>202</v>
      </c>
      <c r="G88" s="44" t="s">
        <v>666</v>
      </c>
      <c r="H88" s="44" t="s">
        <v>30</v>
      </c>
      <c r="I88" s="44" t="s">
        <v>203</v>
      </c>
      <c r="J88" s="44" t="s">
        <v>32</v>
      </c>
      <c r="K88" s="44" t="s">
        <v>743</v>
      </c>
    </row>
    <row r="89" spans="1:11" x14ac:dyDescent="0.25">
      <c r="A89" s="44">
        <v>88</v>
      </c>
      <c r="B89" s="44" t="s">
        <v>54</v>
      </c>
      <c r="C89" s="44" t="s">
        <v>55</v>
      </c>
      <c r="D89" s="44" t="s">
        <v>0</v>
      </c>
      <c r="E89" s="44" t="s">
        <v>1</v>
      </c>
      <c r="F89" s="44" t="s">
        <v>480</v>
      </c>
      <c r="G89" s="44" t="s">
        <v>543</v>
      </c>
      <c r="H89" s="44" t="s">
        <v>473</v>
      </c>
      <c r="I89" s="44" t="s">
        <v>481</v>
      </c>
      <c r="J89" s="44" t="s">
        <v>475</v>
      </c>
      <c r="K89" s="44" t="s">
        <v>744</v>
      </c>
    </row>
    <row r="90" spans="1:11" x14ac:dyDescent="0.25">
      <c r="A90" s="44">
        <v>89</v>
      </c>
      <c r="B90" s="44" t="s">
        <v>206</v>
      </c>
      <c r="C90" s="44" t="s">
        <v>207</v>
      </c>
      <c r="D90" s="44" t="s">
        <v>173</v>
      </c>
      <c r="E90" s="44" t="s">
        <v>43</v>
      </c>
      <c r="F90" s="44" t="s">
        <v>208</v>
      </c>
      <c r="G90" s="44" t="s">
        <v>666</v>
      </c>
      <c r="H90" s="44" t="s">
        <v>3</v>
      </c>
      <c r="I90" s="44" t="s">
        <v>209</v>
      </c>
      <c r="J90" s="44" t="s">
        <v>53</v>
      </c>
      <c r="K90" s="44" t="s">
        <v>745</v>
      </c>
    </row>
    <row r="91" spans="1:11" x14ac:dyDescent="0.25">
      <c r="A91" s="44">
        <v>90</v>
      </c>
      <c r="B91" s="44" t="s">
        <v>216</v>
      </c>
      <c r="C91" s="44" t="s">
        <v>217</v>
      </c>
      <c r="D91" s="44" t="s">
        <v>0</v>
      </c>
      <c r="E91" s="44" t="s">
        <v>1</v>
      </c>
      <c r="F91" s="44" t="s">
        <v>218</v>
      </c>
      <c r="G91" s="44" t="s">
        <v>666</v>
      </c>
      <c r="H91" s="44" t="s">
        <v>3</v>
      </c>
      <c r="I91" s="44" t="s">
        <v>219</v>
      </c>
      <c r="J91" s="44" t="s">
        <v>53</v>
      </c>
      <c r="K91" s="44" t="s">
        <v>746</v>
      </c>
    </row>
    <row r="92" spans="1:11" x14ac:dyDescent="0.25">
      <c r="A92" s="44">
        <v>91</v>
      </c>
      <c r="B92" s="44" t="s">
        <v>50</v>
      </c>
      <c r="C92" s="44" t="s">
        <v>51</v>
      </c>
      <c r="D92" s="44" t="s">
        <v>52</v>
      </c>
      <c r="E92" s="44" t="s">
        <v>43</v>
      </c>
      <c r="F92" s="44" t="s">
        <v>221</v>
      </c>
      <c r="G92" s="44" t="s">
        <v>516</v>
      </c>
      <c r="H92" s="44" t="s">
        <v>3</v>
      </c>
      <c r="I92" s="44" t="s">
        <v>222</v>
      </c>
      <c r="J92" s="44" t="s">
        <v>53</v>
      </c>
      <c r="K92" s="44" t="s">
        <v>747</v>
      </c>
    </row>
    <row r="93" spans="1:11" x14ac:dyDescent="0.25">
      <c r="A93" s="44">
        <v>92</v>
      </c>
      <c r="B93" s="44" t="s">
        <v>224</v>
      </c>
      <c r="C93" s="44" t="s">
        <v>225</v>
      </c>
      <c r="D93" s="44" t="s">
        <v>0</v>
      </c>
      <c r="E93" s="44" t="s">
        <v>1</v>
      </c>
      <c r="F93" s="44" t="s">
        <v>226</v>
      </c>
      <c r="G93" s="44" t="s">
        <v>666</v>
      </c>
      <c r="H93" s="44" t="s">
        <v>3</v>
      </c>
      <c r="I93" s="44" t="s">
        <v>227</v>
      </c>
      <c r="J93" s="44" t="s">
        <v>53</v>
      </c>
      <c r="K93" s="44" t="s">
        <v>748</v>
      </c>
    </row>
    <row r="94" spans="1:11" x14ac:dyDescent="0.25">
      <c r="A94" s="44">
        <v>93</v>
      </c>
      <c r="B94" s="44" t="s">
        <v>54</v>
      </c>
      <c r="C94" s="44" t="s">
        <v>55</v>
      </c>
      <c r="D94" s="44" t="s">
        <v>0</v>
      </c>
      <c r="E94" s="44" t="s">
        <v>1</v>
      </c>
      <c r="F94" s="44" t="s">
        <v>229</v>
      </c>
      <c r="G94" s="44" t="s">
        <v>666</v>
      </c>
      <c r="H94" s="44" t="s">
        <v>3</v>
      </c>
      <c r="I94" s="44" t="s">
        <v>230</v>
      </c>
      <c r="J94" s="44" t="s">
        <v>53</v>
      </c>
      <c r="K94" s="44" t="s">
        <v>749</v>
      </c>
    </row>
    <row r="95" spans="1:11" x14ac:dyDescent="0.25">
      <c r="A95" s="44">
        <v>94</v>
      </c>
      <c r="B95" s="44" t="s">
        <v>232</v>
      </c>
      <c r="C95" s="44" t="s">
        <v>233</v>
      </c>
      <c r="D95" s="44" t="s">
        <v>234</v>
      </c>
      <c r="E95" s="44" t="s">
        <v>1</v>
      </c>
      <c r="F95" s="44" t="s">
        <v>235</v>
      </c>
      <c r="G95" s="44" t="s">
        <v>666</v>
      </c>
      <c r="H95" s="44" t="s">
        <v>3</v>
      </c>
      <c r="I95" s="44" t="s">
        <v>236</v>
      </c>
      <c r="J95" s="44" t="s">
        <v>53</v>
      </c>
      <c r="K95" s="44" t="s">
        <v>750</v>
      </c>
    </row>
    <row r="96" spans="1:11" x14ac:dyDescent="0.25">
      <c r="A96" s="44">
        <v>95</v>
      </c>
      <c r="B96" s="44" t="s">
        <v>50</v>
      </c>
      <c r="C96" s="44" t="s">
        <v>51</v>
      </c>
      <c r="D96" s="44" t="s">
        <v>52</v>
      </c>
      <c r="E96" s="44" t="s">
        <v>43</v>
      </c>
      <c r="F96" s="44" t="s">
        <v>246</v>
      </c>
      <c r="G96" s="44" t="s">
        <v>666</v>
      </c>
      <c r="H96" s="44" t="s">
        <v>3</v>
      </c>
      <c r="I96" s="44" t="s">
        <v>247</v>
      </c>
      <c r="J96" s="44" t="s">
        <v>125</v>
      </c>
      <c r="K96" s="44" t="s">
        <v>751</v>
      </c>
    </row>
    <row r="97" spans="1:11" x14ac:dyDescent="0.25">
      <c r="A97" s="44">
        <v>96</v>
      </c>
      <c r="B97" s="44" t="s">
        <v>249</v>
      </c>
      <c r="C97" s="44" t="s">
        <v>250</v>
      </c>
      <c r="D97" s="44" t="s">
        <v>251</v>
      </c>
      <c r="E97" s="44" t="s">
        <v>43</v>
      </c>
      <c r="F97" s="44" t="s">
        <v>252</v>
      </c>
      <c r="G97" s="44" t="s">
        <v>516</v>
      </c>
      <c r="H97" s="44" t="s">
        <v>3</v>
      </c>
      <c r="I97" s="44" t="s">
        <v>253</v>
      </c>
      <c r="J97" s="44" t="s">
        <v>125</v>
      </c>
      <c r="K97" s="44" t="s">
        <v>752</v>
      </c>
    </row>
    <row r="98" spans="1:11" x14ac:dyDescent="0.25">
      <c r="A98" s="44">
        <v>97</v>
      </c>
      <c r="B98" s="44" t="s">
        <v>262</v>
      </c>
      <c r="C98" s="44" t="s">
        <v>263</v>
      </c>
      <c r="D98" s="44" t="s">
        <v>264</v>
      </c>
      <c r="E98" s="44" t="s">
        <v>1</v>
      </c>
      <c r="F98" s="44" t="s">
        <v>265</v>
      </c>
      <c r="G98" s="44" t="s">
        <v>666</v>
      </c>
      <c r="H98" s="44" t="s">
        <v>3</v>
      </c>
      <c r="I98" s="44" t="s">
        <v>266</v>
      </c>
      <c r="J98" s="44" t="s">
        <v>53</v>
      </c>
      <c r="K98" s="44" t="s">
        <v>753</v>
      </c>
    </row>
    <row r="99" spans="1:11" x14ac:dyDescent="0.25">
      <c r="A99" s="44">
        <v>98</v>
      </c>
      <c r="B99" s="44" t="s">
        <v>268</v>
      </c>
      <c r="C99" s="44" t="s">
        <v>269</v>
      </c>
      <c r="D99" s="44" t="s">
        <v>66</v>
      </c>
      <c r="E99" s="44" t="s">
        <v>1</v>
      </c>
      <c r="F99" s="44" t="s">
        <v>270</v>
      </c>
      <c r="G99" s="44" t="s">
        <v>666</v>
      </c>
      <c r="H99" s="44" t="s">
        <v>3</v>
      </c>
      <c r="I99" s="44" t="s">
        <v>271</v>
      </c>
      <c r="J99" s="44" t="s">
        <v>53</v>
      </c>
      <c r="K99" s="44" t="s">
        <v>754</v>
      </c>
    </row>
    <row r="100" spans="1:11" x14ac:dyDescent="0.25">
      <c r="A100" s="44">
        <v>99</v>
      </c>
      <c r="B100" s="44" t="s">
        <v>273</v>
      </c>
      <c r="C100" s="44" t="s">
        <v>274</v>
      </c>
      <c r="D100" s="44" t="s">
        <v>0</v>
      </c>
      <c r="E100" s="44" t="s">
        <v>1</v>
      </c>
      <c r="F100" s="44" t="s">
        <v>275</v>
      </c>
      <c r="G100" s="44" t="s">
        <v>666</v>
      </c>
      <c r="H100" s="44" t="s">
        <v>3</v>
      </c>
      <c r="I100" s="44" t="s">
        <v>276</v>
      </c>
      <c r="J100" s="44" t="s">
        <v>53</v>
      </c>
      <c r="K100" s="44" t="s">
        <v>755</v>
      </c>
    </row>
    <row r="101" spans="1:11" x14ac:dyDescent="0.25">
      <c r="A101" s="44">
        <v>100</v>
      </c>
      <c r="B101" s="44" t="s">
        <v>278</v>
      </c>
      <c r="C101" s="44" t="s">
        <v>279</v>
      </c>
      <c r="D101" s="44" t="s">
        <v>66</v>
      </c>
      <c r="E101" s="44" t="s">
        <v>1</v>
      </c>
      <c r="F101" s="44" t="s">
        <v>280</v>
      </c>
      <c r="G101" s="44" t="s">
        <v>666</v>
      </c>
      <c r="H101" s="44" t="s">
        <v>3</v>
      </c>
      <c r="I101" s="44" t="s">
        <v>281</v>
      </c>
      <c r="J101" s="44" t="s">
        <v>53</v>
      </c>
      <c r="K101" s="44" t="s">
        <v>756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7"/>
  <dimension ref="A1:L103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2.0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28515625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3" t="s">
        <v>116</v>
      </c>
      <c r="C2" s="43" t="s">
        <v>117</v>
      </c>
      <c r="D2" s="43" t="s">
        <v>648</v>
      </c>
      <c r="E2" s="43" t="s">
        <v>1</v>
      </c>
      <c r="F2" s="43" t="s">
        <v>118</v>
      </c>
      <c r="G2" s="43" t="s">
        <v>516</v>
      </c>
      <c r="H2" s="43" t="s">
        <v>3</v>
      </c>
      <c r="I2" s="43" t="s">
        <v>119</v>
      </c>
      <c r="J2" s="43" t="s">
        <v>53</v>
      </c>
      <c r="K2" s="43" t="s">
        <v>649</v>
      </c>
    </row>
    <row r="3" spans="1:11" x14ac:dyDescent="0.25">
      <c r="A3">
        <v>2</v>
      </c>
      <c r="B3" s="43" t="s">
        <v>50</v>
      </c>
      <c r="C3" s="43" t="s">
        <v>51</v>
      </c>
      <c r="D3" s="43" t="s">
        <v>52</v>
      </c>
      <c r="E3" s="43" t="s">
        <v>43</v>
      </c>
      <c r="F3" s="43" t="s">
        <v>638</v>
      </c>
      <c r="G3" s="43" t="s">
        <v>516</v>
      </c>
      <c r="H3" s="43" t="s">
        <v>3</v>
      </c>
      <c r="I3" s="43" t="s">
        <v>639</v>
      </c>
      <c r="J3" s="43" t="s">
        <v>53</v>
      </c>
      <c r="K3" s="43" t="s">
        <v>650</v>
      </c>
    </row>
    <row r="4" spans="1:11" x14ac:dyDescent="0.25">
      <c r="A4">
        <v>3</v>
      </c>
      <c r="B4" s="43" t="s">
        <v>651</v>
      </c>
      <c r="C4" s="43" t="s">
        <v>652</v>
      </c>
      <c r="D4" s="43" t="s">
        <v>653</v>
      </c>
      <c r="E4" s="43" t="s">
        <v>1</v>
      </c>
      <c r="F4" s="43" t="s">
        <v>654</v>
      </c>
      <c r="G4" s="43" t="s">
        <v>516</v>
      </c>
      <c r="H4" s="43" t="s">
        <v>294</v>
      </c>
      <c r="I4" s="43" t="s">
        <v>655</v>
      </c>
      <c r="J4" s="43" t="s">
        <v>289</v>
      </c>
      <c r="K4" s="43" t="s">
        <v>656</v>
      </c>
    </row>
    <row r="5" spans="1:11" x14ac:dyDescent="0.25">
      <c r="A5" s="43">
        <v>4</v>
      </c>
      <c r="B5" s="43" t="s">
        <v>382</v>
      </c>
      <c r="C5" s="43" t="s">
        <v>383</v>
      </c>
      <c r="D5" s="43" t="s">
        <v>351</v>
      </c>
      <c r="E5" s="43" t="s">
        <v>48</v>
      </c>
      <c r="F5" s="43" t="s">
        <v>384</v>
      </c>
      <c r="G5" s="43" t="s">
        <v>516</v>
      </c>
      <c r="H5" s="43" t="s">
        <v>287</v>
      </c>
      <c r="I5" s="43" t="s">
        <v>385</v>
      </c>
      <c r="J5" s="43" t="s">
        <v>289</v>
      </c>
      <c r="K5" s="43" t="s">
        <v>657</v>
      </c>
    </row>
    <row r="6" spans="1:11" x14ac:dyDescent="0.25">
      <c r="A6" s="43">
        <v>5</v>
      </c>
      <c r="B6" s="43" t="s">
        <v>407</v>
      </c>
      <c r="C6" s="43" t="s">
        <v>408</v>
      </c>
      <c r="D6" s="43" t="s">
        <v>618</v>
      </c>
      <c r="E6" s="43" t="s">
        <v>619</v>
      </c>
      <c r="F6" s="43" t="s">
        <v>620</v>
      </c>
      <c r="G6" s="43" t="s">
        <v>516</v>
      </c>
      <c r="H6" s="43" t="s">
        <v>294</v>
      </c>
      <c r="I6" s="43" t="s">
        <v>621</v>
      </c>
      <c r="J6" s="43" t="s">
        <v>289</v>
      </c>
      <c r="K6" s="43" t="s">
        <v>658</v>
      </c>
    </row>
    <row r="7" spans="1:11" x14ac:dyDescent="0.25">
      <c r="A7" s="43">
        <v>6</v>
      </c>
      <c r="B7" s="43" t="s">
        <v>425</v>
      </c>
      <c r="C7" s="43" t="s">
        <v>426</v>
      </c>
      <c r="D7" s="43" t="s">
        <v>427</v>
      </c>
      <c r="E7" s="43" t="s">
        <v>28</v>
      </c>
      <c r="F7" s="43" t="s">
        <v>428</v>
      </c>
      <c r="G7" s="43" t="s">
        <v>516</v>
      </c>
      <c r="H7" s="43" t="s">
        <v>287</v>
      </c>
      <c r="I7" s="43" t="s">
        <v>429</v>
      </c>
      <c r="J7" s="43" t="s">
        <v>289</v>
      </c>
      <c r="K7" s="43" t="s">
        <v>659</v>
      </c>
    </row>
    <row r="8" spans="1:11" x14ac:dyDescent="0.25">
      <c r="A8" s="43">
        <v>7</v>
      </c>
      <c r="B8" s="43" t="s">
        <v>599</v>
      </c>
      <c r="C8" s="43" t="s">
        <v>599</v>
      </c>
      <c r="D8" s="43" t="s">
        <v>600</v>
      </c>
      <c r="E8" s="43" t="s">
        <v>601</v>
      </c>
      <c r="F8" s="43" t="s">
        <v>602</v>
      </c>
      <c r="G8" s="43" t="s">
        <v>543</v>
      </c>
      <c r="H8" s="43" t="s">
        <v>473</v>
      </c>
      <c r="I8" s="43" t="s">
        <v>603</v>
      </c>
      <c r="J8" s="43" t="s">
        <v>475</v>
      </c>
      <c r="K8" s="43" t="s">
        <v>660</v>
      </c>
    </row>
    <row r="9" spans="1:11" x14ac:dyDescent="0.25">
      <c r="A9" s="43">
        <v>8</v>
      </c>
      <c r="B9" s="43" t="s">
        <v>599</v>
      </c>
      <c r="C9" s="43" t="s">
        <v>599</v>
      </c>
      <c r="D9" s="43" t="s">
        <v>600</v>
      </c>
      <c r="E9" s="43" t="s">
        <v>601</v>
      </c>
      <c r="F9" s="43" t="s">
        <v>605</v>
      </c>
      <c r="G9" s="43" t="s">
        <v>543</v>
      </c>
      <c r="H9" s="43" t="s">
        <v>473</v>
      </c>
      <c r="I9" s="43" t="s">
        <v>606</v>
      </c>
      <c r="J9" s="43" t="s">
        <v>475</v>
      </c>
      <c r="K9" s="43" t="s">
        <v>661</v>
      </c>
    </row>
    <row r="10" spans="1:11" x14ac:dyDescent="0.25">
      <c r="A10" s="43">
        <v>9</v>
      </c>
      <c r="B10" s="43" t="s">
        <v>102</v>
      </c>
      <c r="C10" s="43" t="s">
        <v>141</v>
      </c>
      <c r="D10" s="43" t="s">
        <v>42</v>
      </c>
      <c r="E10" s="43" t="s">
        <v>43</v>
      </c>
      <c r="F10" s="43" t="s">
        <v>142</v>
      </c>
      <c r="G10" s="43" t="s">
        <v>516</v>
      </c>
      <c r="H10" s="43" t="s">
        <v>3</v>
      </c>
      <c r="I10" s="43" t="s">
        <v>143</v>
      </c>
      <c r="J10" s="43" t="s">
        <v>53</v>
      </c>
      <c r="K10" s="43" t="s">
        <v>662</v>
      </c>
    </row>
    <row r="11" spans="1:11" x14ac:dyDescent="0.25">
      <c r="A11" s="43">
        <v>10</v>
      </c>
      <c r="B11" s="43" t="s">
        <v>608</v>
      </c>
      <c r="C11" s="43" t="s">
        <v>378</v>
      </c>
      <c r="D11" s="43" t="s">
        <v>27</v>
      </c>
      <c r="E11" s="43" t="s">
        <v>28</v>
      </c>
      <c r="F11" s="43" t="s">
        <v>609</v>
      </c>
      <c r="G11" s="43" t="s">
        <v>516</v>
      </c>
      <c r="H11" s="43" t="s">
        <v>294</v>
      </c>
      <c r="I11" s="43" t="s">
        <v>610</v>
      </c>
      <c r="J11" s="43" t="s">
        <v>289</v>
      </c>
      <c r="K11" s="43" t="s">
        <v>663</v>
      </c>
    </row>
    <row r="12" spans="1:11" x14ac:dyDescent="0.25">
      <c r="A12" s="43">
        <v>11</v>
      </c>
      <c r="B12" s="43" t="s">
        <v>623</v>
      </c>
      <c r="C12" s="43" t="s">
        <v>624</v>
      </c>
      <c r="D12" s="43" t="s">
        <v>625</v>
      </c>
      <c r="E12" s="43" t="s">
        <v>48</v>
      </c>
      <c r="F12" s="43" t="s">
        <v>626</v>
      </c>
      <c r="G12" s="43" t="s">
        <v>516</v>
      </c>
      <c r="H12" s="43" t="s">
        <v>294</v>
      </c>
      <c r="I12" s="43" t="s">
        <v>627</v>
      </c>
      <c r="J12" s="43" t="s">
        <v>289</v>
      </c>
      <c r="K12" s="43" t="s">
        <v>664</v>
      </c>
    </row>
    <row r="13" spans="1:11" x14ac:dyDescent="0.25">
      <c r="A13" s="43">
        <v>12</v>
      </c>
      <c r="B13" s="43"/>
      <c r="C13" s="43"/>
      <c r="D13" s="43"/>
      <c r="E13" s="43"/>
      <c r="F13" s="43" t="s">
        <v>572</v>
      </c>
      <c r="G13" s="43" t="s">
        <v>516</v>
      </c>
      <c r="H13" s="43" t="s">
        <v>287</v>
      </c>
      <c r="I13" s="43" t="s">
        <v>573</v>
      </c>
      <c r="J13" s="43" t="s">
        <v>289</v>
      </c>
      <c r="K13" s="43" t="s">
        <v>665</v>
      </c>
    </row>
    <row r="14" spans="1:11" x14ac:dyDescent="0.25">
      <c r="A14" s="43">
        <v>13</v>
      </c>
      <c r="B14" s="43" t="s">
        <v>575</v>
      </c>
      <c r="C14" s="43" t="s">
        <v>576</v>
      </c>
      <c r="D14" s="43" t="s">
        <v>577</v>
      </c>
      <c r="E14" s="43" t="s">
        <v>7</v>
      </c>
      <c r="F14" s="43" t="s">
        <v>578</v>
      </c>
      <c r="G14" s="43" t="s">
        <v>666</v>
      </c>
      <c r="H14" s="43" t="s">
        <v>287</v>
      </c>
      <c r="I14" s="43" t="s">
        <v>579</v>
      </c>
      <c r="J14" s="43" t="s">
        <v>289</v>
      </c>
      <c r="K14" s="43" t="s">
        <v>667</v>
      </c>
    </row>
    <row r="15" spans="1:11" x14ac:dyDescent="0.25">
      <c r="A15" s="43">
        <v>14</v>
      </c>
      <c r="B15" s="43" t="s">
        <v>535</v>
      </c>
      <c r="C15" s="43" t="s">
        <v>536</v>
      </c>
      <c r="D15" s="43" t="s">
        <v>205</v>
      </c>
      <c r="E15" s="43" t="s">
        <v>1</v>
      </c>
      <c r="F15" s="43" t="s">
        <v>537</v>
      </c>
      <c r="G15" s="43" t="s">
        <v>666</v>
      </c>
      <c r="H15" s="43" t="s">
        <v>3</v>
      </c>
      <c r="I15" s="43" t="s">
        <v>538</v>
      </c>
      <c r="J15" s="43" t="s">
        <v>53</v>
      </c>
      <c r="K15" s="43" t="s">
        <v>668</v>
      </c>
    </row>
    <row r="16" spans="1:11" x14ac:dyDescent="0.25">
      <c r="A16" s="43">
        <v>15</v>
      </c>
      <c r="B16" s="43" t="s">
        <v>590</v>
      </c>
      <c r="C16" s="43" t="s">
        <v>591</v>
      </c>
      <c r="D16" s="43" t="s">
        <v>592</v>
      </c>
      <c r="E16" s="43" t="s">
        <v>43</v>
      </c>
      <c r="F16" s="43" t="s">
        <v>593</v>
      </c>
      <c r="G16" s="43" t="s">
        <v>516</v>
      </c>
      <c r="H16" s="43" t="s">
        <v>30</v>
      </c>
      <c r="I16" s="43" t="s">
        <v>594</v>
      </c>
      <c r="J16" s="43" t="s">
        <v>32</v>
      </c>
      <c r="K16" s="43" t="s">
        <v>669</v>
      </c>
    </row>
    <row r="17" spans="1:11" x14ac:dyDescent="0.25">
      <c r="A17" s="43">
        <v>16</v>
      </c>
      <c r="B17" s="43" t="s">
        <v>257</v>
      </c>
      <c r="C17" s="43" t="s">
        <v>258</v>
      </c>
      <c r="D17" s="43" t="s">
        <v>36</v>
      </c>
      <c r="E17" s="43" t="s">
        <v>1</v>
      </c>
      <c r="F17" s="43" t="s">
        <v>259</v>
      </c>
      <c r="G17" s="43" t="s">
        <v>516</v>
      </c>
      <c r="H17" s="43" t="s">
        <v>3</v>
      </c>
      <c r="I17" s="43" t="s">
        <v>260</v>
      </c>
      <c r="J17" s="43" t="s">
        <v>53</v>
      </c>
      <c r="K17" s="43" t="s">
        <v>670</v>
      </c>
    </row>
    <row r="18" spans="1:11" x14ac:dyDescent="0.25">
      <c r="A18" s="43">
        <v>17</v>
      </c>
      <c r="B18" s="43" t="s">
        <v>407</v>
      </c>
      <c r="C18" s="43" t="s">
        <v>408</v>
      </c>
      <c r="D18" s="43" t="s">
        <v>618</v>
      </c>
      <c r="E18" s="43" t="s">
        <v>619</v>
      </c>
      <c r="F18" s="43" t="s">
        <v>409</v>
      </c>
      <c r="G18" s="43" t="s">
        <v>666</v>
      </c>
      <c r="H18" s="43" t="s">
        <v>294</v>
      </c>
      <c r="I18" s="43" t="s">
        <v>410</v>
      </c>
      <c r="J18" s="43" t="s">
        <v>289</v>
      </c>
      <c r="K18" s="43" t="s">
        <v>671</v>
      </c>
    </row>
    <row r="19" spans="1:11" x14ac:dyDescent="0.25">
      <c r="A19" s="43">
        <v>18</v>
      </c>
      <c r="B19" s="43" t="s">
        <v>407</v>
      </c>
      <c r="C19" s="43" t="s">
        <v>408</v>
      </c>
      <c r="D19" s="43" t="s">
        <v>618</v>
      </c>
      <c r="E19" s="43" t="s">
        <v>619</v>
      </c>
      <c r="F19" s="43" t="s">
        <v>563</v>
      </c>
      <c r="G19" s="43" t="s">
        <v>666</v>
      </c>
      <c r="H19" s="43" t="s">
        <v>294</v>
      </c>
      <c r="I19" s="43" t="s">
        <v>564</v>
      </c>
      <c r="J19" s="43" t="s">
        <v>289</v>
      </c>
      <c r="K19" s="43" t="s">
        <v>672</v>
      </c>
    </row>
    <row r="20" spans="1:11" x14ac:dyDescent="0.25">
      <c r="A20" s="43">
        <v>19</v>
      </c>
      <c r="B20" s="43" t="s">
        <v>566</v>
      </c>
      <c r="C20" s="43" t="s">
        <v>556</v>
      </c>
      <c r="D20" s="43" t="s">
        <v>0</v>
      </c>
      <c r="E20" s="43" t="s">
        <v>1</v>
      </c>
      <c r="F20" s="43" t="s">
        <v>557</v>
      </c>
      <c r="G20" s="43" t="s">
        <v>516</v>
      </c>
      <c r="H20" s="43" t="s">
        <v>287</v>
      </c>
      <c r="I20" s="43" t="s">
        <v>558</v>
      </c>
      <c r="J20" s="43" t="s">
        <v>289</v>
      </c>
      <c r="K20" s="43" t="s">
        <v>673</v>
      </c>
    </row>
    <row r="21" spans="1:11" x14ac:dyDescent="0.25">
      <c r="A21" s="43">
        <v>20</v>
      </c>
      <c r="B21" s="43" t="s">
        <v>567</v>
      </c>
      <c r="C21" s="43" t="s">
        <v>561</v>
      </c>
      <c r="D21" s="43" t="s">
        <v>0</v>
      </c>
      <c r="E21" s="43" t="s">
        <v>1</v>
      </c>
      <c r="F21" s="43" t="s">
        <v>61</v>
      </c>
      <c r="G21" s="43" t="s">
        <v>666</v>
      </c>
      <c r="H21" s="43" t="s">
        <v>3</v>
      </c>
      <c r="I21" s="43" t="s">
        <v>62</v>
      </c>
      <c r="J21" s="43" t="s">
        <v>53</v>
      </c>
      <c r="K21" s="43" t="s">
        <v>674</v>
      </c>
    </row>
    <row r="22" spans="1:11" x14ac:dyDescent="0.25">
      <c r="A22" s="43">
        <v>21</v>
      </c>
      <c r="B22" s="43" t="s">
        <v>161</v>
      </c>
      <c r="C22" s="43" t="s">
        <v>162</v>
      </c>
      <c r="D22" s="43" t="s">
        <v>394</v>
      </c>
      <c r="E22" s="43" t="s">
        <v>1</v>
      </c>
      <c r="F22" s="43" t="s">
        <v>163</v>
      </c>
      <c r="G22" s="43" t="s">
        <v>666</v>
      </c>
      <c r="H22" s="43" t="s">
        <v>30</v>
      </c>
      <c r="I22" s="43" t="s">
        <v>164</v>
      </c>
      <c r="J22" s="43" t="s">
        <v>32</v>
      </c>
      <c r="K22" s="43" t="s">
        <v>675</v>
      </c>
    </row>
    <row r="23" spans="1:11" x14ac:dyDescent="0.25">
      <c r="A23" s="43">
        <v>22</v>
      </c>
      <c r="B23" s="43" t="s">
        <v>322</v>
      </c>
      <c r="C23" s="43" t="s">
        <v>323</v>
      </c>
      <c r="D23" s="43" t="s">
        <v>66</v>
      </c>
      <c r="E23" s="43" t="s">
        <v>1</v>
      </c>
      <c r="F23" s="43" t="s">
        <v>324</v>
      </c>
      <c r="G23" s="43" t="s">
        <v>666</v>
      </c>
      <c r="H23" s="43" t="s">
        <v>287</v>
      </c>
      <c r="I23" s="43" t="s">
        <v>325</v>
      </c>
      <c r="J23" s="43" t="s">
        <v>289</v>
      </c>
      <c r="K23" s="43" t="s">
        <v>676</v>
      </c>
    </row>
    <row r="24" spans="1:11" x14ac:dyDescent="0.25">
      <c r="A24" s="43">
        <v>23</v>
      </c>
      <c r="B24" s="43"/>
      <c r="C24" s="43"/>
      <c r="D24" s="43"/>
      <c r="E24" s="43"/>
      <c r="F24" s="43" t="s">
        <v>540</v>
      </c>
      <c r="G24" s="43" t="s">
        <v>516</v>
      </c>
      <c r="H24" s="43" t="s">
        <v>294</v>
      </c>
      <c r="I24" s="43" t="s">
        <v>541</v>
      </c>
      <c r="J24" s="43" t="s">
        <v>289</v>
      </c>
      <c r="K24" s="43" t="s">
        <v>677</v>
      </c>
    </row>
    <row r="25" spans="1:11" x14ac:dyDescent="0.25">
      <c r="A25" s="43">
        <v>24</v>
      </c>
      <c r="B25" s="43" t="s">
        <v>283</v>
      </c>
      <c r="C25" s="43" t="s">
        <v>284</v>
      </c>
      <c r="D25" s="43" t="s">
        <v>285</v>
      </c>
      <c r="E25" s="43" t="s">
        <v>7</v>
      </c>
      <c r="F25" s="43" t="s">
        <v>286</v>
      </c>
      <c r="G25" s="43" t="s">
        <v>666</v>
      </c>
      <c r="H25" s="43" t="s">
        <v>287</v>
      </c>
      <c r="I25" s="43" t="s">
        <v>288</v>
      </c>
      <c r="J25" s="43" t="s">
        <v>289</v>
      </c>
      <c r="K25" s="43" t="s">
        <v>678</v>
      </c>
    </row>
    <row r="26" spans="1:11" x14ac:dyDescent="0.25">
      <c r="A26" s="43">
        <v>25</v>
      </c>
      <c r="B26" s="43" t="s">
        <v>291</v>
      </c>
      <c r="C26" s="43" t="s">
        <v>292</v>
      </c>
      <c r="D26" s="43" t="s">
        <v>0</v>
      </c>
      <c r="E26" s="43" t="s">
        <v>1</v>
      </c>
      <c r="F26" s="43" t="s">
        <v>293</v>
      </c>
      <c r="G26" s="43" t="s">
        <v>666</v>
      </c>
      <c r="H26" s="43" t="s">
        <v>294</v>
      </c>
      <c r="I26" s="43" t="s">
        <v>295</v>
      </c>
      <c r="J26" s="43" t="s">
        <v>289</v>
      </c>
      <c r="K26" s="43" t="s">
        <v>679</v>
      </c>
    </row>
    <row r="27" spans="1:11" x14ac:dyDescent="0.25">
      <c r="A27" s="43">
        <v>26</v>
      </c>
      <c r="B27" s="43" t="s">
        <v>297</v>
      </c>
      <c r="C27" s="43" t="s">
        <v>255</v>
      </c>
      <c r="D27" s="43" t="s">
        <v>0</v>
      </c>
      <c r="E27" s="43" t="s">
        <v>1</v>
      </c>
      <c r="F27" s="43" t="s">
        <v>298</v>
      </c>
      <c r="G27" s="43" t="s">
        <v>516</v>
      </c>
      <c r="H27" s="43" t="s">
        <v>294</v>
      </c>
      <c r="I27" s="43" t="s">
        <v>299</v>
      </c>
      <c r="J27" s="43" t="s">
        <v>289</v>
      </c>
      <c r="K27" s="43" t="s">
        <v>680</v>
      </c>
    </row>
    <row r="28" spans="1:11" x14ac:dyDescent="0.25">
      <c r="A28" s="43">
        <v>27</v>
      </c>
      <c r="B28" s="43" t="s">
        <v>301</v>
      </c>
      <c r="C28" s="43" t="s">
        <v>302</v>
      </c>
      <c r="D28" s="43" t="s">
        <v>0</v>
      </c>
      <c r="E28" s="43" t="s">
        <v>1</v>
      </c>
      <c r="F28" s="43" t="s">
        <v>303</v>
      </c>
      <c r="G28" s="43" t="s">
        <v>666</v>
      </c>
      <c r="H28" s="43" t="s">
        <v>294</v>
      </c>
      <c r="I28" s="43" t="s">
        <v>304</v>
      </c>
      <c r="J28" s="43" t="s">
        <v>289</v>
      </c>
      <c r="K28" s="43" t="s">
        <v>681</v>
      </c>
    </row>
    <row r="29" spans="1:11" x14ac:dyDescent="0.25">
      <c r="A29" s="43">
        <v>28</v>
      </c>
      <c r="B29" s="43" t="s">
        <v>306</v>
      </c>
      <c r="C29" s="43" t="s">
        <v>307</v>
      </c>
      <c r="D29" s="43" t="s">
        <v>112</v>
      </c>
      <c r="E29" s="43" t="s">
        <v>43</v>
      </c>
      <c r="F29" s="43" t="s">
        <v>308</v>
      </c>
      <c r="G29" s="43" t="s">
        <v>516</v>
      </c>
      <c r="H29" s="43" t="s">
        <v>287</v>
      </c>
      <c r="I29" s="43" t="s">
        <v>309</v>
      </c>
      <c r="J29" s="43" t="s">
        <v>289</v>
      </c>
      <c r="K29" s="43" t="s">
        <v>682</v>
      </c>
    </row>
    <row r="30" spans="1:11" x14ac:dyDescent="0.25">
      <c r="A30" s="43">
        <v>29</v>
      </c>
      <c r="B30" s="43" t="s">
        <v>311</v>
      </c>
      <c r="C30" s="43" t="s">
        <v>312</v>
      </c>
      <c r="D30" s="43" t="s">
        <v>313</v>
      </c>
      <c r="E30" s="43" t="s">
        <v>43</v>
      </c>
      <c r="F30" s="43" t="s">
        <v>314</v>
      </c>
      <c r="G30" s="43" t="s">
        <v>516</v>
      </c>
      <c r="H30" s="43" t="s">
        <v>294</v>
      </c>
      <c r="I30" s="43" t="s">
        <v>315</v>
      </c>
      <c r="J30" s="43" t="s">
        <v>289</v>
      </c>
      <c r="K30" s="43" t="s">
        <v>683</v>
      </c>
    </row>
    <row r="31" spans="1:11" x14ac:dyDescent="0.25">
      <c r="A31" s="43">
        <v>30</v>
      </c>
      <c r="B31" s="43" t="s">
        <v>327</v>
      </c>
      <c r="C31" s="43" t="s">
        <v>328</v>
      </c>
      <c r="D31" s="43" t="s">
        <v>112</v>
      </c>
      <c r="E31" s="43" t="s">
        <v>43</v>
      </c>
      <c r="F31" s="43" t="s">
        <v>329</v>
      </c>
      <c r="G31" s="43" t="s">
        <v>666</v>
      </c>
      <c r="H31" s="43" t="s">
        <v>287</v>
      </c>
      <c r="I31" s="43" t="s">
        <v>330</v>
      </c>
      <c r="J31" s="43" t="s">
        <v>289</v>
      </c>
      <c r="K31" s="43" t="s">
        <v>684</v>
      </c>
    </row>
    <row r="32" spans="1:11" x14ac:dyDescent="0.25">
      <c r="A32" s="43">
        <v>31</v>
      </c>
      <c r="B32" s="43" t="s">
        <v>15</v>
      </c>
      <c r="C32" s="43" t="s">
        <v>16</v>
      </c>
      <c r="D32" s="43" t="s">
        <v>17</v>
      </c>
      <c r="E32" s="43" t="s">
        <v>7</v>
      </c>
      <c r="F32" s="43" t="s">
        <v>18</v>
      </c>
      <c r="G32" s="43" t="s">
        <v>527</v>
      </c>
      <c r="H32" s="43" t="s">
        <v>5</v>
      </c>
      <c r="I32" s="43" t="s">
        <v>19</v>
      </c>
      <c r="J32" s="43" t="s">
        <v>6</v>
      </c>
      <c r="K32" s="43" t="s">
        <v>685</v>
      </c>
    </row>
    <row r="33" spans="1:11" x14ac:dyDescent="0.25">
      <c r="A33" s="43">
        <v>32</v>
      </c>
      <c r="B33" s="43" t="s">
        <v>333</v>
      </c>
      <c r="C33" s="43" t="s">
        <v>334</v>
      </c>
      <c r="D33" s="43" t="s">
        <v>335</v>
      </c>
      <c r="E33" s="43" t="s">
        <v>48</v>
      </c>
      <c r="F33" s="43" t="s">
        <v>336</v>
      </c>
      <c r="G33" s="43" t="s">
        <v>666</v>
      </c>
      <c r="H33" s="43" t="s">
        <v>287</v>
      </c>
      <c r="I33" s="43" t="s">
        <v>337</v>
      </c>
      <c r="J33" s="43" t="s">
        <v>289</v>
      </c>
      <c r="K33" s="43" t="s">
        <v>686</v>
      </c>
    </row>
    <row r="34" spans="1:11" x14ac:dyDescent="0.25">
      <c r="A34" s="43">
        <v>33</v>
      </c>
      <c r="B34" s="43" t="s">
        <v>339</v>
      </c>
      <c r="C34" s="43" t="s">
        <v>340</v>
      </c>
      <c r="D34" s="43" t="s">
        <v>341</v>
      </c>
      <c r="E34" s="43" t="s">
        <v>48</v>
      </c>
      <c r="F34" s="43" t="s">
        <v>342</v>
      </c>
      <c r="G34" s="43" t="s">
        <v>666</v>
      </c>
      <c r="H34" s="43" t="s">
        <v>287</v>
      </c>
      <c r="I34" s="43" t="s">
        <v>343</v>
      </c>
      <c r="J34" s="43" t="s">
        <v>289</v>
      </c>
      <c r="K34" s="43" t="s">
        <v>687</v>
      </c>
    </row>
    <row r="35" spans="1:11" x14ac:dyDescent="0.25">
      <c r="A35" s="43">
        <v>34</v>
      </c>
      <c r="B35" s="43" t="s">
        <v>345</v>
      </c>
      <c r="C35" s="43" t="s">
        <v>346</v>
      </c>
      <c r="D35" s="43" t="s">
        <v>17</v>
      </c>
      <c r="E35" s="43" t="s">
        <v>7</v>
      </c>
      <c r="F35" s="43" t="s">
        <v>347</v>
      </c>
      <c r="G35" s="43" t="s">
        <v>666</v>
      </c>
      <c r="H35" s="43" t="s">
        <v>287</v>
      </c>
      <c r="I35" s="43" t="s">
        <v>348</v>
      </c>
      <c r="J35" s="43" t="s">
        <v>289</v>
      </c>
      <c r="K35" s="43" t="s">
        <v>688</v>
      </c>
    </row>
    <row r="36" spans="1:11" x14ac:dyDescent="0.25">
      <c r="A36" s="43">
        <v>35</v>
      </c>
      <c r="B36" s="43" t="s">
        <v>350</v>
      </c>
      <c r="C36" s="43" t="s">
        <v>340</v>
      </c>
      <c r="D36" s="43" t="s">
        <v>351</v>
      </c>
      <c r="E36" s="43" t="s">
        <v>48</v>
      </c>
      <c r="F36" s="43" t="s">
        <v>352</v>
      </c>
      <c r="G36" s="43" t="s">
        <v>516</v>
      </c>
      <c r="H36" s="43" t="s">
        <v>287</v>
      </c>
      <c r="I36" s="43" t="s">
        <v>353</v>
      </c>
      <c r="J36" s="43" t="s">
        <v>289</v>
      </c>
      <c r="K36" s="43" t="s">
        <v>689</v>
      </c>
    </row>
    <row r="37" spans="1:11" x14ac:dyDescent="0.25">
      <c r="A37" s="43">
        <v>36</v>
      </c>
      <c r="B37" s="43" t="s">
        <v>355</v>
      </c>
      <c r="C37" s="43" t="s">
        <v>356</v>
      </c>
      <c r="D37" s="43" t="s">
        <v>0</v>
      </c>
      <c r="E37" s="43" t="s">
        <v>1</v>
      </c>
      <c r="F37" s="43" t="s">
        <v>357</v>
      </c>
      <c r="G37" s="43" t="s">
        <v>666</v>
      </c>
      <c r="H37" s="43" t="s">
        <v>294</v>
      </c>
      <c r="I37" s="43" t="s">
        <v>358</v>
      </c>
      <c r="J37" s="43" t="s">
        <v>289</v>
      </c>
      <c r="K37" s="43" t="s">
        <v>690</v>
      </c>
    </row>
    <row r="38" spans="1:11" x14ac:dyDescent="0.25">
      <c r="A38" s="43">
        <v>37</v>
      </c>
      <c r="B38" s="43" t="s">
        <v>238</v>
      </c>
      <c r="C38" s="43" t="s">
        <v>239</v>
      </c>
      <c r="D38" s="43" t="s">
        <v>0</v>
      </c>
      <c r="E38" s="43" t="s">
        <v>1</v>
      </c>
      <c r="F38" s="43" t="s">
        <v>240</v>
      </c>
      <c r="G38" s="43" t="s">
        <v>516</v>
      </c>
      <c r="H38" s="43" t="s">
        <v>3</v>
      </c>
      <c r="I38" s="43" t="s">
        <v>241</v>
      </c>
      <c r="J38" s="43" t="s">
        <v>53</v>
      </c>
      <c r="K38" s="43" t="s">
        <v>691</v>
      </c>
    </row>
    <row r="39" spans="1:11" x14ac:dyDescent="0.25">
      <c r="A39" s="43">
        <v>38</v>
      </c>
      <c r="B39" s="43" t="s">
        <v>361</v>
      </c>
      <c r="C39" s="43" t="s">
        <v>362</v>
      </c>
      <c r="D39" s="43" t="s">
        <v>0</v>
      </c>
      <c r="E39" s="43" t="s">
        <v>1</v>
      </c>
      <c r="F39" s="43" t="s">
        <v>363</v>
      </c>
      <c r="G39" s="43" t="s">
        <v>666</v>
      </c>
      <c r="H39" s="43" t="s">
        <v>287</v>
      </c>
      <c r="I39" s="43" t="s">
        <v>364</v>
      </c>
      <c r="J39" s="43" t="s">
        <v>289</v>
      </c>
      <c r="K39" s="43" t="s">
        <v>692</v>
      </c>
    </row>
    <row r="40" spans="1:11" x14ac:dyDescent="0.25">
      <c r="A40" s="43">
        <v>39</v>
      </c>
      <c r="B40" s="43" t="s">
        <v>366</v>
      </c>
      <c r="C40" s="43" t="s">
        <v>367</v>
      </c>
      <c r="D40" s="43" t="s">
        <v>368</v>
      </c>
      <c r="E40" s="43" t="s">
        <v>43</v>
      </c>
      <c r="F40" s="43" t="s">
        <v>369</v>
      </c>
      <c r="G40" s="43" t="s">
        <v>516</v>
      </c>
      <c r="H40" s="43" t="s">
        <v>294</v>
      </c>
      <c r="I40" s="43" t="s">
        <v>370</v>
      </c>
      <c r="J40" s="43" t="s">
        <v>289</v>
      </c>
      <c r="K40" s="43" t="s">
        <v>693</v>
      </c>
    </row>
    <row r="41" spans="1:11" x14ac:dyDescent="0.25">
      <c r="A41" s="43">
        <v>40</v>
      </c>
      <c r="B41" s="43" t="s">
        <v>372</v>
      </c>
      <c r="C41" s="43" t="s">
        <v>373</v>
      </c>
      <c r="D41" s="43" t="s">
        <v>42</v>
      </c>
      <c r="E41" s="43" t="s">
        <v>43</v>
      </c>
      <c r="F41" s="43" t="s">
        <v>374</v>
      </c>
      <c r="G41" s="43" t="s">
        <v>666</v>
      </c>
      <c r="H41" s="43" t="s">
        <v>294</v>
      </c>
      <c r="I41" s="43" t="s">
        <v>375</v>
      </c>
      <c r="J41" s="43" t="s">
        <v>289</v>
      </c>
      <c r="K41" s="43" t="s">
        <v>694</v>
      </c>
    </row>
    <row r="42" spans="1:11" x14ac:dyDescent="0.25">
      <c r="A42" s="43">
        <v>41</v>
      </c>
      <c r="B42" s="43" t="s">
        <v>377</v>
      </c>
      <c r="C42" s="43" t="s">
        <v>378</v>
      </c>
      <c r="D42" s="43" t="s">
        <v>256</v>
      </c>
      <c r="E42" s="43" t="s">
        <v>1</v>
      </c>
      <c r="F42" s="43" t="s">
        <v>379</v>
      </c>
      <c r="G42" s="43" t="s">
        <v>666</v>
      </c>
      <c r="H42" s="43" t="s">
        <v>294</v>
      </c>
      <c r="I42" s="43" t="s">
        <v>380</v>
      </c>
      <c r="J42" s="43" t="s">
        <v>289</v>
      </c>
      <c r="K42" s="43" t="s">
        <v>695</v>
      </c>
    </row>
    <row r="43" spans="1:11" x14ac:dyDescent="0.25">
      <c r="A43" s="43">
        <v>42</v>
      </c>
      <c r="B43" s="43" t="s">
        <v>387</v>
      </c>
      <c r="C43" s="43" t="s">
        <v>279</v>
      </c>
      <c r="D43" s="43" t="s">
        <v>351</v>
      </c>
      <c r="E43" s="43" t="s">
        <v>48</v>
      </c>
      <c r="F43" s="43" t="s">
        <v>388</v>
      </c>
      <c r="G43" s="43" t="s">
        <v>516</v>
      </c>
      <c r="H43" s="43" t="s">
        <v>287</v>
      </c>
      <c r="I43" s="43" t="s">
        <v>389</v>
      </c>
      <c r="J43" s="43" t="s">
        <v>289</v>
      </c>
      <c r="K43" s="43" t="s">
        <v>696</v>
      </c>
    </row>
    <row r="44" spans="1:11" x14ac:dyDescent="0.25">
      <c r="A44" s="43">
        <v>43</v>
      </c>
      <c r="B44" s="43" t="s">
        <v>49</v>
      </c>
      <c r="C44" s="43" t="s">
        <v>97</v>
      </c>
      <c r="D44" s="43" t="s">
        <v>66</v>
      </c>
      <c r="E44" s="43" t="s">
        <v>1</v>
      </c>
      <c r="F44" s="43" t="s">
        <v>391</v>
      </c>
      <c r="G44" s="43" t="s">
        <v>516</v>
      </c>
      <c r="H44" s="43" t="s">
        <v>294</v>
      </c>
      <c r="I44" s="43" t="s">
        <v>392</v>
      </c>
      <c r="J44" s="43" t="s">
        <v>289</v>
      </c>
      <c r="K44" s="43" t="s">
        <v>697</v>
      </c>
    </row>
    <row r="45" spans="1:11" x14ac:dyDescent="0.25">
      <c r="A45" s="43">
        <v>44</v>
      </c>
      <c r="B45" s="43" t="s">
        <v>366</v>
      </c>
      <c r="C45" s="43" t="s">
        <v>367</v>
      </c>
      <c r="D45" s="43" t="s">
        <v>368</v>
      </c>
      <c r="E45" s="43" t="s">
        <v>43</v>
      </c>
      <c r="F45" s="43" t="s">
        <v>395</v>
      </c>
      <c r="G45" s="43" t="s">
        <v>527</v>
      </c>
      <c r="H45" s="43" t="s">
        <v>5</v>
      </c>
      <c r="I45" s="43" t="s">
        <v>396</v>
      </c>
      <c r="J45" s="43" t="s">
        <v>6</v>
      </c>
      <c r="K45" s="43" t="s">
        <v>698</v>
      </c>
    </row>
    <row r="46" spans="1:11" x14ac:dyDescent="0.25">
      <c r="A46" s="43">
        <v>45</v>
      </c>
      <c r="B46" s="43" t="s">
        <v>137</v>
      </c>
      <c r="C46" s="43" t="s">
        <v>138</v>
      </c>
      <c r="D46" s="43" t="s">
        <v>0</v>
      </c>
      <c r="E46" s="43" t="s">
        <v>1</v>
      </c>
      <c r="F46" s="43" t="s">
        <v>139</v>
      </c>
      <c r="G46" s="43" t="s">
        <v>666</v>
      </c>
      <c r="H46" s="43" t="s">
        <v>3</v>
      </c>
      <c r="I46" s="43" t="s">
        <v>140</v>
      </c>
      <c r="J46" s="43" t="s">
        <v>53</v>
      </c>
      <c r="K46" s="43" t="s">
        <v>699</v>
      </c>
    </row>
    <row r="47" spans="1:11" x14ac:dyDescent="0.25">
      <c r="A47" s="43">
        <v>46</v>
      </c>
      <c r="B47" s="43" t="s">
        <v>262</v>
      </c>
      <c r="C47" s="43" t="s">
        <v>399</v>
      </c>
      <c r="D47" s="43" t="s">
        <v>0</v>
      </c>
      <c r="E47" s="43" t="s">
        <v>1</v>
      </c>
      <c r="F47" s="43" t="s">
        <v>400</v>
      </c>
      <c r="G47" s="43" t="s">
        <v>516</v>
      </c>
      <c r="H47" s="43" t="s">
        <v>294</v>
      </c>
      <c r="I47" s="43" t="s">
        <v>401</v>
      </c>
      <c r="J47" s="43" t="s">
        <v>289</v>
      </c>
      <c r="K47" s="43" t="s">
        <v>700</v>
      </c>
    </row>
    <row r="48" spans="1:11" x14ac:dyDescent="0.25">
      <c r="A48" s="43">
        <v>47</v>
      </c>
      <c r="B48" s="43" t="s">
        <v>403</v>
      </c>
      <c r="C48" s="43" t="s">
        <v>60</v>
      </c>
      <c r="D48" s="43" t="s">
        <v>27</v>
      </c>
      <c r="E48" s="43" t="s">
        <v>28</v>
      </c>
      <c r="F48" s="43" t="s">
        <v>404</v>
      </c>
      <c r="G48" s="43" t="s">
        <v>516</v>
      </c>
      <c r="H48" s="43" t="s">
        <v>287</v>
      </c>
      <c r="I48" s="43" t="s">
        <v>405</v>
      </c>
      <c r="J48" s="43" t="s">
        <v>289</v>
      </c>
      <c r="K48" s="43" t="s">
        <v>701</v>
      </c>
    </row>
    <row r="49" spans="1:11" x14ac:dyDescent="0.25">
      <c r="A49" s="43">
        <v>48</v>
      </c>
      <c r="B49" s="43" t="s">
        <v>407</v>
      </c>
      <c r="C49" s="43" t="s">
        <v>408</v>
      </c>
      <c r="D49" s="43" t="s">
        <v>618</v>
      </c>
      <c r="E49" s="43" t="s">
        <v>619</v>
      </c>
      <c r="F49" s="43" t="s">
        <v>412</v>
      </c>
      <c r="G49" s="43" t="s">
        <v>666</v>
      </c>
      <c r="H49" s="43" t="s">
        <v>294</v>
      </c>
      <c r="I49" s="43" t="s">
        <v>413</v>
      </c>
      <c r="J49" s="43" t="s">
        <v>289</v>
      </c>
      <c r="K49" s="43" t="s">
        <v>702</v>
      </c>
    </row>
    <row r="50" spans="1:11" x14ac:dyDescent="0.25">
      <c r="A50" s="43">
        <v>49</v>
      </c>
      <c r="B50" s="43" t="s">
        <v>415</v>
      </c>
      <c r="C50" s="43" t="s">
        <v>416</v>
      </c>
      <c r="D50" s="43" t="s">
        <v>417</v>
      </c>
      <c r="E50" s="43" t="s">
        <v>28</v>
      </c>
      <c r="F50" s="43" t="s">
        <v>418</v>
      </c>
      <c r="G50" s="43" t="s">
        <v>666</v>
      </c>
      <c r="H50" s="43" t="s">
        <v>287</v>
      </c>
      <c r="I50" s="43" t="s">
        <v>419</v>
      </c>
      <c r="J50" s="43" t="s">
        <v>289</v>
      </c>
      <c r="K50" s="43" t="s">
        <v>703</v>
      </c>
    </row>
    <row r="51" spans="1:11" x14ac:dyDescent="0.25">
      <c r="A51" s="43">
        <v>50</v>
      </c>
      <c r="B51" s="43" t="s">
        <v>431</v>
      </c>
      <c r="C51" s="43" t="s">
        <v>172</v>
      </c>
      <c r="D51" s="43" t="s">
        <v>432</v>
      </c>
      <c r="E51" s="43" t="s">
        <v>28</v>
      </c>
      <c r="F51" s="43" t="s">
        <v>433</v>
      </c>
      <c r="G51" s="43" t="s">
        <v>516</v>
      </c>
      <c r="H51" s="43" t="s">
        <v>294</v>
      </c>
      <c r="I51" s="43" t="s">
        <v>434</v>
      </c>
      <c r="J51" s="43" t="s">
        <v>289</v>
      </c>
      <c r="K51" s="43" t="s">
        <v>704</v>
      </c>
    </row>
    <row r="52" spans="1:11" x14ac:dyDescent="0.25">
      <c r="A52" s="43">
        <v>51</v>
      </c>
      <c r="B52" s="43" t="s">
        <v>15</v>
      </c>
      <c r="C52" s="43" t="s">
        <v>16</v>
      </c>
      <c r="D52" s="43" t="s">
        <v>17</v>
      </c>
      <c r="E52" s="43" t="s">
        <v>7</v>
      </c>
      <c r="F52" s="43" t="s">
        <v>77</v>
      </c>
      <c r="G52" s="43" t="s">
        <v>666</v>
      </c>
      <c r="H52" s="43" t="s">
        <v>30</v>
      </c>
      <c r="I52" s="43" t="s">
        <v>78</v>
      </c>
      <c r="J52" s="43" t="s">
        <v>32</v>
      </c>
      <c r="K52" s="43" t="s">
        <v>705</v>
      </c>
    </row>
    <row r="53" spans="1:11" x14ac:dyDescent="0.25">
      <c r="A53" s="43">
        <v>52</v>
      </c>
      <c r="B53" s="43" t="s">
        <v>407</v>
      </c>
      <c r="C53" s="43" t="s">
        <v>408</v>
      </c>
      <c r="D53" s="43" t="s">
        <v>618</v>
      </c>
      <c r="E53" s="43" t="s">
        <v>619</v>
      </c>
      <c r="F53" s="43" t="s">
        <v>437</v>
      </c>
      <c r="G53" s="43" t="s">
        <v>666</v>
      </c>
      <c r="H53" s="43" t="s">
        <v>30</v>
      </c>
      <c r="I53" s="43" t="s">
        <v>438</v>
      </c>
      <c r="J53" s="43" t="s">
        <v>32</v>
      </c>
      <c r="K53" s="43" t="s">
        <v>706</v>
      </c>
    </row>
    <row r="54" spans="1:11" x14ac:dyDescent="0.25">
      <c r="A54" s="43">
        <v>53</v>
      </c>
      <c r="B54" s="43" t="s">
        <v>407</v>
      </c>
      <c r="C54" s="43" t="s">
        <v>408</v>
      </c>
      <c r="D54" s="43" t="s">
        <v>618</v>
      </c>
      <c r="E54" s="43" t="s">
        <v>619</v>
      </c>
      <c r="F54" s="43" t="s">
        <v>440</v>
      </c>
      <c r="G54" s="43" t="s">
        <v>666</v>
      </c>
      <c r="H54" s="43" t="s">
        <v>30</v>
      </c>
      <c r="I54" s="43" t="s">
        <v>441</v>
      </c>
      <c r="J54" s="43" t="s">
        <v>32</v>
      </c>
      <c r="K54" s="43" t="s">
        <v>707</v>
      </c>
    </row>
    <row r="55" spans="1:11" x14ac:dyDescent="0.25">
      <c r="A55" s="43">
        <v>54</v>
      </c>
      <c r="B55" s="43" t="s">
        <v>443</v>
      </c>
      <c r="C55" s="43" t="s">
        <v>444</v>
      </c>
      <c r="D55" s="43" t="s">
        <v>0</v>
      </c>
      <c r="E55" s="43" t="s">
        <v>1</v>
      </c>
      <c r="F55" s="43" t="s">
        <v>445</v>
      </c>
      <c r="G55" s="43" t="s">
        <v>527</v>
      </c>
      <c r="H55" s="43" t="s">
        <v>5</v>
      </c>
      <c r="I55" s="43" t="s">
        <v>446</v>
      </c>
      <c r="J55" s="43" t="s">
        <v>6</v>
      </c>
      <c r="K55" s="43" t="s">
        <v>708</v>
      </c>
    </row>
    <row r="56" spans="1:11" x14ac:dyDescent="0.25">
      <c r="A56" s="43">
        <v>55</v>
      </c>
      <c r="B56" s="43" t="s">
        <v>448</v>
      </c>
      <c r="C56" s="43" t="s">
        <v>449</v>
      </c>
      <c r="D56" s="43" t="s">
        <v>205</v>
      </c>
      <c r="E56" s="43" t="s">
        <v>1</v>
      </c>
      <c r="F56" s="43" t="s">
        <v>450</v>
      </c>
      <c r="G56" s="43" t="s">
        <v>527</v>
      </c>
      <c r="H56" s="43" t="s">
        <v>5</v>
      </c>
      <c r="I56" s="43" t="s">
        <v>451</v>
      </c>
      <c r="J56" s="43" t="s">
        <v>6</v>
      </c>
      <c r="K56" s="43" t="s">
        <v>709</v>
      </c>
    </row>
    <row r="57" spans="1:11" x14ac:dyDescent="0.25">
      <c r="A57" s="43">
        <v>56</v>
      </c>
      <c r="B57" s="43" t="s">
        <v>453</v>
      </c>
      <c r="C57" s="43" t="s">
        <v>454</v>
      </c>
      <c r="D57" s="43" t="s">
        <v>455</v>
      </c>
      <c r="E57" s="43" t="s">
        <v>456</v>
      </c>
      <c r="F57" s="43" t="s">
        <v>457</v>
      </c>
      <c r="G57" s="43" t="s">
        <v>666</v>
      </c>
      <c r="H57" s="43" t="s">
        <v>30</v>
      </c>
      <c r="I57" s="43" t="s">
        <v>458</v>
      </c>
      <c r="J57" s="43" t="s">
        <v>32</v>
      </c>
      <c r="K57" s="43" t="s">
        <v>710</v>
      </c>
    </row>
    <row r="58" spans="1:11" x14ac:dyDescent="0.25">
      <c r="A58" s="43">
        <v>57</v>
      </c>
      <c r="B58" s="43" t="s">
        <v>460</v>
      </c>
      <c r="C58" s="43" t="s">
        <v>461</v>
      </c>
      <c r="D58" s="43" t="s">
        <v>462</v>
      </c>
      <c r="E58" s="43" t="s">
        <v>1</v>
      </c>
      <c r="F58" s="43" t="s">
        <v>463</v>
      </c>
      <c r="G58" s="43" t="s">
        <v>666</v>
      </c>
      <c r="H58" s="43" t="s">
        <v>30</v>
      </c>
      <c r="I58" s="43" t="s">
        <v>464</v>
      </c>
      <c r="J58" s="43" t="s">
        <v>32</v>
      </c>
      <c r="K58" s="43" t="s">
        <v>711</v>
      </c>
    </row>
    <row r="59" spans="1:11" x14ac:dyDescent="0.25">
      <c r="A59" s="43">
        <v>58</v>
      </c>
      <c r="B59" s="43" t="s">
        <v>165</v>
      </c>
      <c r="C59" s="43" t="s">
        <v>166</v>
      </c>
      <c r="D59" s="43" t="s">
        <v>27</v>
      </c>
      <c r="E59" s="43" t="s">
        <v>28</v>
      </c>
      <c r="F59" s="43" t="s">
        <v>167</v>
      </c>
      <c r="G59" s="43" t="s">
        <v>516</v>
      </c>
      <c r="H59" s="43" t="s">
        <v>30</v>
      </c>
      <c r="I59" s="43" t="s">
        <v>168</v>
      </c>
      <c r="J59" s="43" t="s">
        <v>32</v>
      </c>
      <c r="K59" s="43" t="s">
        <v>712</v>
      </c>
    </row>
    <row r="60" spans="1:11" x14ac:dyDescent="0.25">
      <c r="A60" s="43">
        <v>59</v>
      </c>
      <c r="B60" s="43" t="s">
        <v>20</v>
      </c>
      <c r="C60" s="43" t="s">
        <v>21</v>
      </c>
      <c r="D60" s="43" t="s">
        <v>0</v>
      </c>
      <c r="E60" s="43" t="s">
        <v>1</v>
      </c>
      <c r="F60" s="43" t="s">
        <v>22</v>
      </c>
      <c r="G60" s="43" t="s">
        <v>527</v>
      </c>
      <c r="H60" s="43" t="s">
        <v>5</v>
      </c>
      <c r="I60" s="43" t="s">
        <v>23</v>
      </c>
      <c r="J60" s="43" t="s">
        <v>6</v>
      </c>
      <c r="K60" s="43" t="s">
        <v>713</v>
      </c>
    </row>
    <row r="61" spans="1:11" x14ac:dyDescent="0.25">
      <c r="A61" s="43">
        <v>60</v>
      </c>
      <c r="B61" s="43" t="s">
        <v>25</v>
      </c>
      <c r="C61" s="43" t="s">
        <v>26</v>
      </c>
      <c r="D61" s="43" t="s">
        <v>27</v>
      </c>
      <c r="E61" s="43" t="s">
        <v>28</v>
      </c>
      <c r="F61" s="43" t="s">
        <v>29</v>
      </c>
      <c r="G61" s="43" t="s">
        <v>666</v>
      </c>
      <c r="H61" s="43" t="s">
        <v>30</v>
      </c>
      <c r="I61" s="43" t="s">
        <v>31</v>
      </c>
      <c r="J61" s="43" t="s">
        <v>32</v>
      </c>
      <c r="K61" s="43" t="s">
        <v>714</v>
      </c>
    </row>
    <row r="62" spans="1:11" x14ac:dyDescent="0.25">
      <c r="A62" s="43">
        <v>61</v>
      </c>
      <c r="B62" s="43" t="s">
        <v>34</v>
      </c>
      <c r="C62" s="43" t="s">
        <v>35</v>
      </c>
      <c r="D62" s="43" t="s">
        <v>36</v>
      </c>
      <c r="E62" s="43" t="s">
        <v>1</v>
      </c>
      <c r="F62" s="43" t="s">
        <v>37</v>
      </c>
      <c r="G62" s="43" t="s">
        <v>527</v>
      </c>
      <c r="H62" s="43" t="s">
        <v>5</v>
      </c>
      <c r="I62" s="43" t="s">
        <v>38</v>
      </c>
      <c r="J62" s="43" t="s">
        <v>6</v>
      </c>
      <c r="K62" s="43" t="s">
        <v>715</v>
      </c>
    </row>
    <row r="63" spans="1:11" x14ac:dyDescent="0.25">
      <c r="A63" s="43">
        <v>62</v>
      </c>
      <c r="B63" s="43" t="s">
        <v>40</v>
      </c>
      <c r="C63" s="43" t="s">
        <v>41</v>
      </c>
      <c r="D63" s="43" t="s">
        <v>42</v>
      </c>
      <c r="E63" s="43" t="s">
        <v>43</v>
      </c>
      <c r="F63" s="43" t="s">
        <v>44</v>
      </c>
      <c r="G63" s="43" t="s">
        <v>527</v>
      </c>
      <c r="H63" s="43" t="s">
        <v>5</v>
      </c>
      <c r="I63" s="43" t="s">
        <v>45</v>
      </c>
      <c r="J63" s="43" t="s">
        <v>6</v>
      </c>
      <c r="K63" s="43" t="s">
        <v>716</v>
      </c>
    </row>
    <row r="64" spans="1:11" x14ac:dyDescent="0.25">
      <c r="A64" s="43">
        <v>63</v>
      </c>
      <c r="B64" s="43" t="s">
        <v>54</v>
      </c>
      <c r="C64" s="43" t="s">
        <v>55</v>
      </c>
      <c r="D64" s="43" t="s">
        <v>0</v>
      </c>
      <c r="E64" s="43" t="s">
        <v>1</v>
      </c>
      <c r="F64" s="43" t="s">
        <v>56</v>
      </c>
      <c r="G64" s="43" t="s">
        <v>527</v>
      </c>
      <c r="H64" s="43" t="s">
        <v>5</v>
      </c>
      <c r="I64" s="43" t="s">
        <v>57</v>
      </c>
      <c r="J64" s="43" t="s">
        <v>6</v>
      </c>
      <c r="K64" s="43" t="s">
        <v>717</v>
      </c>
    </row>
    <row r="65" spans="1:11" x14ac:dyDescent="0.25">
      <c r="A65" s="43">
        <v>64</v>
      </c>
      <c r="B65" s="43" t="s">
        <v>64</v>
      </c>
      <c r="C65" s="43" t="s">
        <v>65</v>
      </c>
      <c r="D65" s="43" t="s">
        <v>66</v>
      </c>
      <c r="E65" s="43" t="s">
        <v>1</v>
      </c>
      <c r="F65" s="43" t="s">
        <v>67</v>
      </c>
      <c r="G65" s="43" t="s">
        <v>666</v>
      </c>
      <c r="H65" s="43" t="s">
        <v>30</v>
      </c>
      <c r="I65" s="43" t="s">
        <v>68</v>
      </c>
      <c r="J65" s="43" t="s">
        <v>32</v>
      </c>
      <c r="K65" s="43" t="s">
        <v>718</v>
      </c>
    </row>
    <row r="66" spans="1:11" x14ac:dyDescent="0.25">
      <c r="A66" s="43">
        <v>65</v>
      </c>
      <c r="B66" s="43" t="s">
        <v>71</v>
      </c>
      <c r="C66" s="43" t="s">
        <v>72</v>
      </c>
      <c r="D66" s="43" t="s">
        <v>73</v>
      </c>
      <c r="E66" s="43" t="s">
        <v>28</v>
      </c>
      <c r="F66" s="43" t="s">
        <v>74</v>
      </c>
      <c r="G66" s="43" t="s">
        <v>516</v>
      </c>
      <c r="H66" s="43" t="s">
        <v>30</v>
      </c>
      <c r="I66" s="43" t="s">
        <v>75</v>
      </c>
      <c r="J66" s="43" t="s">
        <v>32</v>
      </c>
      <c r="K66" s="43" t="s">
        <v>719</v>
      </c>
    </row>
    <row r="67" spans="1:11" x14ac:dyDescent="0.25">
      <c r="A67" s="43">
        <v>66</v>
      </c>
      <c r="B67" s="43" t="s">
        <v>467</v>
      </c>
      <c r="C67" s="43" t="s">
        <v>468</v>
      </c>
      <c r="D67" s="43" t="s">
        <v>0</v>
      </c>
      <c r="E67" s="43" t="s">
        <v>1</v>
      </c>
      <c r="F67" s="43" t="s">
        <v>469</v>
      </c>
      <c r="G67" s="43" t="s">
        <v>527</v>
      </c>
      <c r="H67" s="43" t="s">
        <v>5</v>
      </c>
      <c r="I67" s="43" t="s">
        <v>470</v>
      </c>
      <c r="J67" s="43" t="s">
        <v>6</v>
      </c>
      <c r="K67" s="43" t="s">
        <v>720</v>
      </c>
    </row>
    <row r="68" spans="1:11" x14ac:dyDescent="0.25">
      <c r="A68" s="43">
        <v>67</v>
      </c>
      <c r="B68" s="43" t="s">
        <v>79</v>
      </c>
      <c r="C68" s="43" t="s">
        <v>11</v>
      </c>
      <c r="D68" s="43" t="s">
        <v>80</v>
      </c>
      <c r="E68" s="43" t="s">
        <v>81</v>
      </c>
      <c r="F68" s="43" t="s">
        <v>82</v>
      </c>
      <c r="G68" s="43" t="s">
        <v>527</v>
      </c>
      <c r="H68" s="43" t="s">
        <v>5</v>
      </c>
      <c r="I68" s="43" t="s">
        <v>83</v>
      </c>
      <c r="J68" s="43" t="s">
        <v>6</v>
      </c>
      <c r="K68" s="43" t="s">
        <v>721</v>
      </c>
    </row>
    <row r="69" spans="1:11" x14ac:dyDescent="0.25">
      <c r="A69" s="43">
        <v>68</v>
      </c>
      <c r="B69" s="43" t="s">
        <v>64</v>
      </c>
      <c r="C69" s="43" t="s">
        <v>65</v>
      </c>
      <c r="D69" s="43" t="s">
        <v>66</v>
      </c>
      <c r="E69" s="43" t="s">
        <v>1</v>
      </c>
      <c r="F69" s="43" t="s">
        <v>85</v>
      </c>
      <c r="G69" s="43" t="s">
        <v>527</v>
      </c>
      <c r="H69" s="43" t="s">
        <v>5</v>
      </c>
      <c r="I69" s="43" t="s">
        <v>86</v>
      </c>
      <c r="J69" s="43" t="s">
        <v>6</v>
      </c>
      <c r="K69" s="43" t="s">
        <v>722</v>
      </c>
    </row>
    <row r="70" spans="1:11" x14ac:dyDescent="0.25">
      <c r="A70" s="43">
        <v>69</v>
      </c>
      <c r="B70" s="43" t="s">
        <v>88</v>
      </c>
      <c r="C70" s="43" t="s">
        <v>89</v>
      </c>
      <c r="D70" s="43" t="s">
        <v>90</v>
      </c>
      <c r="E70" s="43" t="s">
        <v>70</v>
      </c>
      <c r="F70" s="43" t="s">
        <v>91</v>
      </c>
      <c r="G70" s="43" t="s">
        <v>527</v>
      </c>
      <c r="H70" s="43" t="s">
        <v>5</v>
      </c>
      <c r="I70" s="43" t="s">
        <v>92</v>
      </c>
      <c r="J70" s="43" t="s">
        <v>6</v>
      </c>
      <c r="K70" s="43" t="s">
        <v>723</v>
      </c>
    </row>
    <row r="71" spans="1:11" x14ac:dyDescent="0.25">
      <c r="A71" s="43">
        <v>70</v>
      </c>
      <c r="B71" s="43" t="s">
        <v>50</v>
      </c>
      <c r="C71" s="43" t="s">
        <v>51</v>
      </c>
      <c r="D71" s="43" t="s">
        <v>52</v>
      </c>
      <c r="E71" s="43" t="s">
        <v>43</v>
      </c>
      <c r="F71" s="43" t="s">
        <v>94</v>
      </c>
      <c r="G71" s="43" t="s">
        <v>527</v>
      </c>
      <c r="H71" s="43" t="s">
        <v>5</v>
      </c>
      <c r="I71" s="43" t="s">
        <v>95</v>
      </c>
      <c r="J71" s="43" t="s">
        <v>6</v>
      </c>
      <c r="K71" s="43" t="s">
        <v>724</v>
      </c>
    </row>
    <row r="72" spans="1:11" x14ac:dyDescent="0.25">
      <c r="A72" s="43">
        <v>71</v>
      </c>
      <c r="B72" s="43" t="s">
        <v>49</v>
      </c>
      <c r="C72" s="43" t="s">
        <v>97</v>
      </c>
      <c r="D72" s="43" t="s">
        <v>66</v>
      </c>
      <c r="E72" s="43" t="s">
        <v>1</v>
      </c>
      <c r="F72" s="43" t="s">
        <v>98</v>
      </c>
      <c r="G72" s="43" t="s">
        <v>527</v>
      </c>
      <c r="H72" s="43" t="s">
        <v>5</v>
      </c>
      <c r="I72" s="43" t="s">
        <v>99</v>
      </c>
      <c r="J72" s="43" t="s">
        <v>6</v>
      </c>
      <c r="K72" s="43" t="s">
        <v>725</v>
      </c>
    </row>
    <row r="73" spans="1:11" x14ac:dyDescent="0.25">
      <c r="A73" s="43">
        <v>72</v>
      </c>
      <c r="B73" s="43" t="s">
        <v>104</v>
      </c>
      <c r="C73" s="43" t="s">
        <v>105</v>
      </c>
      <c r="D73" s="43" t="s">
        <v>106</v>
      </c>
      <c r="E73" s="43" t="s">
        <v>7</v>
      </c>
      <c r="F73" s="43" t="s">
        <v>107</v>
      </c>
      <c r="G73" s="43" t="s">
        <v>527</v>
      </c>
      <c r="H73" s="43" t="s">
        <v>5</v>
      </c>
      <c r="I73" s="43" t="s">
        <v>108</v>
      </c>
      <c r="J73" s="43" t="s">
        <v>6</v>
      </c>
      <c r="K73" s="43" t="s">
        <v>726</v>
      </c>
    </row>
    <row r="74" spans="1:11" x14ac:dyDescent="0.25">
      <c r="A74" s="43">
        <v>73</v>
      </c>
      <c r="B74" s="43" t="s">
        <v>110</v>
      </c>
      <c r="C74" s="43" t="s">
        <v>111</v>
      </c>
      <c r="D74" s="43" t="s">
        <v>112</v>
      </c>
      <c r="E74" s="43" t="s">
        <v>43</v>
      </c>
      <c r="F74" s="43" t="s">
        <v>113</v>
      </c>
      <c r="G74" s="43" t="s">
        <v>666</v>
      </c>
      <c r="H74" s="43" t="s">
        <v>3</v>
      </c>
      <c r="I74" s="43" t="s">
        <v>114</v>
      </c>
      <c r="J74" s="43" t="s">
        <v>53</v>
      </c>
      <c r="K74" s="43" t="s">
        <v>727</v>
      </c>
    </row>
    <row r="75" spans="1:11" x14ac:dyDescent="0.25">
      <c r="A75" s="43">
        <v>74</v>
      </c>
      <c r="B75" s="43" t="s">
        <v>120</v>
      </c>
      <c r="C75" s="43" t="s">
        <v>121</v>
      </c>
      <c r="D75" s="43" t="s">
        <v>122</v>
      </c>
      <c r="E75" s="43" t="s">
        <v>43</v>
      </c>
      <c r="F75" s="43" t="s">
        <v>123</v>
      </c>
      <c r="G75" s="43" t="s">
        <v>666</v>
      </c>
      <c r="H75" s="43" t="s">
        <v>3</v>
      </c>
      <c r="I75" s="43" t="s">
        <v>124</v>
      </c>
      <c r="J75" s="43" t="s">
        <v>125</v>
      </c>
      <c r="K75" s="43" t="s">
        <v>728</v>
      </c>
    </row>
    <row r="76" spans="1:11" x14ac:dyDescent="0.25">
      <c r="A76" s="43">
        <v>75</v>
      </c>
      <c r="B76" s="43" t="s">
        <v>127</v>
      </c>
      <c r="C76" s="43" t="s">
        <v>47</v>
      </c>
      <c r="D76" s="43" t="s">
        <v>0</v>
      </c>
      <c r="E76" s="43" t="s">
        <v>1</v>
      </c>
      <c r="F76" s="43" t="s">
        <v>128</v>
      </c>
      <c r="G76" s="43" t="s">
        <v>527</v>
      </c>
      <c r="H76" s="43" t="s">
        <v>8</v>
      </c>
      <c r="I76" s="43" t="s">
        <v>129</v>
      </c>
      <c r="J76" s="43" t="s">
        <v>9</v>
      </c>
      <c r="K76" s="43" t="s">
        <v>729</v>
      </c>
    </row>
    <row r="77" spans="1:11" x14ac:dyDescent="0.25">
      <c r="A77" s="43">
        <v>76</v>
      </c>
      <c r="B77" s="43" t="s">
        <v>641</v>
      </c>
      <c r="C77" s="43" t="s">
        <v>642</v>
      </c>
      <c r="D77" s="43" t="s">
        <v>106</v>
      </c>
      <c r="E77" s="43" t="s">
        <v>7</v>
      </c>
      <c r="F77" s="43" t="s">
        <v>643</v>
      </c>
      <c r="G77" s="43" t="s">
        <v>527</v>
      </c>
      <c r="H77" s="43" t="s">
        <v>8</v>
      </c>
      <c r="I77" s="43" t="s">
        <v>644</v>
      </c>
      <c r="J77" s="43" t="s">
        <v>9</v>
      </c>
      <c r="K77" s="43" t="s">
        <v>730</v>
      </c>
    </row>
    <row r="78" spans="1:11" x14ac:dyDescent="0.25">
      <c r="A78" s="43">
        <v>77</v>
      </c>
      <c r="B78" s="43" t="s">
        <v>131</v>
      </c>
      <c r="C78" s="43" t="s">
        <v>132</v>
      </c>
      <c r="D78" s="43" t="s">
        <v>133</v>
      </c>
      <c r="E78" s="43" t="s">
        <v>28</v>
      </c>
      <c r="F78" s="43" t="s">
        <v>134</v>
      </c>
      <c r="G78" s="43" t="s">
        <v>516</v>
      </c>
      <c r="H78" s="43" t="s">
        <v>30</v>
      </c>
      <c r="I78" s="43" t="s">
        <v>135</v>
      </c>
      <c r="J78" s="43" t="s">
        <v>32</v>
      </c>
      <c r="K78" s="43" t="s">
        <v>731</v>
      </c>
    </row>
    <row r="79" spans="1:11" x14ac:dyDescent="0.25">
      <c r="A79" s="43">
        <v>78</v>
      </c>
      <c r="B79" s="43" t="s">
        <v>145</v>
      </c>
      <c r="C79" s="43" t="s">
        <v>146</v>
      </c>
      <c r="D79" s="43" t="s">
        <v>0</v>
      </c>
      <c r="E79" s="43" t="s">
        <v>1</v>
      </c>
      <c r="F79" s="43" t="s">
        <v>147</v>
      </c>
      <c r="G79" s="43" t="s">
        <v>666</v>
      </c>
      <c r="H79" s="43" t="s">
        <v>3</v>
      </c>
      <c r="I79" s="43" t="s">
        <v>148</v>
      </c>
      <c r="J79" s="43" t="s">
        <v>53</v>
      </c>
      <c r="K79" s="43" t="s">
        <v>732</v>
      </c>
    </row>
    <row r="80" spans="1:11" x14ac:dyDescent="0.25">
      <c r="A80" s="43">
        <v>79</v>
      </c>
      <c r="B80" s="43" t="s">
        <v>150</v>
      </c>
      <c r="C80" s="43" t="s">
        <v>151</v>
      </c>
      <c r="D80" s="43" t="s">
        <v>152</v>
      </c>
      <c r="E80" s="43" t="s">
        <v>28</v>
      </c>
      <c r="F80" s="43" t="s">
        <v>153</v>
      </c>
      <c r="G80" s="43" t="s">
        <v>666</v>
      </c>
      <c r="H80" s="43" t="s">
        <v>30</v>
      </c>
      <c r="I80" s="43" t="s">
        <v>154</v>
      </c>
      <c r="J80" s="43" t="s">
        <v>32</v>
      </c>
      <c r="K80" s="43" t="s">
        <v>733</v>
      </c>
    </row>
    <row r="81" spans="1:11" x14ac:dyDescent="0.25">
      <c r="A81" s="43">
        <v>80</v>
      </c>
      <c r="B81" s="43" t="s">
        <v>54</v>
      </c>
      <c r="C81" s="43" t="s">
        <v>55</v>
      </c>
      <c r="D81" s="43" t="s">
        <v>0</v>
      </c>
      <c r="E81" s="43" t="s">
        <v>1</v>
      </c>
      <c r="F81" s="43" t="s">
        <v>156</v>
      </c>
      <c r="G81" s="43" t="s">
        <v>666</v>
      </c>
      <c r="H81" s="43" t="s">
        <v>157</v>
      </c>
      <c r="I81" s="43" t="s">
        <v>158</v>
      </c>
      <c r="J81" s="43" t="s">
        <v>159</v>
      </c>
      <c r="K81" s="43" t="s">
        <v>734</v>
      </c>
    </row>
    <row r="82" spans="1:11" x14ac:dyDescent="0.25">
      <c r="A82" s="43">
        <v>81</v>
      </c>
      <c r="B82" s="43" t="s">
        <v>101</v>
      </c>
      <c r="C82" s="43" t="s">
        <v>102</v>
      </c>
      <c r="D82" s="43" t="s">
        <v>103</v>
      </c>
      <c r="E82" s="43" t="s">
        <v>43</v>
      </c>
      <c r="F82" s="43" t="s">
        <v>169</v>
      </c>
      <c r="G82" s="43" t="s">
        <v>527</v>
      </c>
      <c r="H82" s="43" t="s">
        <v>8</v>
      </c>
      <c r="I82" s="43" t="s">
        <v>170</v>
      </c>
      <c r="J82" s="43" t="s">
        <v>9</v>
      </c>
      <c r="K82" s="43" t="s">
        <v>735</v>
      </c>
    </row>
    <row r="83" spans="1:11" x14ac:dyDescent="0.25">
      <c r="A83" s="43">
        <v>82</v>
      </c>
      <c r="B83" s="43" t="s">
        <v>174</v>
      </c>
      <c r="C83" s="43" t="s">
        <v>175</v>
      </c>
      <c r="D83" s="43" t="s">
        <v>0</v>
      </c>
      <c r="E83" s="43" t="s">
        <v>1</v>
      </c>
      <c r="F83" s="43" t="s">
        <v>176</v>
      </c>
      <c r="G83" s="43" t="s">
        <v>527</v>
      </c>
      <c r="H83" s="43" t="s">
        <v>8</v>
      </c>
      <c r="I83" s="43" t="s">
        <v>177</v>
      </c>
      <c r="J83" s="43" t="s">
        <v>9</v>
      </c>
      <c r="K83" s="43" t="s">
        <v>736</v>
      </c>
    </row>
    <row r="84" spans="1:11" x14ac:dyDescent="0.25">
      <c r="A84" s="43">
        <v>83</v>
      </c>
      <c r="B84" s="43" t="s">
        <v>174</v>
      </c>
      <c r="C84" s="43" t="s">
        <v>175</v>
      </c>
      <c r="D84" s="43" t="s">
        <v>0</v>
      </c>
      <c r="E84" s="43" t="s">
        <v>1</v>
      </c>
      <c r="F84" s="43" t="s">
        <v>472</v>
      </c>
      <c r="G84" s="43" t="s">
        <v>543</v>
      </c>
      <c r="H84" s="43" t="s">
        <v>473</v>
      </c>
      <c r="I84" s="43" t="s">
        <v>474</v>
      </c>
      <c r="J84" s="43" t="s">
        <v>475</v>
      </c>
      <c r="K84" s="43" t="s">
        <v>737</v>
      </c>
    </row>
    <row r="85" spans="1:11" x14ac:dyDescent="0.25">
      <c r="A85" s="43">
        <v>84</v>
      </c>
      <c r="B85" s="43" t="s">
        <v>179</v>
      </c>
      <c r="C85" s="43" t="s">
        <v>180</v>
      </c>
      <c r="D85" s="43" t="s">
        <v>181</v>
      </c>
      <c r="E85" s="43" t="s">
        <v>43</v>
      </c>
      <c r="F85" s="43" t="s">
        <v>182</v>
      </c>
      <c r="G85" s="43" t="s">
        <v>527</v>
      </c>
      <c r="H85" s="43" t="s">
        <v>8</v>
      </c>
      <c r="I85" s="43" t="s">
        <v>183</v>
      </c>
      <c r="J85" s="43" t="s">
        <v>9</v>
      </c>
      <c r="K85" s="43" t="s">
        <v>738</v>
      </c>
    </row>
    <row r="86" spans="1:11" x14ac:dyDescent="0.25">
      <c r="A86" s="43">
        <v>85</v>
      </c>
      <c r="B86" s="43" t="s">
        <v>185</v>
      </c>
      <c r="C86" s="43" t="s">
        <v>186</v>
      </c>
      <c r="D86" s="43" t="s">
        <v>17</v>
      </c>
      <c r="E86" s="43" t="s">
        <v>7</v>
      </c>
      <c r="F86" s="43" t="s">
        <v>187</v>
      </c>
      <c r="G86" s="43" t="s">
        <v>527</v>
      </c>
      <c r="H86" s="43" t="s">
        <v>8</v>
      </c>
      <c r="I86" s="43" t="s">
        <v>188</v>
      </c>
      <c r="J86" s="43" t="s">
        <v>9</v>
      </c>
      <c r="K86" s="43" t="s">
        <v>739</v>
      </c>
    </row>
    <row r="87" spans="1:11" x14ac:dyDescent="0.25">
      <c r="A87" s="43">
        <v>86</v>
      </c>
      <c r="B87" s="43" t="s">
        <v>467</v>
      </c>
      <c r="C87" s="43" t="s">
        <v>468</v>
      </c>
      <c r="D87" s="43" t="s">
        <v>0</v>
      </c>
      <c r="E87" s="43" t="s">
        <v>1</v>
      </c>
      <c r="F87" s="43" t="s">
        <v>477</v>
      </c>
      <c r="G87" s="43" t="s">
        <v>516</v>
      </c>
      <c r="H87" s="43" t="s">
        <v>30</v>
      </c>
      <c r="I87" s="43" t="s">
        <v>478</v>
      </c>
      <c r="J87" s="43" t="s">
        <v>32</v>
      </c>
      <c r="K87" s="43" t="s">
        <v>740</v>
      </c>
    </row>
    <row r="88" spans="1:11" x14ac:dyDescent="0.25">
      <c r="A88" s="43">
        <v>87</v>
      </c>
      <c r="B88" s="43" t="s">
        <v>190</v>
      </c>
      <c r="C88" s="43" t="s">
        <v>191</v>
      </c>
      <c r="D88" s="43" t="s">
        <v>192</v>
      </c>
      <c r="E88" s="43" t="s">
        <v>28</v>
      </c>
      <c r="F88" s="43" t="s">
        <v>193</v>
      </c>
      <c r="G88" s="43" t="s">
        <v>666</v>
      </c>
      <c r="H88" s="43" t="s">
        <v>30</v>
      </c>
      <c r="I88" s="43" t="s">
        <v>194</v>
      </c>
      <c r="J88" s="43" t="s">
        <v>32</v>
      </c>
      <c r="K88" s="43" t="s">
        <v>741</v>
      </c>
    </row>
    <row r="89" spans="1:11" x14ac:dyDescent="0.25">
      <c r="A89" s="43">
        <v>88</v>
      </c>
      <c r="B89" s="43" t="s">
        <v>196</v>
      </c>
      <c r="C89" s="43" t="s">
        <v>104</v>
      </c>
      <c r="D89" s="43" t="s">
        <v>197</v>
      </c>
      <c r="E89" s="43" t="s">
        <v>198</v>
      </c>
      <c r="F89" s="43" t="s">
        <v>199</v>
      </c>
      <c r="G89" s="43" t="s">
        <v>527</v>
      </c>
      <c r="H89" s="43" t="s">
        <v>8</v>
      </c>
      <c r="I89" s="43" t="s">
        <v>200</v>
      </c>
      <c r="J89" s="43" t="s">
        <v>9</v>
      </c>
      <c r="K89" s="43" t="s">
        <v>742</v>
      </c>
    </row>
    <row r="90" spans="1:11" x14ac:dyDescent="0.25">
      <c r="A90" s="43">
        <v>89</v>
      </c>
      <c r="B90" s="43" t="s">
        <v>101</v>
      </c>
      <c r="C90" s="43" t="s">
        <v>102</v>
      </c>
      <c r="D90" s="43" t="s">
        <v>103</v>
      </c>
      <c r="E90" s="43" t="s">
        <v>43</v>
      </c>
      <c r="F90" s="43" t="s">
        <v>202</v>
      </c>
      <c r="G90" s="43" t="s">
        <v>666</v>
      </c>
      <c r="H90" s="43" t="s">
        <v>30</v>
      </c>
      <c r="I90" s="43" t="s">
        <v>203</v>
      </c>
      <c r="J90" s="43" t="s">
        <v>32</v>
      </c>
      <c r="K90" s="43" t="s">
        <v>743</v>
      </c>
    </row>
    <row r="91" spans="1:11" x14ac:dyDescent="0.25">
      <c r="A91" s="43">
        <v>90</v>
      </c>
      <c r="B91" s="43" t="s">
        <v>54</v>
      </c>
      <c r="C91" s="43" t="s">
        <v>55</v>
      </c>
      <c r="D91" s="43" t="s">
        <v>0</v>
      </c>
      <c r="E91" s="43" t="s">
        <v>1</v>
      </c>
      <c r="F91" s="43" t="s">
        <v>480</v>
      </c>
      <c r="G91" s="43" t="s">
        <v>543</v>
      </c>
      <c r="H91" s="43" t="s">
        <v>473</v>
      </c>
      <c r="I91" s="43" t="s">
        <v>481</v>
      </c>
      <c r="J91" s="43" t="s">
        <v>475</v>
      </c>
      <c r="K91" s="43" t="s">
        <v>744</v>
      </c>
    </row>
    <row r="92" spans="1:11" x14ac:dyDescent="0.25">
      <c r="A92" s="43">
        <v>91</v>
      </c>
      <c r="B92" s="43" t="s">
        <v>206</v>
      </c>
      <c r="C92" s="43" t="s">
        <v>207</v>
      </c>
      <c r="D92" s="43" t="s">
        <v>173</v>
      </c>
      <c r="E92" s="43" t="s">
        <v>43</v>
      </c>
      <c r="F92" s="43" t="s">
        <v>208</v>
      </c>
      <c r="G92" s="43" t="s">
        <v>666</v>
      </c>
      <c r="H92" s="43" t="s">
        <v>3</v>
      </c>
      <c r="I92" s="43" t="s">
        <v>209</v>
      </c>
      <c r="J92" s="43" t="s">
        <v>53</v>
      </c>
      <c r="K92" s="43" t="s">
        <v>745</v>
      </c>
    </row>
    <row r="93" spans="1:11" x14ac:dyDescent="0.25">
      <c r="A93" s="43">
        <v>92</v>
      </c>
      <c r="B93" s="43" t="s">
        <v>216</v>
      </c>
      <c r="C93" s="43" t="s">
        <v>217</v>
      </c>
      <c r="D93" s="43" t="s">
        <v>0</v>
      </c>
      <c r="E93" s="43" t="s">
        <v>1</v>
      </c>
      <c r="F93" s="43" t="s">
        <v>218</v>
      </c>
      <c r="G93" s="43" t="s">
        <v>666</v>
      </c>
      <c r="H93" s="43" t="s">
        <v>3</v>
      </c>
      <c r="I93" s="43" t="s">
        <v>219</v>
      </c>
      <c r="J93" s="43" t="s">
        <v>53</v>
      </c>
      <c r="K93" s="43" t="s">
        <v>746</v>
      </c>
    </row>
    <row r="94" spans="1:11" x14ac:dyDescent="0.25">
      <c r="A94" s="43">
        <v>93</v>
      </c>
      <c r="B94" s="43" t="s">
        <v>50</v>
      </c>
      <c r="C94" s="43" t="s">
        <v>51</v>
      </c>
      <c r="D94" s="43" t="s">
        <v>52</v>
      </c>
      <c r="E94" s="43" t="s">
        <v>43</v>
      </c>
      <c r="F94" s="43" t="s">
        <v>221</v>
      </c>
      <c r="G94" s="43" t="s">
        <v>516</v>
      </c>
      <c r="H94" s="43" t="s">
        <v>3</v>
      </c>
      <c r="I94" s="43" t="s">
        <v>222</v>
      </c>
      <c r="J94" s="43" t="s">
        <v>53</v>
      </c>
      <c r="K94" s="43" t="s">
        <v>747</v>
      </c>
    </row>
    <row r="95" spans="1:11" x14ac:dyDescent="0.25">
      <c r="A95" s="43">
        <v>94</v>
      </c>
      <c r="B95" s="43" t="s">
        <v>224</v>
      </c>
      <c r="C95" s="43" t="s">
        <v>225</v>
      </c>
      <c r="D95" s="43" t="s">
        <v>0</v>
      </c>
      <c r="E95" s="43" t="s">
        <v>1</v>
      </c>
      <c r="F95" s="43" t="s">
        <v>226</v>
      </c>
      <c r="G95" s="43" t="s">
        <v>666</v>
      </c>
      <c r="H95" s="43" t="s">
        <v>3</v>
      </c>
      <c r="I95" s="43" t="s">
        <v>227</v>
      </c>
      <c r="J95" s="43" t="s">
        <v>53</v>
      </c>
      <c r="K95" s="43" t="s">
        <v>748</v>
      </c>
    </row>
    <row r="96" spans="1:11" x14ac:dyDescent="0.25">
      <c r="A96" s="43">
        <v>95</v>
      </c>
      <c r="B96" s="43" t="s">
        <v>54</v>
      </c>
      <c r="C96" s="43" t="s">
        <v>55</v>
      </c>
      <c r="D96" s="43" t="s">
        <v>0</v>
      </c>
      <c r="E96" s="43" t="s">
        <v>1</v>
      </c>
      <c r="F96" s="43" t="s">
        <v>229</v>
      </c>
      <c r="G96" s="43" t="s">
        <v>666</v>
      </c>
      <c r="H96" s="43" t="s">
        <v>3</v>
      </c>
      <c r="I96" s="43" t="s">
        <v>230</v>
      </c>
      <c r="J96" s="43" t="s">
        <v>53</v>
      </c>
      <c r="K96" s="43" t="s">
        <v>749</v>
      </c>
    </row>
    <row r="97" spans="1:11" x14ac:dyDescent="0.25">
      <c r="A97" s="43">
        <v>96</v>
      </c>
      <c r="B97" s="43" t="s">
        <v>232</v>
      </c>
      <c r="C97" s="43" t="s">
        <v>233</v>
      </c>
      <c r="D97" s="43" t="s">
        <v>234</v>
      </c>
      <c r="E97" s="43" t="s">
        <v>1</v>
      </c>
      <c r="F97" s="43" t="s">
        <v>235</v>
      </c>
      <c r="G97" s="43" t="s">
        <v>516</v>
      </c>
      <c r="H97" s="43" t="s">
        <v>3</v>
      </c>
      <c r="I97" s="43" t="s">
        <v>236</v>
      </c>
      <c r="J97" s="43" t="s">
        <v>53</v>
      </c>
      <c r="K97" s="43" t="s">
        <v>750</v>
      </c>
    </row>
    <row r="98" spans="1:11" x14ac:dyDescent="0.25">
      <c r="A98" s="43">
        <v>97</v>
      </c>
      <c r="B98" s="43" t="s">
        <v>50</v>
      </c>
      <c r="C98" s="43" t="s">
        <v>51</v>
      </c>
      <c r="D98" s="43" t="s">
        <v>52</v>
      </c>
      <c r="E98" s="43" t="s">
        <v>43</v>
      </c>
      <c r="F98" s="43" t="s">
        <v>246</v>
      </c>
      <c r="G98" s="43" t="s">
        <v>666</v>
      </c>
      <c r="H98" s="43" t="s">
        <v>3</v>
      </c>
      <c r="I98" s="43" t="s">
        <v>247</v>
      </c>
      <c r="J98" s="43" t="s">
        <v>125</v>
      </c>
      <c r="K98" s="43" t="s">
        <v>751</v>
      </c>
    </row>
    <row r="99" spans="1:11" x14ac:dyDescent="0.25">
      <c r="A99" s="43">
        <v>98</v>
      </c>
      <c r="B99" s="43" t="s">
        <v>249</v>
      </c>
      <c r="C99" s="43" t="s">
        <v>250</v>
      </c>
      <c r="D99" s="43" t="s">
        <v>251</v>
      </c>
      <c r="E99" s="43" t="s">
        <v>43</v>
      </c>
      <c r="F99" s="43" t="s">
        <v>252</v>
      </c>
      <c r="G99" s="43" t="s">
        <v>516</v>
      </c>
      <c r="H99" s="43" t="s">
        <v>3</v>
      </c>
      <c r="I99" s="43" t="s">
        <v>253</v>
      </c>
      <c r="J99" s="43" t="s">
        <v>125</v>
      </c>
      <c r="K99" s="43" t="s">
        <v>752</v>
      </c>
    </row>
    <row r="100" spans="1:11" x14ac:dyDescent="0.25">
      <c r="A100" s="43">
        <v>99</v>
      </c>
      <c r="B100" s="43" t="s">
        <v>262</v>
      </c>
      <c r="C100" s="43" t="s">
        <v>263</v>
      </c>
      <c r="D100" s="43" t="s">
        <v>264</v>
      </c>
      <c r="E100" s="43" t="s">
        <v>1</v>
      </c>
      <c r="F100" s="43" t="s">
        <v>265</v>
      </c>
      <c r="G100" s="43" t="s">
        <v>666</v>
      </c>
      <c r="H100" s="43" t="s">
        <v>3</v>
      </c>
      <c r="I100" s="43" t="s">
        <v>266</v>
      </c>
      <c r="J100" s="43" t="s">
        <v>53</v>
      </c>
      <c r="K100" s="43" t="s">
        <v>753</v>
      </c>
    </row>
    <row r="101" spans="1:11" x14ac:dyDescent="0.25">
      <c r="A101" s="43">
        <v>100</v>
      </c>
      <c r="B101" s="43" t="s">
        <v>268</v>
      </c>
      <c r="C101" s="43" t="s">
        <v>269</v>
      </c>
      <c r="D101" s="43" t="s">
        <v>66</v>
      </c>
      <c r="E101" s="43" t="s">
        <v>1</v>
      </c>
      <c r="F101" s="43" t="s">
        <v>270</v>
      </c>
      <c r="G101" s="43" t="s">
        <v>666</v>
      </c>
      <c r="H101" s="43" t="s">
        <v>3</v>
      </c>
      <c r="I101" s="43" t="s">
        <v>271</v>
      </c>
      <c r="J101" s="43" t="s">
        <v>53</v>
      </c>
      <c r="K101" s="43" t="s">
        <v>754</v>
      </c>
    </row>
    <row r="102" spans="1:11" x14ac:dyDescent="0.25">
      <c r="A102" s="43">
        <v>101</v>
      </c>
      <c r="B102" s="43" t="s">
        <v>273</v>
      </c>
      <c r="C102" s="43" t="s">
        <v>274</v>
      </c>
      <c r="D102" s="43" t="s">
        <v>0</v>
      </c>
      <c r="E102" s="43" t="s">
        <v>1</v>
      </c>
      <c r="F102" s="43" t="s">
        <v>275</v>
      </c>
      <c r="G102" s="43" t="s">
        <v>666</v>
      </c>
      <c r="H102" s="43" t="s">
        <v>3</v>
      </c>
      <c r="I102" s="43" t="s">
        <v>276</v>
      </c>
      <c r="J102" s="43" t="s">
        <v>53</v>
      </c>
      <c r="K102" s="43" t="s">
        <v>755</v>
      </c>
    </row>
    <row r="103" spans="1:11" x14ac:dyDescent="0.25">
      <c r="A103" s="43">
        <v>102</v>
      </c>
      <c r="B103" s="43" t="s">
        <v>278</v>
      </c>
      <c r="C103" s="43" t="s">
        <v>279</v>
      </c>
      <c r="D103" s="43" t="s">
        <v>66</v>
      </c>
      <c r="E103" s="43" t="s">
        <v>1</v>
      </c>
      <c r="F103" s="43" t="s">
        <v>280</v>
      </c>
      <c r="G103" s="43" t="s">
        <v>516</v>
      </c>
      <c r="H103" s="43" t="s">
        <v>3</v>
      </c>
      <c r="I103" s="43" t="s">
        <v>281</v>
      </c>
      <c r="J103" s="43" t="s">
        <v>53</v>
      </c>
      <c r="K103" s="43" t="s">
        <v>756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8"/>
  <dimension ref="A1:L101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2.0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0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2" t="s">
        <v>407</v>
      </c>
      <c r="C2" s="42" t="s">
        <v>408</v>
      </c>
      <c r="D2" s="42" t="s">
        <v>618</v>
      </c>
      <c r="E2" s="42" t="s">
        <v>619</v>
      </c>
      <c r="F2" s="42" t="s">
        <v>620</v>
      </c>
      <c r="G2" s="42" t="s">
        <v>2</v>
      </c>
      <c r="H2" s="42" t="s">
        <v>294</v>
      </c>
      <c r="I2" s="42" t="s">
        <v>621</v>
      </c>
      <c r="J2" s="42" t="s">
        <v>289</v>
      </c>
      <c r="K2" s="42" t="s">
        <v>646</v>
      </c>
    </row>
    <row r="3" spans="1:11" x14ac:dyDescent="0.25">
      <c r="A3">
        <v>2</v>
      </c>
      <c r="B3" s="42" t="s">
        <v>425</v>
      </c>
      <c r="C3" s="42" t="s">
        <v>426</v>
      </c>
      <c r="D3" s="42" t="s">
        <v>427</v>
      </c>
      <c r="E3" s="42" t="s">
        <v>28</v>
      </c>
      <c r="F3" s="42" t="s">
        <v>428</v>
      </c>
      <c r="G3" s="42" t="s">
        <v>516</v>
      </c>
      <c r="H3" s="42" t="s">
        <v>287</v>
      </c>
      <c r="I3" s="42" t="s">
        <v>429</v>
      </c>
      <c r="J3" s="42" t="s">
        <v>289</v>
      </c>
      <c r="K3" s="42" t="s">
        <v>647</v>
      </c>
    </row>
    <row r="4" spans="1:11" x14ac:dyDescent="0.25">
      <c r="A4" s="42">
        <v>3</v>
      </c>
      <c r="B4" s="42" t="s">
        <v>599</v>
      </c>
      <c r="C4" s="42" t="s">
        <v>599</v>
      </c>
      <c r="D4" s="42" t="s">
        <v>600</v>
      </c>
      <c r="E4" s="42" t="s">
        <v>601</v>
      </c>
      <c r="F4" s="42" t="s">
        <v>602</v>
      </c>
      <c r="G4" s="42" t="s">
        <v>543</v>
      </c>
      <c r="H4" s="42" t="s">
        <v>473</v>
      </c>
      <c r="I4" s="42" t="s">
        <v>603</v>
      </c>
      <c r="J4" s="42" t="s">
        <v>475</v>
      </c>
      <c r="K4" s="42" t="s">
        <v>634</v>
      </c>
    </row>
    <row r="5" spans="1:11" x14ac:dyDescent="0.25">
      <c r="A5" s="42">
        <v>4</v>
      </c>
      <c r="B5" s="42" t="s">
        <v>599</v>
      </c>
      <c r="C5" s="42" t="s">
        <v>599</v>
      </c>
      <c r="D5" s="42" t="s">
        <v>600</v>
      </c>
      <c r="E5" s="42" t="s">
        <v>601</v>
      </c>
      <c r="F5" s="42" t="s">
        <v>605</v>
      </c>
      <c r="G5" s="42" t="s">
        <v>543</v>
      </c>
      <c r="H5" s="42" t="s">
        <v>473</v>
      </c>
      <c r="I5" s="42" t="s">
        <v>606</v>
      </c>
      <c r="J5" s="42" t="s">
        <v>475</v>
      </c>
      <c r="K5" s="42" t="s">
        <v>635</v>
      </c>
    </row>
    <row r="6" spans="1:11" x14ac:dyDescent="0.25">
      <c r="A6" s="42">
        <v>5</v>
      </c>
      <c r="B6" s="42" t="s">
        <v>102</v>
      </c>
      <c r="C6" s="42" t="s">
        <v>141</v>
      </c>
      <c r="D6" s="42" t="s">
        <v>42</v>
      </c>
      <c r="E6" s="42" t="s">
        <v>43</v>
      </c>
      <c r="F6" s="42" t="s">
        <v>142</v>
      </c>
      <c r="G6" s="42" t="s">
        <v>516</v>
      </c>
      <c r="H6" s="42" t="s">
        <v>3</v>
      </c>
      <c r="I6" s="42" t="s">
        <v>143</v>
      </c>
      <c r="J6" s="42" t="s">
        <v>53</v>
      </c>
      <c r="K6" s="42" t="s">
        <v>637</v>
      </c>
    </row>
    <row r="7" spans="1:11" x14ac:dyDescent="0.25">
      <c r="A7" s="42">
        <v>6</v>
      </c>
      <c r="B7" s="42" t="s">
        <v>608</v>
      </c>
      <c r="C7" s="42" t="s">
        <v>378</v>
      </c>
      <c r="D7" s="42" t="s">
        <v>27</v>
      </c>
      <c r="E7" s="42" t="s">
        <v>28</v>
      </c>
      <c r="F7" s="42" t="s">
        <v>609</v>
      </c>
      <c r="G7" s="42" t="s">
        <v>516</v>
      </c>
      <c r="H7" s="42" t="s">
        <v>294</v>
      </c>
      <c r="I7" s="42" t="s">
        <v>610</v>
      </c>
      <c r="J7" s="42" t="s">
        <v>289</v>
      </c>
      <c r="K7" s="42" t="s">
        <v>611</v>
      </c>
    </row>
    <row r="8" spans="1:11" x14ac:dyDescent="0.25">
      <c r="A8" s="42">
        <v>7</v>
      </c>
      <c r="B8" s="42" t="s">
        <v>623</v>
      </c>
      <c r="C8" s="42" t="s">
        <v>624</v>
      </c>
      <c r="D8" s="42" t="s">
        <v>625</v>
      </c>
      <c r="E8" s="42" t="s">
        <v>48</v>
      </c>
      <c r="F8" s="42" t="s">
        <v>626</v>
      </c>
      <c r="G8" s="42" t="s">
        <v>516</v>
      </c>
      <c r="H8" s="42" t="s">
        <v>294</v>
      </c>
      <c r="I8" s="42" t="s">
        <v>627</v>
      </c>
      <c r="J8" s="42" t="s">
        <v>289</v>
      </c>
      <c r="K8" s="42" t="s">
        <v>628</v>
      </c>
    </row>
    <row r="9" spans="1:11" x14ac:dyDescent="0.25">
      <c r="A9" s="42">
        <v>8</v>
      </c>
      <c r="B9" s="42" t="s">
        <v>4</v>
      </c>
      <c r="C9" s="42" t="s">
        <v>4</v>
      </c>
      <c r="D9" s="42" t="s">
        <v>4</v>
      </c>
      <c r="E9" s="42" t="s">
        <v>4</v>
      </c>
      <c r="F9" s="42" t="s">
        <v>572</v>
      </c>
      <c r="G9" s="42" t="s">
        <v>516</v>
      </c>
      <c r="H9" s="42" t="s">
        <v>287</v>
      </c>
      <c r="I9" s="42" t="s">
        <v>573</v>
      </c>
      <c r="J9" s="42" t="s">
        <v>289</v>
      </c>
      <c r="K9" s="42" t="s">
        <v>574</v>
      </c>
    </row>
    <row r="10" spans="1:11" x14ac:dyDescent="0.25">
      <c r="A10" s="42">
        <v>9</v>
      </c>
      <c r="B10" s="42" t="s">
        <v>575</v>
      </c>
      <c r="C10" s="42" t="s">
        <v>576</v>
      </c>
      <c r="D10" s="42" t="s">
        <v>577</v>
      </c>
      <c r="E10" s="42" t="s">
        <v>7</v>
      </c>
      <c r="F10" s="42" t="s">
        <v>578</v>
      </c>
      <c r="G10" s="42" t="s">
        <v>2</v>
      </c>
      <c r="H10" s="42" t="s">
        <v>287</v>
      </c>
      <c r="I10" s="42" t="s">
        <v>579</v>
      </c>
      <c r="J10" s="42" t="s">
        <v>289</v>
      </c>
      <c r="K10" s="42" t="s">
        <v>580</v>
      </c>
    </row>
    <row r="11" spans="1:11" x14ac:dyDescent="0.25">
      <c r="A11" s="42">
        <v>10</v>
      </c>
      <c r="B11" s="42" t="s">
        <v>535</v>
      </c>
      <c r="C11" s="42" t="s">
        <v>536</v>
      </c>
      <c r="D11" s="42" t="s">
        <v>205</v>
      </c>
      <c r="E11" s="42" t="s">
        <v>1</v>
      </c>
      <c r="F11" s="42" t="s">
        <v>537</v>
      </c>
      <c r="G11" s="42" t="s">
        <v>516</v>
      </c>
      <c r="H11" s="42" t="s">
        <v>3</v>
      </c>
      <c r="I11" s="42" t="s">
        <v>538</v>
      </c>
      <c r="J11" s="42" t="s">
        <v>53</v>
      </c>
      <c r="K11" s="42" t="s">
        <v>584</v>
      </c>
    </row>
    <row r="12" spans="1:11" x14ac:dyDescent="0.25">
      <c r="A12" s="42">
        <v>11</v>
      </c>
      <c r="B12" s="42" t="s">
        <v>590</v>
      </c>
      <c r="C12" s="42" t="s">
        <v>591</v>
      </c>
      <c r="D12" s="42" t="s">
        <v>592</v>
      </c>
      <c r="E12" s="42" t="s">
        <v>43</v>
      </c>
      <c r="F12" s="42" t="s">
        <v>593</v>
      </c>
      <c r="G12" s="42" t="s">
        <v>516</v>
      </c>
      <c r="H12" s="42" t="s">
        <v>30</v>
      </c>
      <c r="I12" s="42" t="s">
        <v>594</v>
      </c>
      <c r="J12" s="42" t="s">
        <v>32</v>
      </c>
      <c r="K12" s="42" t="s">
        <v>595</v>
      </c>
    </row>
    <row r="13" spans="1:11" x14ac:dyDescent="0.25">
      <c r="A13" s="42">
        <v>12</v>
      </c>
      <c r="B13" s="42" t="s">
        <v>257</v>
      </c>
      <c r="C13" s="42" t="s">
        <v>258</v>
      </c>
      <c r="D13" s="42" t="s">
        <v>36</v>
      </c>
      <c r="E13" s="42" t="s">
        <v>1</v>
      </c>
      <c r="F13" s="42" t="s">
        <v>259</v>
      </c>
      <c r="G13" s="42" t="s">
        <v>516</v>
      </c>
      <c r="H13" s="42" t="s">
        <v>3</v>
      </c>
      <c r="I13" s="42" t="s">
        <v>260</v>
      </c>
      <c r="J13" s="42" t="s">
        <v>53</v>
      </c>
      <c r="K13" s="42" t="s">
        <v>596</v>
      </c>
    </row>
    <row r="14" spans="1:11" x14ac:dyDescent="0.25">
      <c r="A14" s="42">
        <v>13</v>
      </c>
      <c r="B14" s="42" t="s">
        <v>407</v>
      </c>
      <c r="C14" s="42" t="s">
        <v>408</v>
      </c>
      <c r="D14" s="42" t="s">
        <v>618</v>
      </c>
      <c r="E14" s="42" t="s">
        <v>619</v>
      </c>
      <c r="F14" s="42" t="s">
        <v>409</v>
      </c>
      <c r="G14" s="42" t="s">
        <v>516</v>
      </c>
      <c r="H14" s="42" t="s">
        <v>294</v>
      </c>
      <c r="I14" s="42" t="s">
        <v>410</v>
      </c>
      <c r="J14" s="42" t="s">
        <v>289</v>
      </c>
      <c r="K14" s="42" t="s">
        <v>597</v>
      </c>
    </row>
    <row r="15" spans="1:11" x14ac:dyDescent="0.25">
      <c r="A15" s="42">
        <v>14</v>
      </c>
      <c r="B15" s="42" t="s">
        <v>407</v>
      </c>
      <c r="C15" s="42" t="s">
        <v>408</v>
      </c>
      <c r="D15" s="42" t="s">
        <v>618</v>
      </c>
      <c r="E15" s="42" t="s">
        <v>619</v>
      </c>
      <c r="F15" s="42" t="s">
        <v>563</v>
      </c>
      <c r="G15" s="42" t="s">
        <v>516</v>
      </c>
      <c r="H15" s="42" t="s">
        <v>294</v>
      </c>
      <c r="I15" s="42" t="s">
        <v>564</v>
      </c>
      <c r="J15" s="42" t="s">
        <v>289</v>
      </c>
      <c r="K15" s="42" t="s">
        <v>598</v>
      </c>
    </row>
    <row r="16" spans="1:11" x14ac:dyDescent="0.25">
      <c r="A16" s="42">
        <v>15</v>
      </c>
      <c r="B16" s="42" t="s">
        <v>566</v>
      </c>
      <c r="C16" s="42" t="s">
        <v>556</v>
      </c>
      <c r="D16" s="42" t="s">
        <v>0</v>
      </c>
      <c r="E16" s="42" t="s">
        <v>1</v>
      </c>
      <c r="F16" s="42" t="s">
        <v>557</v>
      </c>
      <c r="G16" s="42" t="s">
        <v>516</v>
      </c>
      <c r="H16" s="42" t="s">
        <v>287</v>
      </c>
      <c r="I16" s="42" t="s">
        <v>558</v>
      </c>
      <c r="J16" s="42" t="s">
        <v>289</v>
      </c>
      <c r="K16" s="42" t="s">
        <v>559</v>
      </c>
    </row>
    <row r="17" spans="1:11" x14ac:dyDescent="0.25">
      <c r="A17" s="42">
        <v>16</v>
      </c>
      <c r="B17" s="42" t="s">
        <v>567</v>
      </c>
      <c r="C17" s="42" t="s">
        <v>561</v>
      </c>
      <c r="D17" s="42" t="s">
        <v>0</v>
      </c>
      <c r="E17" s="42" t="s">
        <v>1</v>
      </c>
      <c r="F17" s="42" t="s">
        <v>61</v>
      </c>
      <c r="G17" s="42" t="s">
        <v>516</v>
      </c>
      <c r="H17" s="42" t="s">
        <v>3</v>
      </c>
      <c r="I17" s="42" t="s">
        <v>62</v>
      </c>
      <c r="J17" s="42" t="s">
        <v>53</v>
      </c>
      <c r="K17" s="42" t="s">
        <v>562</v>
      </c>
    </row>
    <row r="18" spans="1:11" x14ac:dyDescent="0.25">
      <c r="A18" s="42">
        <v>17</v>
      </c>
      <c r="B18" s="42" t="s">
        <v>161</v>
      </c>
      <c r="C18" s="42" t="s">
        <v>162</v>
      </c>
      <c r="D18" s="42" t="s">
        <v>394</v>
      </c>
      <c r="E18" s="42" t="s">
        <v>1</v>
      </c>
      <c r="F18" s="42" t="s">
        <v>163</v>
      </c>
      <c r="G18" s="42" t="s">
        <v>516</v>
      </c>
      <c r="H18" s="42" t="s">
        <v>30</v>
      </c>
      <c r="I18" s="42" t="s">
        <v>164</v>
      </c>
      <c r="J18" s="42" t="s">
        <v>32</v>
      </c>
      <c r="K18" s="42" t="s">
        <v>517</v>
      </c>
    </row>
    <row r="19" spans="1:11" x14ac:dyDescent="0.25">
      <c r="A19" s="42">
        <v>18</v>
      </c>
      <c r="B19" s="42" t="s">
        <v>322</v>
      </c>
      <c r="C19" s="42" t="s">
        <v>323</v>
      </c>
      <c r="D19" s="42" t="s">
        <v>66</v>
      </c>
      <c r="E19" s="42" t="s">
        <v>1</v>
      </c>
      <c r="F19" s="42" t="s">
        <v>324</v>
      </c>
      <c r="G19" s="42" t="s">
        <v>516</v>
      </c>
      <c r="H19" s="42" t="s">
        <v>287</v>
      </c>
      <c r="I19" s="42" t="s">
        <v>325</v>
      </c>
      <c r="J19" s="42" t="s">
        <v>289</v>
      </c>
      <c r="K19" s="42" t="s">
        <v>525</v>
      </c>
    </row>
    <row r="20" spans="1:11" x14ac:dyDescent="0.25">
      <c r="A20" s="42">
        <v>19</v>
      </c>
      <c r="B20" s="42" t="s">
        <v>530</v>
      </c>
      <c r="C20" s="42" t="s">
        <v>531</v>
      </c>
      <c r="D20" s="42" t="s">
        <v>0</v>
      </c>
      <c r="E20" s="42" t="s">
        <v>1</v>
      </c>
      <c r="F20" s="42" t="s">
        <v>532</v>
      </c>
      <c r="G20" s="42" t="s">
        <v>516</v>
      </c>
      <c r="H20" s="42" t="s">
        <v>294</v>
      </c>
      <c r="I20" s="42" t="s">
        <v>533</v>
      </c>
      <c r="J20" s="42" t="s">
        <v>516</v>
      </c>
      <c r="K20" s="42" t="s">
        <v>534</v>
      </c>
    </row>
    <row r="21" spans="1:11" x14ac:dyDescent="0.25">
      <c r="A21" s="42">
        <v>20</v>
      </c>
      <c r="B21" s="42" t="s">
        <v>4</v>
      </c>
      <c r="C21" s="42" t="s">
        <v>4</v>
      </c>
      <c r="D21" s="42" t="s">
        <v>4</v>
      </c>
      <c r="E21" s="42" t="s">
        <v>4</v>
      </c>
      <c r="F21" s="42" t="s">
        <v>540</v>
      </c>
      <c r="G21" s="42" t="s">
        <v>516</v>
      </c>
      <c r="H21" s="42" t="s">
        <v>294</v>
      </c>
      <c r="I21" s="42" t="s">
        <v>541</v>
      </c>
      <c r="J21" s="42" t="s">
        <v>289</v>
      </c>
      <c r="K21" s="42" t="s">
        <v>542</v>
      </c>
    </row>
    <row r="22" spans="1:11" x14ac:dyDescent="0.25">
      <c r="A22" s="42">
        <v>21</v>
      </c>
      <c r="B22" s="42" t="s">
        <v>283</v>
      </c>
      <c r="C22" s="42" t="s">
        <v>284</v>
      </c>
      <c r="D22" s="42" t="s">
        <v>285</v>
      </c>
      <c r="E22" s="42" t="s">
        <v>7</v>
      </c>
      <c r="F22" s="42" t="s">
        <v>286</v>
      </c>
      <c r="G22" s="42" t="s">
        <v>516</v>
      </c>
      <c r="H22" s="42" t="s">
        <v>287</v>
      </c>
      <c r="I22" s="42" t="s">
        <v>288</v>
      </c>
      <c r="J22" s="42" t="s">
        <v>289</v>
      </c>
      <c r="K22" s="42" t="s">
        <v>290</v>
      </c>
    </row>
    <row r="23" spans="1:11" x14ac:dyDescent="0.25">
      <c r="A23" s="42">
        <v>22</v>
      </c>
      <c r="B23" s="42" t="s">
        <v>291</v>
      </c>
      <c r="C23" s="42" t="s">
        <v>292</v>
      </c>
      <c r="D23" s="42" t="s">
        <v>0</v>
      </c>
      <c r="E23" s="42" t="s">
        <v>1</v>
      </c>
      <c r="F23" s="42" t="s">
        <v>293</v>
      </c>
      <c r="G23" s="42" t="s">
        <v>516</v>
      </c>
      <c r="H23" s="42" t="s">
        <v>294</v>
      </c>
      <c r="I23" s="42" t="s">
        <v>295</v>
      </c>
      <c r="J23" s="42" t="s">
        <v>289</v>
      </c>
      <c r="K23" s="42" t="s">
        <v>296</v>
      </c>
    </row>
    <row r="24" spans="1:11" x14ac:dyDescent="0.25">
      <c r="A24" s="42">
        <v>23</v>
      </c>
      <c r="B24" s="42" t="s">
        <v>297</v>
      </c>
      <c r="C24" s="42" t="s">
        <v>255</v>
      </c>
      <c r="D24" s="42" t="s">
        <v>0</v>
      </c>
      <c r="E24" s="42" t="s">
        <v>1</v>
      </c>
      <c r="F24" s="42" t="s">
        <v>298</v>
      </c>
      <c r="G24" s="42" t="s">
        <v>516</v>
      </c>
      <c r="H24" s="42" t="s">
        <v>294</v>
      </c>
      <c r="I24" s="42" t="s">
        <v>299</v>
      </c>
      <c r="J24" s="42" t="s">
        <v>289</v>
      </c>
      <c r="K24" s="42" t="s">
        <v>300</v>
      </c>
    </row>
    <row r="25" spans="1:11" x14ac:dyDescent="0.25">
      <c r="A25" s="42">
        <v>24</v>
      </c>
      <c r="B25" s="42" t="s">
        <v>301</v>
      </c>
      <c r="C25" s="42" t="s">
        <v>302</v>
      </c>
      <c r="D25" s="42" t="s">
        <v>0</v>
      </c>
      <c r="E25" s="42" t="s">
        <v>1</v>
      </c>
      <c r="F25" s="42" t="s">
        <v>303</v>
      </c>
      <c r="G25" s="42" t="s">
        <v>516</v>
      </c>
      <c r="H25" s="42" t="s">
        <v>294</v>
      </c>
      <c r="I25" s="42" t="s">
        <v>304</v>
      </c>
      <c r="J25" s="42" t="s">
        <v>289</v>
      </c>
      <c r="K25" s="42" t="s">
        <v>305</v>
      </c>
    </row>
    <row r="26" spans="1:11" x14ac:dyDescent="0.25">
      <c r="A26" s="42">
        <v>25</v>
      </c>
      <c r="B26" s="42" t="s">
        <v>306</v>
      </c>
      <c r="C26" s="42" t="s">
        <v>307</v>
      </c>
      <c r="D26" s="42" t="s">
        <v>112</v>
      </c>
      <c r="E26" s="42" t="s">
        <v>43</v>
      </c>
      <c r="F26" s="42" t="s">
        <v>308</v>
      </c>
      <c r="G26" s="42" t="s">
        <v>516</v>
      </c>
      <c r="H26" s="42" t="s">
        <v>287</v>
      </c>
      <c r="I26" s="42" t="s">
        <v>309</v>
      </c>
      <c r="J26" s="42" t="s">
        <v>289</v>
      </c>
      <c r="K26" s="42" t="s">
        <v>310</v>
      </c>
    </row>
    <row r="27" spans="1:11" x14ac:dyDescent="0.25">
      <c r="A27" s="42">
        <v>26</v>
      </c>
      <c r="B27" s="42" t="s">
        <v>311</v>
      </c>
      <c r="C27" s="42" t="s">
        <v>312</v>
      </c>
      <c r="D27" s="42" t="s">
        <v>313</v>
      </c>
      <c r="E27" s="42" t="s">
        <v>43</v>
      </c>
      <c r="F27" s="42" t="s">
        <v>314</v>
      </c>
      <c r="G27" s="42" t="s">
        <v>516</v>
      </c>
      <c r="H27" s="42" t="s">
        <v>294</v>
      </c>
      <c r="I27" s="42" t="s">
        <v>315</v>
      </c>
      <c r="J27" s="42" t="s">
        <v>289</v>
      </c>
      <c r="K27" s="42" t="s">
        <v>316</v>
      </c>
    </row>
    <row r="28" spans="1:11" x14ac:dyDescent="0.25">
      <c r="A28" s="42">
        <v>27</v>
      </c>
      <c r="B28" s="42" t="s">
        <v>317</v>
      </c>
      <c r="C28" s="42" t="s">
        <v>279</v>
      </c>
      <c r="D28" s="42" t="s">
        <v>318</v>
      </c>
      <c r="E28" s="42" t="s">
        <v>28</v>
      </c>
      <c r="F28" s="42" t="s">
        <v>319</v>
      </c>
      <c r="G28" s="42" t="s">
        <v>516</v>
      </c>
      <c r="H28" s="42" t="s">
        <v>287</v>
      </c>
      <c r="I28" s="42" t="s">
        <v>320</v>
      </c>
      <c r="J28" s="42" t="s">
        <v>289</v>
      </c>
      <c r="K28" s="42" t="s">
        <v>321</v>
      </c>
    </row>
    <row r="29" spans="1:11" x14ac:dyDescent="0.25">
      <c r="A29" s="42">
        <v>28</v>
      </c>
      <c r="B29" s="42" t="s">
        <v>242</v>
      </c>
      <c r="C29" s="42" t="s">
        <v>243</v>
      </c>
      <c r="D29" s="42" t="s">
        <v>173</v>
      </c>
      <c r="E29" s="42" t="s">
        <v>43</v>
      </c>
      <c r="F29" s="42" t="s">
        <v>244</v>
      </c>
      <c r="G29" s="42" t="s">
        <v>516</v>
      </c>
      <c r="H29" s="42" t="s">
        <v>3</v>
      </c>
      <c r="I29" s="42" t="s">
        <v>245</v>
      </c>
      <c r="J29" s="42" t="s">
        <v>125</v>
      </c>
      <c r="K29" s="42" t="s">
        <v>326</v>
      </c>
    </row>
    <row r="30" spans="1:11" x14ac:dyDescent="0.25">
      <c r="A30" s="42">
        <v>29</v>
      </c>
      <c r="B30" s="42" t="s">
        <v>327</v>
      </c>
      <c r="C30" s="42" t="s">
        <v>328</v>
      </c>
      <c r="D30" s="42" t="s">
        <v>112</v>
      </c>
      <c r="E30" s="42" t="s">
        <v>43</v>
      </c>
      <c r="F30" s="42" t="s">
        <v>329</v>
      </c>
      <c r="G30" s="42" t="s">
        <v>516</v>
      </c>
      <c r="H30" s="42" t="s">
        <v>287</v>
      </c>
      <c r="I30" s="42" t="s">
        <v>330</v>
      </c>
      <c r="J30" s="42" t="s">
        <v>289</v>
      </c>
      <c r="K30" s="42" t="s">
        <v>331</v>
      </c>
    </row>
    <row r="31" spans="1:11" x14ac:dyDescent="0.25">
      <c r="A31" s="42">
        <v>30</v>
      </c>
      <c r="B31" s="42" t="s">
        <v>15</v>
      </c>
      <c r="C31" s="42" t="s">
        <v>16</v>
      </c>
      <c r="D31" s="42" t="s">
        <v>17</v>
      </c>
      <c r="E31" s="42" t="s">
        <v>7</v>
      </c>
      <c r="F31" s="42" t="s">
        <v>18</v>
      </c>
      <c r="G31" s="42" t="s">
        <v>527</v>
      </c>
      <c r="H31" s="42" t="s">
        <v>5</v>
      </c>
      <c r="I31" s="42" t="s">
        <v>19</v>
      </c>
      <c r="J31" s="42" t="s">
        <v>6</v>
      </c>
      <c r="K31" s="42" t="s">
        <v>332</v>
      </c>
    </row>
    <row r="32" spans="1:11" x14ac:dyDescent="0.25">
      <c r="A32" s="42">
        <v>31</v>
      </c>
      <c r="B32" s="42" t="s">
        <v>333</v>
      </c>
      <c r="C32" s="42" t="s">
        <v>334</v>
      </c>
      <c r="D32" s="42" t="s">
        <v>335</v>
      </c>
      <c r="E32" s="42" t="s">
        <v>48</v>
      </c>
      <c r="F32" s="42" t="s">
        <v>336</v>
      </c>
      <c r="G32" s="42" t="s">
        <v>516</v>
      </c>
      <c r="H32" s="42" t="s">
        <v>287</v>
      </c>
      <c r="I32" s="42" t="s">
        <v>337</v>
      </c>
      <c r="J32" s="42" t="s">
        <v>289</v>
      </c>
      <c r="K32" s="42" t="s">
        <v>338</v>
      </c>
    </row>
    <row r="33" spans="1:11" x14ac:dyDescent="0.25">
      <c r="A33" s="42">
        <v>32</v>
      </c>
      <c r="B33" s="42" t="s">
        <v>339</v>
      </c>
      <c r="C33" s="42" t="s">
        <v>340</v>
      </c>
      <c r="D33" s="42" t="s">
        <v>341</v>
      </c>
      <c r="E33" s="42" t="s">
        <v>48</v>
      </c>
      <c r="F33" s="42" t="s">
        <v>342</v>
      </c>
      <c r="G33" s="42" t="s">
        <v>516</v>
      </c>
      <c r="H33" s="42" t="s">
        <v>287</v>
      </c>
      <c r="I33" s="42" t="s">
        <v>343</v>
      </c>
      <c r="J33" s="42" t="s">
        <v>289</v>
      </c>
      <c r="K33" s="42" t="s">
        <v>344</v>
      </c>
    </row>
    <row r="34" spans="1:11" x14ac:dyDescent="0.25">
      <c r="A34" s="42">
        <v>33</v>
      </c>
      <c r="B34" s="42" t="s">
        <v>345</v>
      </c>
      <c r="C34" s="42" t="s">
        <v>346</v>
      </c>
      <c r="D34" s="42" t="s">
        <v>17</v>
      </c>
      <c r="E34" s="42" t="s">
        <v>7</v>
      </c>
      <c r="F34" s="42" t="s">
        <v>347</v>
      </c>
      <c r="G34" s="42" t="s">
        <v>516</v>
      </c>
      <c r="H34" s="42" t="s">
        <v>287</v>
      </c>
      <c r="I34" s="42" t="s">
        <v>348</v>
      </c>
      <c r="J34" s="42" t="s">
        <v>289</v>
      </c>
      <c r="K34" s="42" t="s">
        <v>349</v>
      </c>
    </row>
    <row r="35" spans="1:11" x14ac:dyDescent="0.25">
      <c r="A35" s="42">
        <v>34</v>
      </c>
      <c r="B35" s="42" t="s">
        <v>350</v>
      </c>
      <c r="C35" s="42" t="s">
        <v>340</v>
      </c>
      <c r="D35" s="42" t="s">
        <v>351</v>
      </c>
      <c r="E35" s="42" t="s">
        <v>48</v>
      </c>
      <c r="F35" s="42" t="s">
        <v>352</v>
      </c>
      <c r="G35" s="42" t="s">
        <v>516</v>
      </c>
      <c r="H35" s="42" t="s">
        <v>287</v>
      </c>
      <c r="I35" s="42" t="s">
        <v>353</v>
      </c>
      <c r="J35" s="42" t="s">
        <v>289</v>
      </c>
      <c r="K35" s="42" t="s">
        <v>354</v>
      </c>
    </row>
    <row r="36" spans="1:11" x14ac:dyDescent="0.25">
      <c r="A36" s="42">
        <v>35</v>
      </c>
      <c r="B36" s="42" t="s">
        <v>355</v>
      </c>
      <c r="C36" s="42" t="s">
        <v>356</v>
      </c>
      <c r="D36" s="42" t="s">
        <v>0</v>
      </c>
      <c r="E36" s="42" t="s">
        <v>1</v>
      </c>
      <c r="F36" s="42" t="s">
        <v>357</v>
      </c>
      <c r="G36" s="42" t="s">
        <v>516</v>
      </c>
      <c r="H36" s="42" t="s">
        <v>294</v>
      </c>
      <c r="I36" s="42" t="s">
        <v>358</v>
      </c>
      <c r="J36" s="42" t="s">
        <v>289</v>
      </c>
      <c r="K36" s="42" t="s">
        <v>359</v>
      </c>
    </row>
    <row r="37" spans="1:11" x14ac:dyDescent="0.25">
      <c r="A37" s="42">
        <v>36</v>
      </c>
      <c r="B37" s="42" t="s">
        <v>238</v>
      </c>
      <c r="C37" s="42" t="s">
        <v>239</v>
      </c>
      <c r="D37" s="42" t="s">
        <v>0</v>
      </c>
      <c r="E37" s="42" t="s">
        <v>1</v>
      </c>
      <c r="F37" s="42" t="s">
        <v>240</v>
      </c>
      <c r="G37" s="42" t="s">
        <v>516</v>
      </c>
      <c r="H37" s="42" t="s">
        <v>3</v>
      </c>
      <c r="I37" s="42" t="s">
        <v>241</v>
      </c>
      <c r="J37" s="42" t="s">
        <v>53</v>
      </c>
      <c r="K37" s="42" t="s">
        <v>360</v>
      </c>
    </row>
    <row r="38" spans="1:11" x14ac:dyDescent="0.25">
      <c r="A38" s="42">
        <v>37</v>
      </c>
      <c r="B38" s="42" t="s">
        <v>361</v>
      </c>
      <c r="C38" s="42" t="s">
        <v>362</v>
      </c>
      <c r="D38" s="42" t="s">
        <v>0</v>
      </c>
      <c r="E38" s="42" t="s">
        <v>1</v>
      </c>
      <c r="F38" s="42" t="s">
        <v>363</v>
      </c>
      <c r="G38" s="42" t="s">
        <v>516</v>
      </c>
      <c r="H38" s="42" t="s">
        <v>287</v>
      </c>
      <c r="I38" s="42" t="s">
        <v>364</v>
      </c>
      <c r="J38" s="42" t="s">
        <v>289</v>
      </c>
      <c r="K38" s="42" t="s">
        <v>365</v>
      </c>
    </row>
    <row r="39" spans="1:11" x14ac:dyDescent="0.25">
      <c r="A39" s="42">
        <v>38</v>
      </c>
      <c r="B39" s="42" t="s">
        <v>366</v>
      </c>
      <c r="C39" s="42" t="s">
        <v>367</v>
      </c>
      <c r="D39" s="42" t="s">
        <v>368</v>
      </c>
      <c r="E39" s="42" t="s">
        <v>43</v>
      </c>
      <c r="F39" s="42" t="s">
        <v>369</v>
      </c>
      <c r="G39" s="42" t="s">
        <v>516</v>
      </c>
      <c r="H39" s="42" t="s">
        <v>294</v>
      </c>
      <c r="I39" s="42" t="s">
        <v>370</v>
      </c>
      <c r="J39" s="42" t="s">
        <v>289</v>
      </c>
      <c r="K39" s="42" t="s">
        <v>371</v>
      </c>
    </row>
    <row r="40" spans="1:11" x14ac:dyDescent="0.25">
      <c r="A40" s="42">
        <v>39</v>
      </c>
      <c r="B40" s="42" t="s">
        <v>372</v>
      </c>
      <c r="C40" s="42" t="s">
        <v>373</v>
      </c>
      <c r="D40" s="42" t="s">
        <v>42</v>
      </c>
      <c r="E40" s="42" t="s">
        <v>43</v>
      </c>
      <c r="F40" s="42" t="s">
        <v>374</v>
      </c>
      <c r="G40" s="42" t="s">
        <v>516</v>
      </c>
      <c r="H40" s="42" t="s">
        <v>294</v>
      </c>
      <c r="I40" s="42" t="s">
        <v>375</v>
      </c>
      <c r="J40" s="42" t="s">
        <v>289</v>
      </c>
      <c r="K40" s="42" t="s">
        <v>376</v>
      </c>
    </row>
    <row r="41" spans="1:11" x14ac:dyDescent="0.25">
      <c r="A41" s="42">
        <v>40</v>
      </c>
      <c r="B41" s="42" t="s">
        <v>377</v>
      </c>
      <c r="C41" s="42" t="s">
        <v>378</v>
      </c>
      <c r="D41" s="42" t="s">
        <v>256</v>
      </c>
      <c r="E41" s="42" t="s">
        <v>1</v>
      </c>
      <c r="F41" s="42" t="s">
        <v>379</v>
      </c>
      <c r="G41" s="42" t="s">
        <v>516</v>
      </c>
      <c r="H41" s="42" t="s">
        <v>294</v>
      </c>
      <c r="I41" s="42" t="s">
        <v>380</v>
      </c>
      <c r="J41" s="42" t="s">
        <v>289</v>
      </c>
      <c r="K41" s="42" t="s">
        <v>381</v>
      </c>
    </row>
    <row r="42" spans="1:11" x14ac:dyDescent="0.25">
      <c r="A42" s="42">
        <v>41</v>
      </c>
      <c r="B42" s="42" t="s">
        <v>387</v>
      </c>
      <c r="C42" s="42" t="s">
        <v>279</v>
      </c>
      <c r="D42" s="42" t="s">
        <v>351</v>
      </c>
      <c r="E42" s="42" t="s">
        <v>48</v>
      </c>
      <c r="F42" s="42" t="s">
        <v>388</v>
      </c>
      <c r="G42" s="42" t="s">
        <v>516</v>
      </c>
      <c r="H42" s="42" t="s">
        <v>287</v>
      </c>
      <c r="I42" s="42" t="s">
        <v>389</v>
      </c>
      <c r="J42" s="42" t="s">
        <v>289</v>
      </c>
      <c r="K42" s="42" t="s">
        <v>390</v>
      </c>
    </row>
    <row r="43" spans="1:11" x14ac:dyDescent="0.25">
      <c r="A43" s="42">
        <v>42</v>
      </c>
      <c r="B43" s="42" t="s">
        <v>49</v>
      </c>
      <c r="C43" s="42" t="s">
        <v>97</v>
      </c>
      <c r="D43" s="42" t="s">
        <v>66</v>
      </c>
      <c r="E43" s="42" t="s">
        <v>1</v>
      </c>
      <c r="F43" s="42" t="s">
        <v>391</v>
      </c>
      <c r="G43" s="42" t="s">
        <v>516</v>
      </c>
      <c r="H43" s="42" t="s">
        <v>294</v>
      </c>
      <c r="I43" s="42" t="s">
        <v>392</v>
      </c>
      <c r="J43" s="42" t="s">
        <v>289</v>
      </c>
      <c r="K43" s="42" t="s">
        <v>393</v>
      </c>
    </row>
    <row r="44" spans="1:11" x14ac:dyDescent="0.25">
      <c r="A44" s="42">
        <v>43</v>
      </c>
      <c r="B44" s="42" t="s">
        <v>366</v>
      </c>
      <c r="C44" s="42" t="s">
        <v>367</v>
      </c>
      <c r="D44" s="42" t="s">
        <v>368</v>
      </c>
      <c r="E44" s="42" t="s">
        <v>43</v>
      </c>
      <c r="F44" s="42" t="s">
        <v>395</v>
      </c>
      <c r="G44" s="42" t="s">
        <v>527</v>
      </c>
      <c r="H44" s="42" t="s">
        <v>5</v>
      </c>
      <c r="I44" s="42" t="s">
        <v>396</v>
      </c>
      <c r="J44" s="42" t="s">
        <v>6</v>
      </c>
      <c r="K44" s="42" t="s">
        <v>397</v>
      </c>
    </row>
    <row r="45" spans="1:11" x14ac:dyDescent="0.25">
      <c r="A45" s="42">
        <v>44</v>
      </c>
      <c r="B45" s="42" t="s">
        <v>137</v>
      </c>
      <c r="C45" s="42" t="s">
        <v>138</v>
      </c>
      <c r="D45" s="42" t="s">
        <v>0</v>
      </c>
      <c r="E45" s="42" t="s">
        <v>1</v>
      </c>
      <c r="F45" s="42" t="s">
        <v>139</v>
      </c>
      <c r="G45" s="42" t="s">
        <v>516</v>
      </c>
      <c r="H45" s="42" t="s">
        <v>3</v>
      </c>
      <c r="I45" s="42" t="s">
        <v>140</v>
      </c>
      <c r="J45" s="42" t="s">
        <v>53</v>
      </c>
      <c r="K45" s="42" t="s">
        <v>398</v>
      </c>
    </row>
    <row r="46" spans="1:11" x14ac:dyDescent="0.25">
      <c r="A46" s="42">
        <v>45</v>
      </c>
      <c r="B46" s="42" t="s">
        <v>262</v>
      </c>
      <c r="C46" s="42" t="s">
        <v>399</v>
      </c>
      <c r="D46" s="42" t="s">
        <v>0</v>
      </c>
      <c r="E46" s="42" t="s">
        <v>1</v>
      </c>
      <c r="F46" s="42" t="s">
        <v>400</v>
      </c>
      <c r="G46" s="42" t="s">
        <v>516</v>
      </c>
      <c r="H46" s="42" t="s">
        <v>294</v>
      </c>
      <c r="I46" s="42" t="s">
        <v>401</v>
      </c>
      <c r="J46" s="42" t="s">
        <v>289</v>
      </c>
      <c r="K46" s="42" t="s">
        <v>402</v>
      </c>
    </row>
    <row r="47" spans="1:11" x14ac:dyDescent="0.25">
      <c r="A47" s="42">
        <v>46</v>
      </c>
      <c r="B47" s="42" t="s">
        <v>403</v>
      </c>
      <c r="C47" s="42" t="s">
        <v>60</v>
      </c>
      <c r="D47" s="42" t="s">
        <v>27</v>
      </c>
      <c r="E47" s="42" t="s">
        <v>28</v>
      </c>
      <c r="F47" s="42" t="s">
        <v>404</v>
      </c>
      <c r="G47" s="42" t="s">
        <v>516</v>
      </c>
      <c r="H47" s="42" t="s">
        <v>287</v>
      </c>
      <c r="I47" s="42" t="s">
        <v>405</v>
      </c>
      <c r="J47" s="42" t="s">
        <v>289</v>
      </c>
      <c r="K47" s="42" t="s">
        <v>406</v>
      </c>
    </row>
    <row r="48" spans="1:11" x14ac:dyDescent="0.25">
      <c r="A48" s="42">
        <v>47</v>
      </c>
      <c r="B48" s="42" t="s">
        <v>407</v>
      </c>
      <c r="C48" s="42" t="s">
        <v>408</v>
      </c>
      <c r="D48" s="42" t="s">
        <v>618</v>
      </c>
      <c r="E48" s="42" t="s">
        <v>619</v>
      </c>
      <c r="F48" s="42" t="s">
        <v>412</v>
      </c>
      <c r="G48" s="42" t="s">
        <v>516</v>
      </c>
      <c r="H48" s="42" t="s">
        <v>294</v>
      </c>
      <c r="I48" s="42" t="s">
        <v>413</v>
      </c>
      <c r="J48" s="42" t="s">
        <v>289</v>
      </c>
      <c r="K48" s="42" t="s">
        <v>414</v>
      </c>
    </row>
    <row r="49" spans="1:11" x14ac:dyDescent="0.25">
      <c r="A49" s="42">
        <v>48</v>
      </c>
      <c r="B49" s="42" t="s">
        <v>415</v>
      </c>
      <c r="C49" s="42" t="s">
        <v>416</v>
      </c>
      <c r="D49" s="42" t="s">
        <v>417</v>
      </c>
      <c r="E49" s="42" t="s">
        <v>28</v>
      </c>
      <c r="F49" s="42" t="s">
        <v>418</v>
      </c>
      <c r="G49" s="42" t="s">
        <v>516</v>
      </c>
      <c r="H49" s="42" t="s">
        <v>287</v>
      </c>
      <c r="I49" s="42" t="s">
        <v>419</v>
      </c>
      <c r="J49" s="42" t="s">
        <v>289</v>
      </c>
      <c r="K49" s="42" t="s">
        <v>420</v>
      </c>
    </row>
    <row r="50" spans="1:11" x14ac:dyDescent="0.25">
      <c r="A50" s="42">
        <v>49</v>
      </c>
      <c r="B50" s="42" t="s">
        <v>431</v>
      </c>
      <c r="C50" s="42" t="s">
        <v>172</v>
      </c>
      <c r="D50" s="42" t="s">
        <v>432</v>
      </c>
      <c r="E50" s="42" t="s">
        <v>28</v>
      </c>
      <c r="F50" s="42" t="s">
        <v>433</v>
      </c>
      <c r="G50" s="42" t="s">
        <v>516</v>
      </c>
      <c r="H50" s="42" t="s">
        <v>294</v>
      </c>
      <c r="I50" s="42" t="s">
        <v>434</v>
      </c>
      <c r="J50" s="42" t="s">
        <v>289</v>
      </c>
      <c r="K50" s="42" t="s">
        <v>435</v>
      </c>
    </row>
    <row r="51" spans="1:11" x14ac:dyDescent="0.25">
      <c r="A51" s="42">
        <v>50</v>
      </c>
      <c r="B51" s="42" t="s">
        <v>15</v>
      </c>
      <c r="C51" s="42" t="s">
        <v>16</v>
      </c>
      <c r="D51" s="42" t="s">
        <v>17</v>
      </c>
      <c r="E51" s="42" t="s">
        <v>7</v>
      </c>
      <c r="F51" s="42" t="s">
        <v>77</v>
      </c>
      <c r="G51" s="42" t="s">
        <v>516</v>
      </c>
      <c r="H51" s="42" t="s">
        <v>30</v>
      </c>
      <c r="I51" s="42" t="s">
        <v>78</v>
      </c>
      <c r="J51" s="42" t="s">
        <v>32</v>
      </c>
      <c r="K51" s="42" t="s">
        <v>436</v>
      </c>
    </row>
    <row r="52" spans="1:11" x14ac:dyDescent="0.25">
      <c r="A52" s="42">
        <v>51</v>
      </c>
      <c r="B52" s="42" t="s">
        <v>407</v>
      </c>
      <c r="C52" s="42" t="s">
        <v>408</v>
      </c>
      <c r="D52" s="42" t="s">
        <v>618</v>
      </c>
      <c r="E52" s="42" t="s">
        <v>619</v>
      </c>
      <c r="F52" s="42" t="s">
        <v>437</v>
      </c>
      <c r="G52" s="42" t="s">
        <v>516</v>
      </c>
      <c r="H52" s="42" t="s">
        <v>30</v>
      </c>
      <c r="I52" s="42" t="s">
        <v>438</v>
      </c>
      <c r="J52" s="42" t="s">
        <v>32</v>
      </c>
      <c r="K52" s="42" t="s">
        <v>439</v>
      </c>
    </row>
    <row r="53" spans="1:11" x14ac:dyDescent="0.25">
      <c r="A53" s="42">
        <v>52</v>
      </c>
      <c r="B53" s="42" t="s">
        <v>407</v>
      </c>
      <c r="C53" s="42" t="s">
        <v>408</v>
      </c>
      <c r="D53" s="42" t="s">
        <v>618</v>
      </c>
      <c r="E53" s="42" t="s">
        <v>619</v>
      </c>
      <c r="F53" s="42" t="s">
        <v>440</v>
      </c>
      <c r="G53" s="42" t="s">
        <v>516</v>
      </c>
      <c r="H53" s="42" t="s">
        <v>30</v>
      </c>
      <c r="I53" s="42" t="s">
        <v>441</v>
      </c>
      <c r="J53" s="42" t="s">
        <v>32</v>
      </c>
      <c r="K53" s="42" t="s">
        <v>442</v>
      </c>
    </row>
    <row r="54" spans="1:11" x14ac:dyDescent="0.25">
      <c r="A54" s="42">
        <v>53</v>
      </c>
      <c r="B54" s="42" t="s">
        <v>443</v>
      </c>
      <c r="C54" s="42" t="s">
        <v>444</v>
      </c>
      <c r="D54" s="42" t="s">
        <v>0</v>
      </c>
      <c r="E54" s="42" t="s">
        <v>1</v>
      </c>
      <c r="F54" s="42" t="s">
        <v>445</v>
      </c>
      <c r="G54" s="42" t="s">
        <v>527</v>
      </c>
      <c r="H54" s="42" t="s">
        <v>5</v>
      </c>
      <c r="I54" s="42" t="s">
        <v>446</v>
      </c>
      <c r="J54" s="42" t="s">
        <v>6</v>
      </c>
      <c r="K54" s="42" t="s">
        <v>447</v>
      </c>
    </row>
    <row r="55" spans="1:11" x14ac:dyDescent="0.25">
      <c r="A55" s="42">
        <v>54</v>
      </c>
      <c r="B55" s="42" t="s">
        <v>448</v>
      </c>
      <c r="C55" s="42" t="s">
        <v>449</v>
      </c>
      <c r="D55" s="42" t="s">
        <v>205</v>
      </c>
      <c r="E55" s="42" t="s">
        <v>1</v>
      </c>
      <c r="F55" s="42" t="s">
        <v>450</v>
      </c>
      <c r="G55" s="42" t="s">
        <v>527</v>
      </c>
      <c r="H55" s="42" t="s">
        <v>5</v>
      </c>
      <c r="I55" s="42" t="s">
        <v>451</v>
      </c>
      <c r="J55" s="42" t="s">
        <v>6</v>
      </c>
      <c r="K55" s="42" t="s">
        <v>452</v>
      </c>
    </row>
    <row r="56" spans="1:11" x14ac:dyDescent="0.25">
      <c r="A56" s="42">
        <v>55</v>
      </c>
      <c r="B56" s="42" t="s">
        <v>453</v>
      </c>
      <c r="C56" s="42" t="s">
        <v>454</v>
      </c>
      <c r="D56" s="42" t="s">
        <v>455</v>
      </c>
      <c r="E56" s="42" t="s">
        <v>456</v>
      </c>
      <c r="F56" s="42" t="s">
        <v>457</v>
      </c>
      <c r="G56" s="42" t="s">
        <v>516</v>
      </c>
      <c r="H56" s="42" t="s">
        <v>30</v>
      </c>
      <c r="I56" s="42" t="s">
        <v>458</v>
      </c>
      <c r="J56" s="42" t="s">
        <v>32</v>
      </c>
      <c r="K56" s="42" t="s">
        <v>459</v>
      </c>
    </row>
    <row r="57" spans="1:11" x14ac:dyDescent="0.25">
      <c r="A57" s="42">
        <v>56</v>
      </c>
      <c r="B57" s="42" t="s">
        <v>460</v>
      </c>
      <c r="C57" s="42" t="s">
        <v>461</v>
      </c>
      <c r="D57" s="42" t="s">
        <v>462</v>
      </c>
      <c r="E57" s="42" t="s">
        <v>1</v>
      </c>
      <c r="F57" s="42" t="s">
        <v>463</v>
      </c>
      <c r="G57" s="42" t="s">
        <v>516</v>
      </c>
      <c r="H57" s="42" t="s">
        <v>30</v>
      </c>
      <c r="I57" s="42" t="s">
        <v>464</v>
      </c>
      <c r="J57" s="42" t="s">
        <v>32</v>
      </c>
      <c r="K57" s="42" t="s">
        <v>465</v>
      </c>
    </row>
    <row r="58" spans="1:11" x14ac:dyDescent="0.25">
      <c r="A58" s="42">
        <v>57</v>
      </c>
      <c r="B58" s="42" t="s">
        <v>165</v>
      </c>
      <c r="C58" s="42" t="s">
        <v>166</v>
      </c>
      <c r="D58" s="42" t="s">
        <v>27</v>
      </c>
      <c r="E58" s="42" t="s">
        <v>28</v>
      </c>
      <c r="F58" s="42" t="s">
        <v>167</v>
      </c>
      <c r="G58" s="42" t="s">
        <v>516</v>
      </c>
      <c r="H58" s="42" t="s">
        <v>30</v>
      </c>
      <c r="I58" s="42" t="s">
        <v>168</v>
      </c>
      <c r="J58" s="42" t="s">
        <v>32</v>
      </c>
      <c r="K58" s="42" t="s">
        <v>466</v>
      </c>
    </row>
    <row r="59" spans="1:11" x14ac:dyDescent="0.25">
      <c r="A59" s="42">
        <v>58</v>
      </c>
      <c r="B59" s="42" t="s">
        <v>20</v>
      </c>
      <c r="C59" s="42" t="s">
        <v>21</v>
      </c>
      <c r="D59" s="42" t="s">
        <v>0</v>
      </c>
      <c r="E59" s="42" t="s">
        <v>1</v>
      </c>
      <c r="F59" s="42" t="s">
        <v>22</v>
      </c>
      <c r="G59" s="42" t="s">
        <v>527</v>
      </c>
      <c r="H59" s="42" t="s">
        <v>5</v>
      </c>
      <c r="I59" s="42" t="s">
        <v>23</v>
      </c>
      <c r="J59" s="42" t="s">
        <v>6</v>
      </c>
      <c r="K59" s="42" t="s">
        <v>24</v>
      </c>
    </row>
    <row r="60" spans="1:11" x14ac:dyDescent="0.25">
      <c r="A60" s="42">
        <v>59</v>
      </c>
      <c r="B60" s="42" t="s">
        <v>25</v>
      </c>
      <c r="C60" s="42" t="s">
        <v>26</v>
      </c>
      <c r="D60" s="42" t="s">
        <v>27</v>
      </c>
      <c r="E60" s="42" t="s">
        <v>28</v>
      </c>
      <c r="F60" s="42" t="s">
        <v>29</v>
      </c>
      <c r="G60" s="42" t="s">
        <v>516</v>
      </c>
      <c r="H60" s="42" t="s">
        <v>30</v>
      </c>
      <c r="I60" s="42" t="s">
        <v>31</v>
      </c>
      <c r="J60" s="42" t="s">
        <v>32</v>
      </c>
      <c r="K60" s="42" t="s">
        <v>33</v>
      </c>
    </row>
    <row r="61" spans="1:11" x14ac:dyDescent="0.25">
      <c r="A61" s="42">
        <v>60</v>
      </c>
      <c r="B61" s="42" t="s">
        <v>34</v>
      </c>
      <c r="C61" s="42" t="s">
        <v>35</v>
      </c>
      <c r="D61" s="42" t="s">
        <v>36</v>
      </c>
      <c r="E61" s="42" t="s">
        <v>1</v>
      </c>
      <c r="F61" s="42" t="s">
        <v>37</v>
      </c>
      <c r="G61" s="42" t="s">
        <v>527</v>
      </c>
      <c r="H61" s="42" t="s">
        <v>5</v>
      </c>
      <c r="I61" s="42" t="s">
        <v>38</v>
      </c>
      <c r="J61" s="42" t="s">
        <v>6</v>
      </c>
      <c r="K61" s="42" t="s">
        <v>39</v>
      </c>
    </row>
    <row r="62" spans="1:11" x14ac:dyDescent="0.25">
      <c r="A62" s="42">
        <v>61</v>
      </c>
      <c r="B62" s="42" t="s">
        <v>40</v>
      </c>
      <c r="C62" s="42" t="s">
        <v>41</v>
      </c>
      <c r="D62" s="42" t="s">
        <v>42</v>
      </c>
      <c r="E62" s="42" t="s">
        <v>43</v>
      </c>
      <c r="F62" s="42" t="s">
        <v>44</v>
      </c>
      <c r="G62" s="42" t="s">
        <v>527</v>
      </c>
      <c r="H62" s="42" t="s">
        <v>5</v>
      </c>
      <c r="I62" s="42" t="s">
        <v>45</v>
      </c>
      <c r="J62" s="42" t="s">
        <v>6</v>
      </c>
      <c r="K62" s="42" t="s">
        <v>46</v>
      </c>
    </row>
    <row r="63" spans="1:11" x14ac:dyDescent="0.25">
      <c r="A63" s="42">
        <v>62</v>
      </c>
      <c r="B63" s="42" t="s">
        <v>64</v>
      </c>
      <c r="C63" s="42" t="s">
        <v>65</v>
      </c>
      <c r="D63" s="42" t="s">
        <v>66</v>
      </c>
      <c r="E63" s="42" t="s">
        <v>1</v>
      </c>
      <c r="F63" s="42" t="s">
        <v>67</v>
      </c>
      <c r="G63" s="42" t="s">
        <v>516</v>
      </c>
      <c r="H63" s="42" t="s">
        <v>30</v>
      </c>
      <c r="I63" s="42" t="s">
        <v>68</v>
      </c>
      <c r="J63" s="42" t="s">
        <v>32</v>
      </c>
      <c r="K63" s="42" t="s">
        <v>69</v>
      </c>
    </row>
    <row r="64" spans="1:11" x14ac:dyDescent="0.25">
      <c r="A64" s="42">
        <v>63</v>
      </c>
      <c r="B64" s="42" t="s">
        <v>71</v>
      </c>
      <c r="C64" s="42" t="s">
        <v>72</v>
      </c>
      <c r="D64" s="42" t="s">
        <v>73</v>
      </c>
      <c r="E64" s="42" t="s">
        <v>28</v>
      </c>
      <c r="F64" s="42" t="s">
        <v>74</v>
      </c>
      <c r="G64" s="42" t="s">
        <v>516</v>
      </c>
      <c r="H64" s="42" t="s">
        <v>30</v>
      </c>
      <c r="I64" s="42" t="s">
        <v>75</v>
      </c>
      <c r="J64" s="42" t="s">
        <v>32</v>
      </c>
      <c r="K64" s="42" t="s">
        <v>76</v>
      </c>
    </row>
    <row r="65" spans="1:11" x14ac:dyDescent="0.25">
      <c r="A65" s="42">
        <v>64</v>
      </c>
      <c r="B65" s="42" t="s">
        <v>467</v>
      </c>
      <c r="C65" s="42" t="s">
        <v>468</v>
      </c>
      <c r="D65" s="42" t="s">
        <v>0</v>
      </c>
      <c r="E65" s="42" t="s">
        <v>1</v>
      </c>
      <c r="F65" s="42" t="s">
        <v>469</v>
      </c>
      <c r="G65" s="42" t="s">
        <v>527</v>
      </c>
      <c r="H65" s="42" t="s">
        <v>5</v>
      </c>
      <c r="I65" s="42" t="s">
        <v>470</v>
      </c>
      <c r="J65" s="42" t="s">
        <v>6</v>
      </c>
      <c r="K65" s="42" t="s">
        <v>471</v>
      </c>
    </row>
    <row r="66" spans="1:11" x14ac:dyDescent="0.25">
      <c r="A66" s="42">
        <v>65</v>
      </c>
      <c r="B66" s="42" t="s">
        <v>79</v>
      </c>
      <c r="C66" s="42" t="s">
        <v>11</v>
      </c>
      <c r="D66" s="42" t="s">
        <v>80</v>
      </c>
      <c r="E66" s="42" t="s">
        <v>81</v>
      </c>
      <c r="F66" s="42" t="s">
        <v>82</v>
      </c>
      <c r="G66" s="42" t="s">
        <v>527</v>
      </c>
      <c r="H66" s="42" t="s">
        <v>5</v>
      </c>
      <c r="I66" s="42" t="s">
        <v>83</v>
      </c>
      <c r="J66" s="42" t="s">
        <v>6</v>
      </c>
      <c r="K66" s="42" t="s">
        <v>84</v>
      </c>
    </row>
    <row r="67" spans="1:11" x14ac:dyDescent="0.25">
      <c r="A67" s="42">
        <v>66</v>
      </c>
      <c r="B67" s="42" t="s">
        <v>64</v>
      </c>
      <c r="C67" s="42" t="s">
        <v>65</v>
      </c>
      <c r="D67" s="42" t="s">
        <v>66</v>
      </c>
      <c r="E67" s="42" t="s">
        <v>1</v>
      </c>
      <c r="F67" s="42" t="s">
        <v>85</v>
      </c>
      <c r="G67" s="42" t="s">
        <v>527</v>
      </c>
      <c r="H67" s="42" t="s">
        <v>5</v>
      </c>
      <c r="I67" s="42" t="s">
        <v>86</v>
      </c>
      <c r="J67" s="42" t="s">
        <v>6</v>
      </c>
      <c r="K67" s="42" t="s">
        <v>87</v>
      </c>
    </row>
    <row r="68" spans="1:11" x14ac:dyDescent="0.25">
      <c r="A68" s="42">
        <v>67</v>
      </c>
      <c r="B68" s="42" t="s">
        <v>88</v>
      </c>
      <c r="C68" s="42" t="s">
        <v>89</v>
      </c>
      <c r="D68" s="42" t="s">
        <v>90</v>
      </c>
      <c r="E68" s="42" t="s">
        <v>70</v>
      </c>
      <c r="F68" s="42" t="s">
        <v>91</v>
      </c>
      <c r="G68" s="42" t="s">
        <v>527</v>
      </c>
      <c r="H68" s="42" t="s">
        <v>5</v>
      </c>
      <c r="I68" s="42" t="s">
        <v>92</v>
      </c>
      <c r="J68" s="42" t="s">
        <v>6</v>
      </c>
      <c r="K68" s="42" t="s">
        <v>93</v>
      </c>
    </row>
    <row r="69" spans="1:11" x14ac:dyDescent="0.25">
      <c r="A69" s="42">
        <v>68</v>
      </c>
      <c r="B69" s="42" t="s">
        <v>50</v>
      </c>
      <c r="C69" s="42" t="s">
        <v>51</v>
      </c>
      <c r="D69" s="42" t="s">
        <v>52</v>
      </c>
      <c r="E69" s="42" t="s">
        <v>43</v>
      </c>
      <c r="F69" s="42" t="s">
        <v>94</v>
      </c>
      <c r="G69" s="42" t="s">
        <v>527</v>
      </c>
      <c r="H69" s="42" t="s">
        <v>5</v>
      </c>
      <c r="I69" s="42" t="s">
        <v>95</v>
      </c>
      <c r="J69" s="42" t="s">
        <v>6</v>
      </c>
      <c r="K69" s="42" t="s">
        <v>96</v>
      </c>
    </row>
    <row r="70" spans="1:11" x14ac:dyDescent="0.25">
      <c r="A70" s="42">
        <v>69</v>
      </c>
      <c r="B70" s="42" t="s">
        <v>49</v>
      </c>
      <c r="C70" s="42" t="s">
        <v>97</v>
      </c>
      <c r="D70" s="42" t="s">
        <v>66</v>
      </c>
      <c r="E70" s="42" t="s">
        <v>1</v>
      </c>
      <c r="F70" s="42" t="s">
        <v>98</v>
      </c>
      <c r="G70" s="42" t="s">
        <v>527</v>
      </c>
      <c r="H70" s="42" t="s">
        <v>5</v>
      </c>
      <c r="I70" s="42" t="s">
        <v>99</v>
      </c>
      <c r="J70" s="42" t="s">
        <v>6</v>
      </c>
      <c r="K70" s="42" t="s">
        <v>100</v>
      </c>
    </row>
    <row r="71" spans="1:11" x14ac:dyDescent="0.25">
      <c r="A71" s="42">
        <v>70</v>
      </c>
      <c r="B71" s="42" t="s">
        <v>104</v>
      </c>
      <c r="C71" s="42" t="s">
        <v>105</v>
      </c>
      <c r="D71" s="42" t="s">
        <v>106</v>
      </c>
      <c r="E71" s="42" t="s">
        <v>7</v>
      </c>
      <c r="F71" s="42" t="s">
        <v>107</v>
      </c>
      <c r="G71" s="42" t="s">
        <v>527</v>
      </c>
      <c r="H71" s="42" t="s">
        <v>5</v>
      </c>
      <c r="I71" s="42" t="s">
        <v>108</v>
      </c>
      <c r="J71" s="42" t="s">
        <v>6</v>
      </c>
      <c r="K71" s="42" t="s">
        <v>109</v>
      </c>
    </row>
    <row r="72" spans="1:11" x14ac:dyDescent="0.25">
      <c r="A72" s="42">
        <v>71</v>
      </c>
      <c r="B72" s="42" t="s">
        <v>110</v>
      </c>
      <c r="C72" s="42" t="s">
        <v>111</v>
      </c>
      <c r="D72" s="42" t="s">
        <v>112</v>
      </c>
      <c r="E72" s="42" t="s">
        <v>43</v>
      </c>
      <c r="F72" s="42" t="s">
        <v>113</v>
      </c>
      <c r="G72" s="42" t="s">
        <v>516</v>
      </c>
      <c r="H72" s="42" t="s">
        <v>3</v>
      </c>
      <c r="I72" s="42" t="s">
        <v>114</v>
      </c>
      <c r="J72" s="42" t="s">
        <v>53</v>
      </c>
      <c r="K72" s="42" t="s">
        <v>115</v>
      </c>
    </row>
    <row r="73" spans="1:11" x14ac:dyDescent="0.25">
      <c r="A73" s="42">
        <v>72</v>
      </c>
      <c r="B73" s="42" t="s">
        <v>120</v>
      </c>
      <c r="C73" s="42" t="s">
        <v>121</v>
      </c>
      <c r="D73" s="42" t="s">
        <v>122</v>
      </c>
      <c r="E73" s="42" t="s">
        <v>43</v>
      </c>
      <c r="F73" s="42" t="s">
        <v>123</v>
      </c>
      <c r="G73" s="42" t="s">
        <v>516</v>
      </c>
      <c r="H73" s="42" t="s">
        <v>3</v>
      </c>
      <c r="I73" s="42" t="s">
        <v>124</v>
      </c>
      <c r="J73" s="42" t="s">
        <v>125</v>
      </c>
      <c r="K73" s="42" t="s">
        <v>126</v>
      </c>
    </row>
    <row r="74" spans="1:11" x14ac:dyDescent="0.25">
      <c r="A74" s="42">
        <v>73</v>
      </c>
      <c r="B74" s="42" t="s">
        <v>127</v>
      </c>
      <c r="C74" s="42" t="s">
        <v>47</v>
      </c>
      <c r="D74" s="42" t="s">
        <v>0</v>
      </c>
      <c r="E74" s="42" t="s">
        <v>1</v>
      </c>
      <c r="F74" s="42" t="s">
        <v>128</v>
      </c>
      <c r="G74" s="42" t="s">
        <v>527</v>
      </c>
      <c r="H74" s="42" t="s">
        <v>8</v>
      </c>
      <c r="I74" s="42" t="s">
        <v>129</v>
      </c>
      <c r="J74" s="42" t="s">
        <v>9</v>
      </c>
      <c r="K74" s="42" t="s">
        <v>130</v>
      </c>
    </row>
    <row r="75" spans="1:11" x14ac:dyDescent="0.25">
      <c r="A75" s="42">
        <v>74</v>
      </c>
      <c r="B75" s="42" t="s">
        <v>641</v>
      </c>
      <c r="C75" s="42" t="s">
        <v>642</v>
      </c>
      <c r="D75" s="42" t="s">
        <v>106</v>
      </c>
      <c r="E75" s="42" t="s">
        <v>7</v>
      </c>
      <c r="F75" s="42" t="s">
        <v>643</v>
      </c>
      <c r="G75" s="42" t="s">
        <v>527</v>
      </c>
      <c r="H75" s="42" t="s">
        <v>8</v>
      </c>
      <c r="I75" s="42" t="s">
        <v>644</v>
      </c>
      <c r="J75" s="42" t="s">
        <v>9</v>
      </c>
      <c r="K75" s="42" t="s">
        <v>645</v>
      </c>
    </row>
    <row r="76" spans="1:11" x14ac:dyDescent="0.25">
      <c r="A76" s="42">
        <v>75</v>
      </c>
      <c r="B76" s="42" t="s">
        <v>131</v>
      </c>
      <c r="C76" s="42" t="s">
        <v>132</v>
      </c>
      <c r="D76" s="42" t="s">
        <v>133</v>
      </c>
      <c r="E76" s="42" t="s">
        <v>28</v>
      </c>
      <c r="F76" s="42" t="s">
        <v>134</v>
      </c>
      <c r="G76" s="42" t="s">
        <v>516</v>
      </c>
      <c r="H76" s="42" t="s">
        <v>30</v>
      </c>
      <c r="I76" s="42" t="s">
        <v>135</v>
      </c>
      <c r="J76" s="42" t="s">
        <v>32</v>
      </c>
      <c r="K76" s="42" t="s">
        <v>136</v>
      </c>
    </row>
    <row r="77" spans="1:11" x14ac:dyDescent="0.25">
      <c r="A77" s="42">
        <v>76</v>
      </c>
      <c r="B77" s="42" t="s">
        <v>145</v>
      </c>
      <c r="C77" s="42" t="s">
        <v>146</v>
      </c>
      <c r="D77" s="42" t="s">
        <v>0</v>
      </c>
      <c r="E77" s="42" t="s">
        <v>1</v>
      </c>
      <c r="F77" s="42" t="s">
        <v>147</v>
      </c>
      <c r="G77" s="42" t="s">
        <v>516</v>
      </c>
      <c r="H77" s="42" t="s">
        <v>3</v>
      </c>
      <c r="I77" s="42" t="s">
        <v>148</v>
      </c>
      <c r="J77" s="42" t="s">
        <v>53</v>
      </c>
      <c r="K77" s="42" t="s">
        <v>149</v>
      </c>
    </row>
    <row r="78" spans="1:11" x14ac:dyDescent="0.25">
      <c r="A78" s="42">
        <v>77</v>
      </c>
      <c r="B78" s="42" t="s">
        <v>150</v>
      </c>
      <c r="C78" s="42" t="s">
        <v>151</v>
      </c>
      <c r="D78" s="42" t="s">
        <v>152</v>
      </c>
      <c r="E78" s="42" t="s">
        <v>28</v>
      </c>
      <c r="F78" s="42" t="s">
        <v>153</v>
      </c>
      <c r="G78" s="42" t="s">
        <v>516</v>
      </c>
      <c r="H78" s="42" t="s">
        <v>30</v>
      </c>
      <c r="I78" s="42" t="s">
        <v>154</v>
      </c>
      <c r="J78" s="42" t="s">
        <v>32</v>
      </c>
      <c r="K78" s="42" t="s">
        <v>155</v>
      </c>
    </row>
    <row r="79" spans="1:11" x14ac:dyDescent="0.25">
      <c r="A79" s="42">
        <v>78</v>
      </c>
      <c r="B79" s="42" t="s">
        <v>54</v>
      </c>
      <c r="C79" s="42" t="s">
        <v>55</v>
      </c>
      <c r="D79" s="42" t="s">
        <v>0</v>
      </c>
      <c r="E79" s="42" t="s">
        <v>1</v>
      </c>
      <c r="F79" s="42" t="s">
        <v>156</v>
      </c>
      <c r="G79" s="42" t="s">
        <v>516</v>
      </c>
      <c r="H79" s="42" t="s">
        <v>157</v>
      </c>
      <c r="I79" s="42" t="s">
        <v>158</v>
      </c>
      <c r="J79" s="42" t="s">
        <v>159</v>
      </c>
      <c r="K79" s="42" t="s">
        <v>160</v>
      </c>
    </row>
    <row r="80" spans="1:11" x14ac:dyDescent="0.25">
      <c r="A80" s="42">
        <v>79</v>
      </c>
      <c r="B80" s="42" t="s">
        <v>101</v>
      </c>
      <c r="C80" s="42" t="s">
        <v>102</v>
      </c>
      <c r="D80" s="42" t="s">
        <v>103</v>
      </c>
      <c r="E80" s="42" t="s">
        <v>43</v>
      </c>
      <c r="F80" s="42" t="s">
        <v>169</v>
      </c>
      <c r="G80" s="42" t="s">
        <v>527</v>
      </c>
      <c r="H80" s="42" t="s">
        <v>8</v>
      </c>
      <c r="I80" s="42" t="s">
        <v>170</v>
      </c>
      <c r="J80" s="42" t="s">
        <v>9</v>
      </c>
      <c r="K80" s="42" t="s">
        <v>171</v>
      </c>
    </row>
    <row r="81" spans="1:11" x14ac:dyDescent="0.25">
      <c r="A81" s="42">
        <v>80</v>
      </c>
      <c r="B81" s="42" t="s">
        <v>174</v>
      </c>
      <c r="C81" s="42" t="s">
        <v>175</v>
      </c>
      <c r="D81" s="42" t="s">
        <v>0</v>
      </c>
      <c r="E81" s="42" t="s">
        <v>1</v>
      </c>
      <c r="F81" s="42" t="s">
        <v>176</v>
      </c>
      <c r="G81" s="42" t="s">
        <v>527</v>
      </c>
      <c r="H81" s="42" t="s">
        <v>8</v>
      </c>
      <c r="I81" s="42" t="s">
        <v>177</v>
      </c>
      <c r="J81" s="42" t="s">
        <v>9</v>
      </c>
      <c r="K81" s="42" t="s">
        <v>178</v>
      </c>
    </row>
    <row r="82" spans="1:11" x14ac:dyDescent="0.25">
      <c r="A82" s="42">
        <v>81</v>
      </c>
      <c r="B82" s="42" t="s">
        <v>174</v>
      </c>
      <c r="C82" s="42" t="s">
        <v>175</v>
      </c>
      <c r="D82" s="42" t="s">
        <v>0</v>
      </c>
      <c r="E82" s="42" t="s">
        <v>1</v>
      </c>
      <c r="F82" s="42" t="s">
        <v>472</v>
      </c>
      <c r="G82" s="42" t="s">
        <v>543</v>
      </c>
      <c r="H82" s="42" t="s">
        <v>473</v>
      </c>
      <c r="I82" s="42" t="s">
        <v>474</v>
      </c>
      <c r="J82" s="42" t="s">
        <v>475</v>
      </c>
      <c r="K82" s="42" t="s">
        <v>476</v>
      </c>
    </row>
    <row r="83" spans="1:11" x14ac:dyDescent="0.25">
      <c r="A83" s="42">
        <v>82</v>
      </c>
      <c r="B83" s="42" t="s">
        <v>179</v>
      </c>
      <c r="C83" s="42" t="s">
        <v>180</v>
      </c>
      <c r="D83" s="42" t="s">
        <v>181</v>
      </c>
      <c r="E83" s="42" t="s">
        <v>43</v>
      </c>
      <c r="F83" s="42" t="s">
        <v>182</v>
      </c>
      <c r="G83" s="42" t="s">
        <v>527</v>
      </c>
      <c r="H83" s="42" t="s">
        <v>8</v>
      </c>
      <c r="I83" s="42" t="s">
        <v>183</v>
      </c>
      <c r="J83" s="42" t="s">
        <v>9</v>
      </c>
      <c r="K83" s="42" t="s">
        <v>184</v>
      </c>
    </row>
    <row r="84" spans="1:11" x14ac:dyDescent="0.25">
      <c r="A84" s="42">
        <v>83</v>
      </c>
      <c r="B84" s="42" t="s">
        <v>185</v>
      </c>
      <c r="C84" s="42" t="s">
        <v>186</v>
      </c>
      <c r="D84" s="42" t="s">
        <v>17</v>
      </c>
      <c r="E84" s="42" t="s">
        <v>7</v>
      </c>
      <c r="F84" s="42" t="s">
        <v>187</v>
      </c>
      <c r="G84" s="42" t="s">
        <v>527</v>
      </c>
      <c r="H84" s="42" t="s">
        <v>8</v>
      </c>
      <c r="I84" s="42" t="s">
        <v>188</v>
      </c>
      <c r="J84" s="42" t="s">
        <v>9</v>
      </c>
      <c r="K84" s="42" t="s">
        <v>189</v>
      </c>
    </row>
    <row r="85" spans="1:11" x14ac:dyDescent="0.25">
      <c r="A85" s="42">
        <v>84</v>
      </c>
      <c r="B85" s="42" t="s">
        <v>467</v>
      </c>
      <c r="C85" s="42" t="s">
        <v>468</v>
      </c>
      <c r="D85" s="42" t="s">
        <v>0</v>
      </c>
      <c r="E85" s="42" t="s">
        <v>1</v>
      </c>
      <c r="F85" s="42" t="s">
        <v>477</v>
      </c>
      <c r="G85" s="42" t="s">
        <v>516</v>
      </c>
      <c r="H85" s="42" t="s">
        <v>30</v>
      </c>
      <c r="I85" s="42" t="s">
        <v>478</v>
      </c>
      <c r="J85" s="42" t="s">
        <v>32</v>
      </c>
      <c r="K85" s="42" t="s">
        <v>479</v>
      </c>
    </row>
    <row r="86" spans="1:11" x14ac:dyDescent="0.25">
      <c r="A86" s="42">
        <v>85</v>
      </c>
      <c r="B86" s="42" t="s">
        <v>190</v>
      </c>
      <c r="C86" s="42" t="s">
        <v>191</v>
      </c>
      <c r="D86" s="42" t="s">
        <v>192</v>
      </c>
      <c r="E86" s="42" t="s">
        <v>28</v>
      </c>
      <c r="F86" s="42" t="s">
        <v>193</v>
      </c>
      <c r="G86" s="42" t="s">
        <v>516</v>
      </c>
      <c r="H86" s="42" t="s">
        <v>30</v>
      </c>
      <c r="I86" s="42" t="s">
        <v>194</v>
      </c>
      <c r="J86" s="42" t="s">
        <v>32</v>
      </c>
      <c r="K86" s="42" t="s">
        <v>195</v>
      </c>
    </row>
    <row r="87" spans="1:11" x14ac:dyDescent="0.25">
      <c r="A87" s="42">
        <v>86</v>
      </c>
      <c r="B87" s="42" t="s">
        <v>196</v>
      </c>
      <c r="C87" s="42" t="s">
        <v>104</v>
      </c>
      <c r="D87" s="42" t="s">
        <v>197</v>
      </c>
      <c r="E87" s="42" t="s">
        <v>198</v>
      </c>
      <c r="F87" s="42" t="s">
        <v>199</v>
      </c>
      <c r="G87" s="42" t="s">
        <v>527</v>
      </c>
      <c r="H87" s="42" t="s">
        <v>8</v>
      </c>
      <c r="I87" s="42" t="s">
        <v>200</v>
      </c>
      <c r="J87" s="42" t="s">
        <v>9</v>
      </c>
      <c r="K87" s="42" t="s">
        <v>201</v>
      </c>
    </row>
    <row r="88" spans="1:11" x14ac:dyDescent="0.25">
      <c r="A88" s="42">
        <v>87</v>
      </c>
      <c r="B88" s="42" t="s">
        <v>101</v>
      </c>
      <c r="C88" s="42" t="s">
        <v>102</v>
      </c>
      <c r="D88" s="42" t="s">
        <v>103</v>
      </c>
      <c r="E88" s="42" t="s">
        <v>43</v>
      </c>
      <c r="F88" s="42" t="s">
        <v>202</v>
      </c>
      <c r="G88" s="42" t="s">
        <v>516</v>
      </c>
      <c r="H88" s="42" t="s">
        <v>30</v>
      </c>
      <c r="I88" s="42" t="s">
        <v>203</v>
      </c>
      <c r="J88" s="42" t="s">
        <v>32</v>
      </c>
      <c r="K88" s="42" t="s">
        <v>204</v>
      </c>
    </row>
    <row r="89" spans="1:11" x14ac:dyDescent="0.25">
      <c r="A89" s="42">
        <v>88</v>
      </c>
      <c r="B89" s="42" t="s">
        <v>54</v>
      </c>
      <c r="C89" s="42" t="s">
        <v>55</v>
      </c>
      <c r="D89" s="42" t="s">
        <v>0</v>
      </c>
      <c r="E89" s="42" t="s">
        <v>1</v>
      </c>
      <c r="F89" s="42" t="s">
        <v>480</v>
      </c>
      <c r="G89" s="42" t="s">
        <v>543</v>
      </c>
      <c r="H89" s="42" t="s">
        <v>473</v>
      </c>
      <c r="I89" s="42" t="s">
        <v>481</v>
      </c>
      <c r="J89" s="42" t="s">
        <v>475</v>
      </c>
      <c r="K89" s="42" t="s">
        <v>482</v>
      </c>
    </row>
    <row r="90" spans="1:11" x14ac:dyDescent="0.25">
      <c r="A90" s="42">
        <v>89</v>
      </c>
      <c r="B90" s="42" t="s">
        <v>206</v>
      </c>
      <c r="C90" s="42" t="s">
        <v>207</v>
      </c>
      <c r="D90" s="42" t="s">
        <v>173</v>
      </c>
      <c r="E90" s="42" t="s">
        <v>43</v>
      </c>
      <c r="F90" s="42" t="s">
        <v>208</v>
      </c>
      <c r="G90" s="42" t="s">
        <v>516</v>
      </c>
      <c r="H90" s="42" t="s">
        <v>3</v>
      </c>
      <c r="I90" s="42" t="s">
        <v>209</v>
      </c>
      <c r="J90" s="42" t="s">
        <v>53</v>
      </c>
      <c r="K90" s="42" t="s">
        <v>210</v>
      </c>
    </row>
    <row r="91" spans="1:11" x14ac:dyDescent="0.25">
      <c r="A91" s="42">
        <v>90</v>
      </c>
      <c r="B91" s="42" t="s">
        <v>216</v>
      </c>
      <c r="C91" s="42" t="s">
        <v>217</v>
      </c>
      <c r="D91" s="42" t="s">
        <v>0</v>
      </c>
      <c r="E91" s="42" t="s">
        <v>1</v>
      </c>
      <c r="F91" s="42" t="s">
        <v>218</v>
      </c>
      <c r="G91" s="42" t="s">
        <v>516</v>
      </c>
      <c r="H91" s="42" t="s">
        <v>3</v>
      </c>
      <c r="I91" s="42" t="s">
        <v>219</v>
      </c>
      <c r="J91" s="42" t="s">
        <v>53</v>
      </c>
      <c r="K91" s="42" t="s">
        <v>220</v>
      </c>
    </row>
    <row r="92" spans="1:11" x14ac:dyDescent="0.25">
      <c r="A92" s="42">
        <v>91</v>
      </c>
      <c r="B92" s="42" t="s">
        <v>50</v>
      </c>
      <c r="C92" s="42" t="s">
        <v>51</v>
      </c>
      <c r="D92" s="42" t="s">
        <v>52</v>
      </c>
      <c r="E92" s="42" t="s">
        <v>43</v>
      </c>
      <c r="F92" s="42" t="s">
        <v>221</v>
      </c>
      <c r="G92" s="42" t="s">
        <v>516</v>
      </c>
      <c r="H92" s="42" t="s">
        <v>3</v>
      </c>
      <c r="I92" s="42" t="s">
        <v>222</v>
      </c>
      <c r="J92" s="42" t="s">
        <v>53</v>
      </c>
      <c r="K92" s="42" t="s">
        <v>223</v>
      </c>
    </row>
    <row r="93" spans="1:11" x14ac:dyDescent="0.25">
      <c r="A93" s="42">
        <v>92</v>
      </c>
      <c r="B93" s="42" t="s">
        <v>224</v>
      </c>
      <c r="C93" s="42" t="s">
        <v>225</v>
      </c>
      <c r="D93" s="42" t="s">
        <v>0</v>
      </c>
      <c r="E93" s="42" t="s">
        <v>1</v>
      </c>
      <c r="F93" s="42" t="s">
        <v>226</v>
      </c>
      <c r="G93" s="42" t="s">
        <v>516</v>
      </c>
      <c r="H93" s="42" t="s">
        <v>3</v>
      </c>
      <c r="I93" s="42" t="s">
        <v>227</v>
      </c>
      <c r="J93" s="42" t="s">
        <v>53</v>
      </c>
      <c r="K93" s="42" t="s">
        <v>228</v>
      </c>
    </row>
    <row r="94" spans="1:11" x14ac:dyDescent="0.25">
      <c r="A94" s="42">
        <v>93</v>
      </c>
      <c r="B94" s="42" t="s">
        <v>54</v>
      </c>
      <c r="C94" s="42" t="s">
        <v>55</v>
      </c>
      <c r="D94" s="42" t="s">
        <v>0</v>
      </c>
      <c r="E94" s="42" t="s">
        <v>1</v>
      </c>
      <c r="F94" s="42" t="s">
        <v>229</v>
      </c>
      <c r="G94" s="42" t="s">
        <v>516</v>
      </c>
      <c r="H94" s="42" t="s">
        <v>3</v>
      </c>
      <c r="I94" s="42" t="s">
        <v>230</v>
      </c>
      <c r="J94" s="42" t="s">
        <v>53</v>
      </c>
      <c r="K94" s="42" t="s">
        <v>231</v>
      </c>
    </row>
    <row r="95" spans="1:11" x14ac:dyDescent="0.25">
      <c r="A95" s="42">
        <v>94</v>
      </c>
      <c r="B95" s="42" t="s">
        <v>232</v>
      </c>
      <c r="C95" s="42" t="s">
        <v>233</v>
      </c>
      <c r="D95" s="42" t="s">
        <v>234</v>
      </c>
      <c r="E95" s="42" t="s">
        <v>1</v>
      </c>
      <c r="F95" s="42" t="s">
        <v>235</v>
      </c>
      <c r="G95" s="42" t="s">
        <v>516</v>
      </c>
      <c r="H95" s="42" t="s">
        <v>3</v>
      </c>
      <c r="I95" s="42" t="s">
        <v>236</v>
      </c>
      <c r="J95" s="42" t="s">
        <v>53</v>
      </c>
      <c r="K95" s="42" t="s">
        <v>237</v>
      </c>
    </row>
    <row r="96" spans="1:11" x14ac:dyDescent="0.25">
      <c r="A96" s="42">
        <v>95</v>
      </c>
      <c r="B96" s="42" t="s">
        <v>50</v>
      </c>
      <c r="C96" s="42" t="s">
        <v>51</v>
      </c>
      <c r="D96" s="42" t="s">
        <v>52</v>
      </c>
      <c r="E96" s="42" t="s">
        <v>43</v>
      </c>
      <c r="F96" s="42" t="s">
        <v>246</v>
      </c>
      <c r="G96" s="42" t="s">
        <v>516</v>
      </c>
      <c r="H96" s="42" t="s">
        <v>3</v>
      </c>
      <c r="I96" s="42" t="s">
        <v>247</v>
      </c>
      <c r="J96" s="42" t="s">
        <v>125</v>
      </c>
      <c r="K96" s="42" t="s">
        <v>248</v>
      </c>
    </row>
    <row r="97" spans="1:11" x14ac:dyDescent="0.25">
      <c r="A97" s="42">
        <v>96</v>
      </c>
      <c r="B97" s="42" t="s">
        <v>249</v>
      </c>
      <c r="C97" s="42" t="s">
        <v>250</v>
      </c>
      <c r="D97" s="42" t="s">
        <v>251</v>
      </c>
      <c r="E97" s="42" t="s">
        <v>43</v>
      </c>
      <c r="F97" s="42" t="s">
        <v>252</v>
      </c>
      <c r="G97" s="42" t="s">
        <v>516</v>
      </c>
      <c r="H97" s="42" t="s">
        <v>3</v>
      </c>
      <c r="I97" s="42" t="s">
        <v>253</v>
      </c>
      <c r="J97" s="42" t="s">
        <v>125</v>
      </c>
      <c r="K97" s="42" t="s">
        <v>254</v>
      </c>
    </row>
    <row r="98" spans="1:11" x14ac:dyDescent="0.25">
      <c r="A98" s="42">
        <v>97</v>
      </c>
      <c r="B98" s="42" t="s">
        <v>262</v>
      </c>
      <c r="C98" s="42" t="s">
        <v>263</v>
      </c>
      <c r="D98" s="42" t="s">
        <v>264</v>
      </c>
      <c r="E98" s="42" t="s">
        <v>1</v>
      </c>
      <c r="F98" s="42" t="s">
        <v>265</v>
      </c>
      <c r="G98" s="42" t="s">
        <v>516</v>
      </c>
      <c r="H98" s="42" t="s">
        <v>3</v>
      </c>
      <c r="I98" s="42" t="s">
        <v>266</v>
      </c>
      <c r="J98" s="42" t="s">
        <v>53</v>
      </c>
      <c r="K98" s="42" t="s">
        <v>267</v>
      </c>
    </row>
    <row r="99" spans="1:11" x14ac:dyDescent="0.25">
      <c r="A99" s="42">
        <v>98</v>
      </c>
      <c r="B99" s="42" t="s">
        <v>268</v>
      </c>
      <c r="C99" s="42" t="s">
        <v>269</v>
      </c>
      <c r="D99" s="42" t="s">
        <v>66</v>
      </c>
      <c r="E99" s="42" t="s">
        <v>1</v>
      </c>
      <c r="F99" s="42" t="s">
        <v>270</v>
      </c>
      <c r="G99" s="42" t="s">
        <v>516</v>
      </c>
      <c r="H99" s="42" t="s">
        <v>3</v>
      </c>
      <c r="I99" s="42" t="s">
        <v>271</v>
      </c>
      <c r="J99" s="42" t="s">
        <v>53</v>
      </c>
      <c r="K99" s="42" t="s">
        <v>272</v>
      </c>
    </row>
    <row r="100" spans="1:11" x14ac:dyDescent="0.25">
      <c r="A100" s="42">
        <v>99</v>
      </c>
      <c r="B100" s="42" t="s">
        <v>273</v>
      </c>
      <c r="C100" s="42" t="s">
        <v>274</v>
      </c>
      <c r="D100" s="42" t="s">
        <v>0</v>
      </c>
      <c r="E100" s="42" t="s">
        <v>1</v>
      </c>
      <c r="F100" s="42" t="s">
        <v>275</v>
      </c>
      <c r="G100" s="42" t="s">
        <v>516</v>
      </c>
      <c r="H100" s="42" t="s">
        <v>3</v>
      </c>
      <c r="I100" s="42" t="s">
        <v>276</v>
      </c>
      <c r="J100" s="42" t="s">
        <v>53</v>
      </c>
      <c r="K100" s="42" t="s">
        <v>277</v>
      </c>
    </row>
    <row r="101" spans="1:11" x14ac:dyDescent="0.25">
      <c r="A101" s="42">
        <v>100</v>
      </c>
      <c r="B101" s="42" t="s">
        <v>278</v>
      </c>
      <c r="C101" s="42" t="s">
        <v>279</v>
      </c>
      <c r="D101" s="42" t="s">
        <v>66</v>
      </c>
      <c r="E101" s="42" t="s">
        <v>1</v>
      </c>
      <c r="F101" s="42" t="s">
        <v>280</v>
      </c>
      <c r="G101" s="42" t="s">
        <v>516</v>
      </c>
      <c r="H101" s="42" t="s">
        <v>3</v>
      </c>
      <c r="I101" s="42" t="s">
        <v>281</v>
      </c>
      <c r="J101" s="42" t="s">
        <v>53</v>
      </c>
      <c r="K101" s="42" t="s">
        <v>282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9"/>
  <dimension ref="A1:N104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0" collapsed="false"/>
  </cols>
  <sheetData>
    <row r="1" spans="1:13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41" t="s">
        <v>629</v>
      </c>
      <c r="C2" s="41" t="s">
        <v>630</v>
      </c>
      <c r="D2" s="41" t="s">
        <v>173</v>
      </c>
      <c r="E2" s="41" t="s">
        <v>43</v>
      </c>
      <c r="F2" s="41" t="s">
        <v>631</v>
      </c>
      <c r="G2" s="41" t="s">
        <v>2</v>
      </c>
      <c r="H2" s="41" t="s">
        <v>287</v>
      </c>
      <c r="I2" s="41" t="s">
        <v>632</v>
      </c>
      <c r="J2" s="41" t="s">
        <v>289</v>
      </c>
      <c r="K2" s="41" t="s">
        <v>633</v>
      </c>
      <c r="L2" s="41"/>
      <c r="M2" s="41"/>
    </row>
    <row r="3" spans="1:13" x14ac:dyDescent="0.25">
      <c r="A3">
        <v>2</v>
      </c>
      <c r="B3" s="41" t="s">
        <v>599</v>
      </c>
      <c r="C3" s="41" t="s">
        <v>599</v>
      </c>
      <c r="D3" s="41" t="s">
        <v>600</v>
      </c>
      <c r="E3" s="41" t="s">
        <v>601</v>
      </c>
      <c r="F3" s="41" t="s">
        <v>602</v>
      </c>
      <c r="G3" s="41" t="s">
        <v>543</v>
      </c>
      <c r="H3" s="41" t="s">
        <v>473</v>
      </c>
      <c r="I3" s="41" t="s">
        <v>603</v>
      </c>
      <c r="J3" s="41" t="s">
        <v>475</v>
      </c>
      <c r="K3" s="41" t="s">
        <v>634</v>
      </c>
      <c r="L3" s="41"/>
      <c r="M3" s="41"/>
    </row>
    <row r="4" spans="1:13" x14ac:dyDescent="0.25">
      <c r="A4">
        <v>3</v>
      </c>
      <c r="B4" s="41" t="s">
        <v>599</v>
      </c>
      <c r="C4" s="41" t="s">
        <v>599</v>
      </c>
      <c r="D4" s="41" t="s">
        <v>600</v>
      </c>
      <c r="E4" s="41" t="s">
        <v>601</v>
      </c>
      <c r="F4" s="41" t="s">
        <v>605</v>
      </c>
      <c r="G4" s="41" t="s">
        <v>543</v>
      </c>
      <c r="H4" s="41" t="s">
        <v>473</v>
      </c>
      <c r="I4" s="41" t="s">
        <v>606</v>
      </c>
      <c r="J4" s="41" t="s">
        <v>475</v>
      </c>
      <c r="K4" s="41" t="s">
        <v>635</v>
      </c>
      <c r="L4" s="41"/>
      <c r="M4" s="41"/>
    </row>
    <row r="5" spans="1:13" x14ac:dyDescent="0.25">
      <c r="A5" s="41">
        <v>4</v>
      </c>
      <c r="B5" s="41" t="s">
        <v>174</v>
      </c>
      <c r="C5" s="41" t="s">
        <v>175</v>
      </c>
      <c r="D5" s="41" t="s">
        <v>0</v>
      </c>
      <c r="E5" s="41" t="s">
        <v>1</v>
      </c>
      <c r="F5" s="41" t="s">
        <v>422</v>
      </c>
      <c r="G5" s="41" t="s">
        <v>516</v>
      </c>
      <c r="H5" s="41" t="s">
        <v>3</v>
      </c>
      <c r="I5" s="41" t="s">
        <v>423</v>
      </c>
      <c r="J5" s="41" t="s">
        <v>2</v>
      </c>
      <c r="K5" s="41" t="s">
        <v>636</v>
      </c>
      <c r="L5" s="41"/>
      <c r="M5" s="41"/>
    </row>
    <row r="6" spans="1:13" x14ac:dyDescent="0.25">
      <c r="A6" s="41">
        <v>5</v>
      </c>
      <c r="B6" s="41" t="s">
        <v>102</v>
      </c>
      <c r="C6" s="41" t="s">
        <v>141</v>
      </c>
      <c r="D6" s="41" t="s">
        <v>42</v>
      </c>
      <c r="E6" s="41" t="s">
        <v>43</v>
      </c>
      <c r="F6" s="41" t="s">
        <v>142</v>
      </c>
      <c r="G6" s="41" t="s">
        <v>516</v>
      </c>
      <c r="H6" s="41" t="s">
        <v>3</v>
      </c>
      <c r="I6" s="41" t="s">
        <v>143</v>
      </c>
      <c r="J6" s="41" t="s">
        <v>53</v>
      </c>
      <c r="K6" s="41" t="s">
        <v>637</v>
      </c>
      <c r="L6" s="41"/>
      <c r="M6" s="41"/>
    </row>
    <row r="7" spans="1:13" x14ac:dyDescent="0.25">
      <c r="A7" s="41">
        <v>6</v>
      </c>
      <c r="B7" s="41" t="s">
        <v>608</v>
      </c>
      <c r="C7" s="41" t="s">
        <v>378</v>
      </c>
      <c r="D7" s="41" t="s">
        <v>27</v>
      </c>
      <c r="E7" s="41" t="s">
        <v>28</v>
      </c>
      <c r="F7" s="41" t="s">
        <v>609</v>
      </c>
      <c r="G7" s="41" t="s">
        <v>2</v>
      </c>
      <c r="H7" s="41" t="s">
        <v>294</v>
      </c>
      <c r="I7" s="41" t="s">
        <v>610</v>
      </c>
      <c r="J7" s="41" t="s">
        <v>289</v>
      </c>
      <c r="K7" s="41" t="s">
        <v>611</v>
      </c>
      <c r="L7" s="41"/>
      <c r="M7" s="41"/>
    </row>
    <row r="8" spans="1:13" x14ac:dyDescent="0.25">
      <c r="A8" s="41">
        <v>7</v>
      </c>
      <c r="B8" s="41" t="s">
        <v>623</v>
      </c>
      <c r="C8" s="41" t="s">
        <v>624</v>
      </c>
      <c r="D8" s="41" t="s">
        <v>625</v>
      </c>
      <c r="E8" s="41" t="s">
        <v>48</v>
      </c>
      <c r="F8" s="41" t="s">
        <v>626</v>
      </c>
      <c r="G8" s="41" t="s">
        <v>516</v>
      </c>
      <c r="H8" s="41" t="s">
        <v>294</v>
      </c>
      <c r="I8" s="41" t="s">
        <v>627</v>
      </c>
      <c r="J8" s="41" t="s">
        <v>289</v>
      </c>
      <c r="K8" s="41" t="s">
        <v>628</v>
      </c>
      <c r="L8" s="41"/>
      <c r="M8" s="41"/>
    </row>
    <row r="9" spans="1:13" x14ac:dyDescent="0.25">
      <c r="A9" s="41">
        <v>8</v>
      </c>
      <c r="B9" s="41" t="s">
        <v>4</v>
      </c>
      <c r="C9" s="41" t="s">
        <v>4</v>
      </c>
      <c r="D9" s="41" t="s">
        <v>4</v>
      </c>
      <c r="E9" s="41" t="s">
        <v>4</v>
      </c>
      <c r="F9" s="41" t="s">
        <v>572</v>
      </c>
      <c r="G9" s="41" t="s">
        <v>2</v>
      </c>
      <c r="H9" s="41" t="s">
        <v>287</v>
      </c>
      <c r="I9" s="41" t="s">
        <v>573</v>
      </c>
      <c r="J9" s="41" t="s">
        <v>289</v>
      </c>
      <c r="K9" s="41" t="s">
        <v>574</v>
      </c>
      <c r="L9" s="41"/>
      <c r="M9" s="41"/>
    </row>
    <row r="10" spans="1:13" x14ac:dyDescent="0.25">
      <c r="A10" s="41">
        <v>9</v>
      </c>
      <c r="B10" s="41" t="s">
        <v>575</v>
      </c>
      <c r="C10" s="41" t="s">
        <v>576</v>
      </c>
      <c r="D10" s="41" t="s">
        <v>577</v>
      </c>
      <c r="E10" s="41" t="s">
        <v>7</v>
      </c>
      <c r="F10" s="41" t="s">
        <v>578</v>
      </c>
      <c r="G10" s="41" t="s">
        <v>2</v>
      </c>
      <c r="H10" s="41" t="s">
        <v>287</v>
      </c>
      <c r="I10" s="41" t="s">
        <v>579</v>
      </c>
      <c r="J10" s="41" t="s">
        <v>289</v>
      </c>
      <c r="K10" s="41" t="s">
        <v>580</v>
      </c>
      <c r="L10" s="41"/>
      <c r="M10" s="41"/>
    </row>
    <row r="11" spans="1:13" x14ac:dyDescent="0.25">
      <c r="A11" s="41">
        <v>10</v>
      </c>
      <c r="B11" s="41" t="s">
        <v>535</v>
      </c>
      <c r="C11" s="41" t="s">
        <v>536</v>
      </c>
      <c r="D11" s="41" t="s">
        <v>205</v>
      </c>
      <c r="E11" s="41" t="s">
        <v>1</v>
      </c>
      <c r="F11" s="41" t="s">
        <v>537</v>
      </c>
      <c r="G11" s="41" t="s">
        <v>516</v>
      </c>
      <c r="H11" s="41" t="s">
        <v>3</v>
      </c>
      <c r="I11" s="41" t="s">
        <v>538</v>
      </c>
      <c r="J11" s="41" t="s">
        <v>53</v>
      </c>
      <c r="K11" s="41" t="s">
        <v>584</v>
      </c>
      <c r="L11" s="41"/>
      <c r="M11" s="41"/>
    </row>
    <row r="12" spans="1:13" x14ac:dyDescent="0.25">
      <c r="A12" s="41">
        <v>11</v>
      </c>
      <c r="B12" s="41" t="s">
        <v>590</v>
      </c>
      <c r="C12" s="41" t="s">
        <v>591</v>
      </c>
      <c r="D12" s="41" t="s">
        <v>592</v>
      </c>
      <c r="E12" s="41" t="s">
        <v>43</v>
      </c>
      <c r="F12" s="41" t="s">
        <v>593</v>
      </c>
      <c r="G12" s="41" t="s">
        <v>516</v>
      </c>
      <c r="H12" s="41" t="s">
        <v>30</v>
      </c>
      <c r="I12" s="41" t="s">
        <v>594</v>
      </c>
      <c r="J12" s="41" t="s">
        <v>32</v>
      </c>
      <c r="K12" s="41" t="s">
        <v>595</v>
      </c>
      <c r="L12" s="41"/>
      <c r="M12" s="41"/>
    </row>
    <row r="13" spans="1:13" x14ac:dyDescent="0.25">
      <c r="A13" s="41">
        <v>12</v>
      </c>
      <c r="B13" s="41" t="s">
        <v>257</v>
      </c>
      <c r="C13" s="41" t="s">
        <v>258</v>
      </c>
      <c r="D13" s="41" t="s">
        <v>36</v>
      </c>
      <c r="E13" s="41" t="s">
        <v>1</v>
      </c>
      <c r="F13" s="41" t="s">
        <v>259</v>
      </c>
      <c r="G13" s="41" t="s">
        <v>516</v>
      </c>
      <c r="H13" s="41" t="s">
        <v>3</v>
      </c>
      <c r="I13" s="41" t="s">
        <v>260</v>
      </c>
      <c r="J13" s="41" t="s">
        <v>53</v>
      </c>
      <c r="K13" s="41" t="s">
        <v>596</v>
      </c>
      <c r="L13" s="41"/>
      <c r="M13" s="41"/>
    </row>
    <row r="14" spans="1:13" x14ac:dyDescent="0.25">
      <c r="A14" s="41">
        <v>13</v>
      </c>
      <c r="B14" s="41" t="s">
        <v>407</v>
      </c>
      <c r="C14" s="41" t="s">
        <v>408</v>
      </c>
      <c r="D14" s="41" t="s">
        <v>618</v>
      </c>
      <c r="E14" s="41" t="s">
        <v>619</v>
      </c>
      <c r="F14" s="41" t="s">
        <v>409</v>
      </c>
      <c r="G14" s="41" t="s">
        <v>516</v>
      </c>
      <c r="H14" s="41" t="s">
        <v>294</v>
      </c>
      <c r="I14" s="41" t="s">
        <v>410</v>
      </c>
      <c r="J14" s="41" t="s">
        <v>289</v>
      </c>
      <c r="K14" s="41" t="s">
        <v>597</v>
      </c>
      <c r="L14" s="41"/>
      <c r="M14" s="41"/>
    </row>
    <row r="15" spans="1:13" x14ac:dyDescent="0.25">
      <c r="A15" s="41">
        <v>14</v>
      </c>
      <c r="B15" s="41" t="s">
        <v>407</v>
      </c>
      <c r="C15" s="41" t="s">
        <v>408</v>
      </c>
      <c r="D15" s="41" t="s">
        <v>618</v>
      </c>
      <c r="E15" s="41" t="s">
        <v>619</v>
      </c>
      <c r="F15" s="41" t="s">
        <v>563</v>
      </c>
      <c r="G15" s="41" t="s">
        <v>516</v>
      </c>
      <c r="H15" s="41" t="s">
        <v>294</v>
      </c>
      <c r="I15" s="41" t="s">
        <v>564</v>
      </c>
      <c r="J15" s="41" t="s">
        <v>289</v>
      </c>
      <c r="K15" s="41" t="s">
        <v>598</v>
      </c>
      <c r="L15" s="41"/>
      <c r="M15" s="41"/>
    </row>
    <row r="16" spans="1:13" x14ac:dyDescent="0.25">
      <c r="A16" s="41">
        <v>15</v>
      </c>
      <c r="B16" s="41" t="s">
        <v>566</v>
      </c>
      <c r="C16" s="41" t="s">
        <v>556</v>
      </c>
      <c r="D16" s="41" t="s">
        <v>0</v>
      </c>
      <c r="E16" s="41" t="s">
        <v>1</v>
      </c>
      <c r="F16" s="41" t="s">
        <v>557</v>
      </c>
      <c r="G16" s="41" t="s">
        <v>516</v>
      </c>
      <c r="H16" s="41" t="s">
        <v>287</v>
      </c>
      <c r="I16" s="41" t="s">
        <v>558</v>
      </c>
      <c r="J16" s="41" t="s">
        <v>289</v>
      </c>
      <c r="K16" s="41" t="s">
        <v>559</v>
      </c>
      <c r="L16" s="41"/>
      <c r="M16" s="41"/>
    </row>
    <row r="17" spans="1:13" x14ac:dyDescent="0.25">
      <c r="A17" s="41">
        <v>16</v>
      </c>
      <c r="B17" s="41" t="s">
        <v>567</v>
      </c>
      <c r="C17" s="41" t="s">
        <v>561</v>
      </c>
      <c r="D17" s="41" t="s">
        <v>0</v>
      </c>
      <c r="E17" s="41" t="s">
        <v>1</v>
      </c>
      <c r="F17" s="41" t="s">
        <v>61</v>
      </c>
      <c r="G17" s="41" t="s">
        <v>516</v>
      </c>
      <c r="H17" s="41" t="s">
        <v>3</v>
      </c>
      <c r="I17" s="41" t="s">
        <v>62</v>
      </c>
      <c r="J17" s="41" t="s">
        <v>53</v>
      </c>
      <c r="K17" s="41" t="s">
        <v>562</v>
      </c>
      <c r="L17" s="41"/>
      <c r="M17" s="41"/>
    </row>
    <row r="18" spans="1:13" x14ac:dyDescent="0.25">
      <c r="A18" s="41">
        <v>17</v>
      </c>
      <c r="B18" s="41" t="s">
        <v>161</v>
      </c>
      <c r="C18" s="41" t="s">
        <v>162</v>
      </c>
      <c r="D18" s="41" t="s">
        <v>394</v>
      </c>
      <c r="E18" s="41" t="s">
        <v>1</v>
      </c>
      <c r="F18" s="41" t="s">
        <v>163</v>
      </c>
      <c r="G18" s="41" t="s">
        <v>516</v>
      </c>
      <c r="H18" s="41" t="s">
        <v>30</v>
      </c>
      <c r="I18" s="41" t="s">
        <v>164</v>
      </c>
      <c r="J18" s="41" t="s">
        <v>32</v>
      </c>
      <c r="K18" s="41" t="s">
        <v>517</v>
      </c>
      <c r="L18" s="41"/>
      <c r="M18" s="41"/>
    </row>
    <row r="19" spans="1:13" x14ac:dyDescent="0.25">
      <c r="A19" s="41">
        <v>18</v>
      </c>
      <c r="B19" s="41" t="s">
        <v>322</v>
      </c>
      <c r="C19" s="41" t="s">
        <v>323</v>
      </c>
      <c r="D19" s="41" t="s">
        <v>66</v>
      </c>
      <c r="E19" s="41" t="s">
        <v>1</v>
      </c>
      <c r="F19" s="41" t="s">
        <v>324</v>
      </c>
      <c r="G19" s="41" t="s">
        <v>516</v>
      </c>
      <c r="H19" s="41" t="s">
        <v>287</v>
      </c>
      <c r="I19" s="41" t="s">
        <v>325</v>
      </c>
      <c r="J19" s="41" t="s">
        <v>289</v>
      </c>
      <c r="K19" s="41" t="s">
        <v>525</v>
      </c>
      <c r="L19" s="41"/>
      <c r="M19" s="41"/>
    </row>
    <row r="20" spans="1:13" x14ac:dyDescent="0.25">
      <c r="A20" s="41">
        <v>19</v>
      </c>
      <c r="B20" s="41" t="s">
        <v>530</v>
      </c>
      <c r="C20" s="41" t="s">
        <v>531</v>
      </c>
      <c r="D20" s="41" t="s">
        <v>0</v>
      </c>
      <c r="E20" s="41" t="s">
        <v>1</v>
      </c>
      <c r="F20" s="41" t="s">
        <v>532</v>
      </c>
      <c r="G20" s="41" t="s">
        <v>516</v>
      </c>
      <c r="H20" s="41" t="s">
        <v>294</v>
      </c>
      <c r="I20" s="41" t="s">
        <v>533</v>
      </c>
      <c r="J20" s="41" t="s">
        <v>516</v>
      </c>
      <c r="K20" s="41" t="s">
        <v>534</v>
      </c>
      <c r="L20" s="41"/>
      <c r="M20" s="41"/>
    </row>
    <row r="21" spans="1:13" x14ac:dyDescent="0.25">
      <c r="A21" s="41">
        <v>20</v>
      </c>
      <c r="B21" s="41" t="s">
        <v>4</v>
      </c>
      <c r="C21" s="41" t="s">
        <v>4</v>
      </c>
      <c r="D21" s="41" t="s">
        <v>4</v>
      </c>
      <c r="E21" s="41" t="s">
        <v>4</v>
      </c>
      <c r="F21" s="41" t="s">
        <v>540</v>
      </c>
      <c r="G21" s="41" t="s">
        <v>516</v>
      </c>
      <c r="H21" s="41" t="s">
        <v>294</v>
      </c>
      <c r="I21" s="41" t="s">
        <v>541</v>
      </c>
      <c r="J21" s="41" t="s">
        <v>289</v>
      </c>
      <c r="K21" s="41" t="s">
        <v>542</v>
      </c>
      <c r="L21" s="41"/>
      <c r="M21" s="41"/>
    </row>
    <row r="22" spans="1:13" x14ac:dyDescent="0.25">
      <c r="A22" s="41">
        <v>21</v>
      </c>
      <c r="B22" s="41" t="s">
        <v>283</v>
      </c>
      <c r="C22" s="41" t="s">
        <v>284</v>
      </c>
      <c r="D22" s="41" t="s">
        <v>285</v>
      </c>
      <c r="E22" s="41" t="s">
        <v>7</v>
      </c>
      <c r="F22" s="41" t="s">
        <v>286</v>
      </c>
      <c r="G22" s="41" t="s">
        <v>516</v>
      </c>
      <c r="H22" s="41" t="s">
        <v>287</v>
      </c>
      <c r="I22" s="41" t="s">
        <v>288</v>
      </c>
      <c r="J22" s="41" t="s">
        <v>289</v>
      </c>
      <c r="K22" s="41" t="s">
        <v>290</v>
      </c>
      <c r="L22" s="41"/>
      <c r="M22" s="41"/>
    </row>
    <row r="23" spans="1:13" x14ac:dyDescent="0.25">
      <c r="A23" s="41">
        <v>22</v>
      </c>
      <c r="B23" s="41" t="s">
        <v>291</v>
      </c>
      <c r="C23" s="41" t="s">
        <v>292</v>
      </c>
      <c r="D23" s="41" t="s">
        <v>0</v>
      </c>
      <c r="E23" s="41" t="s">
        <v>1</v>
      </c>
      <c r="F23" s="41" t="s">
        <v>293</v>
      </c>
      <c r="G23" s="41" t="s">
        <v>516</v>
      </c>
      <c r="H23" s="41" t="s">
        <v>294</v>
      </c>
      <c r="I23" s="41" t="s">
        <v>295</v>
      </c>
      <c r="J23" s="41" t="s">
        <v>289</v>
      </c>
      <c r="K23" s="41" t="s">
        <v>296</v>
      </c>
      <c r="L23" s="41"/>
      <c r="M23" s="41"/>
    </row>
    <row r="24" spans="1:13" x14ac:dyDescent="0.25">
      <c r="A24" s="41">
        <v>23</v>
      </c>
      <c r="B24" s="41" t="s">
        <v>297</v>
      </c>
      <c r="C24" s="41" t="s">
        <v>255</v>
      </c>
      <c r="D24" s="41" t="s">
        <v>0</v>
      </c>
      <c r="E24" s="41" t="s">
        <v>1</v>
      </c>
      <c r="F24" s="41" t="s">
        <v>298</v>
      </c>
      <c r="G24" s="41" t="s">
        <v>516</v>
      </c>
      <c r="H24" s="41" t="s">
        <v>294</v>
      </c>
      <c r="I24" s="41" t="s">
        <v>299</v>
      </c>
      <c r="J24" s="41" t="s">
        <v>289</v>
      </c>
      <c r="K24" s="41" t="s">
        <v>300</v>
      </c>
      <c r="L24" s="41"/>
      <c r="M24" s="41"/>
    </row>
    <row r="25" spans="1:13" x14ac:dyDescent="0.25">
      <c r="A25" s="41">
        <v>24</v>
      </c>
      <c r="B25" s="41" t="s">
        <v>301</v>
      </c>
      <c r="C25" s="41" t="s">
        <v>302</v>
      </c>
      <c r="D25" s="41" t="s">
        <v>0</v>
      </c>
      <c r="E25" s="41" t="s">
        <v>1</v>
      </c>
      <c r="F25" s="41" t="s">
        <v>303</v>
      </c>
      <c r="G25" s="41" t="s">
        <v>516</v>
      </c>
      <c r="H25" s="41" t="s">
        <v>294</v>
      </c>
      <c r="I25" s="41" t="s">
        <v>304</v>
      </c>
      <c r="J25" s="41" t="s">
        <v>289</v>
      </c>
      <c r="K25" s="41" t="s">
        <v>305</v>
      </c>
      <c r="L25" s="41"/>
      <c r="M25" s="41"/>
    </row>
    <row r="26" spans="1:13" x14ac:dyDescent="0.25">
      <c r="A26" s="41">
        <v>25</v>
      </c>
      <c r="B26" s="41" t="s">
        <v>306</v>
      </c>
      <c r="C26" s="41" t="s">
        <v>307</v>
      </c>
      <c r="D26" s="41" t="s">
        <v>112</v>
      </c>
      <c r="E26" s="41" t="s">
        <v>43</v>
      </c>
      <c r="F26" s="41" t="s">
        <v>308</v>
      </c>
      <c r="G26" s="41" t="s">
        <v>516</v>
      </c>
      <c r="H26" s="41" t="s">
        <v>287</v>
      </c>
      <c r="I26" s="41" t="s">
        <v>309</v>
      </c>
      <c r="J26" s="41" t="s">
        <v>289</v>
      </c>
      <c r="K26" s="41" t="s">
        <v>310</v>
      </c>
      <c r="L26" s="41"/>
      <c r="M26" s="41"/>
    </row>
    <row r="27" spans="1:13" x14ac:dyDescent="0.25">
      <c r="A27" s="41">
        <v>26</v>
      </c>
      <c r="B27" s="41" t="s">
        <v>311</v>
      </c>
      <c r="C27" s="41" t="s">
        <v>312</v>
      </c>
      <c r="D27" s="41" t="s">
        <v>313</v>
      </c>
      <c r="E27" s="41" t="s">
        <v>43</v>
      </c>
      <c r="F27" s="41" t="s">
        <v>314</v>
      </c>
      <c r="G27" s="41" t="s">
        <v>516</v>
      </c>
      <c r="H27" s="41" t="s">
        <v>294</v>
      </c>
      <c r="I27" s="41" t="s">
        <v>315</v>
      </c>
      <c r="J27" s="41" t="s">
        <v>289</v>
      </c>
      <c r="K27" s="41" t="s">
        <v>316</v>
      </c>
      <c r="L27" s="41"/>
      <c r="M27" s="41"/>
    </row>
    <row r="28" spans="1:13" x14ac:dyDescent="0.25">
      <c r="A28" s="41">
        <v>27</v>
      </c>
      <c r="B28" s="41" t="s">
        <v>317</v>
      </c>
      <c r="C28" s="41" t="s">
        <v>279</v>
      </c>
      <c r="D28" s="41" t="s">
        <v>318</v>
      </c>
      <c r="E28" s="41" t="s">
        <v>28</v>
      </c>
      <c r="F28" s="41" t="s">
        <v>319</v>
      </c>
      <c r="G28" s="41" t="s">
        <v>516</v>
      </c>
      <c r="H28" s="41" t="s">
        <v>287</v>
      </c>
      <c r="I28" s="41" t="s">
        <v>320</v>
      </c>
      <c r="J28" s="41" t="s">
        <v>289</v>
      </c>
      <c r="K28" s="41" t="s">
        <v>321</v>
      </c>
      <c r="L28" s="41"/>
      <c r="M28" s="41"/>
    </row>
    <row r="29" spans="1:13" x14ac:dyDescent="0.25">
      <c r="A29" s="41">
        <v>28</v>
      </c>
      <c r="B29" s="41" t="s">
        <v>242</v>
      </c>
      <c r="C29" s="41" t="s">
        <v>243</v>
      </c>
      <c r="D29" s="41" t="s">
        <v>173</v>
      </c>
      <c r="E29" s="41" t="s">
        <v>43</v>
      </c>
      <c r="F29" s="41" t="s">
        <v>244</v>
      </c>
      <c r="G29" s="41" t="s">
        <v>516</v>
      </c>
      <c r="H29" s="41" t="s">
        <v>3</v>
      </c>
      <c r="I29" s="41" t="s">
        <v>245</v>
      </c>
      <c r="J29" s="41" t="s">
        <v>125</v>
      </c>
      <c r="K29" s="41" t="s">
        <v>326</v>
      </c>
      <c r="L29" s="41"/>
      <c r="M29" s="41"/>
    </row>
    <row r="30" spans="1:13" x14ac:dyDescent="0.25">
      <c r="A30" s="41">
        <v>29</v>
      </c>
      <c r="B30" s="41" t="s">
        <v>327</v>
      </c>
      <c r="C30" s="41" t="s">
        <v>328</v>
      </c>
      <c r="D30" s="41" t="s">
        <v>112</v>
      </c>
      <c r="E30" s="41" t="s">
        <v>43</v>
      </c>
      <c r="F30" s="41" t="s">
        <v>329</v>
      </c>
      <c r="G30" s="41" t="s">
        <v>516</v>
      </c>
      <c r="H30" s="41" t="s">
        <v>287</v>
      </c>
      <c r="I30" s="41" t="s">
        <v>330</v>
      </c>
      <c r="J30" s="41" t="s">
        <v>289</v>
      </c>
      <c r="K30" s="41" t="s">
        <v>331</v>
      </c>
      <c r="L30" s="41"/>
      <c r="M30" s="41"/>
    </row>
    <row r="31" spans="1:13" x14ac:dyDescent="0.25">
      <c r="A31" s="41">
        <v>30</v>
      </c>
      <c r="B31" s="41" t="s">
        <v>15</v>
      </c>
      <c r="C31" s="41" t="s">
        <v>16</v>
      </c>
      <c r="D31" s="41" t="s">
        <v>17</v>
      </c>
      <c r="E31" s="41" t="s">
        <v>7</v>
      </c>
      <c r="F31" s="41" t="s">
        <v>18</v>
      </c>
      <c r="G31" s="41" t="s">
        <v>527</v>
      </c>
      <c r="H31" s="41" t="s">
        <v>5</v>
      </c>
      <c r="I31" s="41" t="s">
        <v>19</v>
      </c>
      <c r="J31" s="41" t="s">
        <v>6</v>
      </c>
      <c r="K31" s="41" t="s">
        <v>332</v>
      </c>
      <c r="L31" s="41"/>
      <c r="M31" s="41"/>
    </row>
    <row r="32" spans="1:13" x14ac:dyDescent="0.25">
      <c r="A32" s="41">
        <v>31</v>
      </c>
      <c r="B32" s="41" t="s">
        <v>333</v>
      </c>
      <c r="C32" s="41" t="s">
        <v>334</v>
      </c>
      <c r="D32" s="41" t="s">
        <v>335</v>
      </c>
      <c r="E32" s="41" t="s">
        <v>48</v>
      </c>
      <c r="F32" s="41" t="s">
        <v>336</v>
      </c>
      <c r="G32" s="41" t="s">
        <v>516</v>
      </c>
      <c r="H32" s="41" t="s">
        <v>287</v>
      </c>
      <c r="I32" s="41" t="s">
        <v>337</v>
      </c>
      <c r="J32" s="41" t="s">
        <v>289</v>
      </c>
      <c r="K32" s="41" t="s">
        <v>338</v>
      </c>
      <c r="L32" s="41"/>
      <c r="M32" s="41"/>
    </row>
    <row r="33" spans="1:13" x14ac:dyDescent="0.25">
      <c r="A33" s="41">
        <v>32</v>
      </c>
      <c r="B33" s="41" t="s">
        <v>339</v>
      </c>
      <c r="C33" s="41" t="s">
        <v>340</v>
      </c>
      <c r="D33" s="41" t="s">
        <v>341</v>
      </c>
      <c r="E33" s="41" t="s">
        <v>48</v>
      </c>
      <c r="F33" s="41" t="s">
        <v>342</v>
      </c>
      <c r="G33" s="41" t="s">
        <v>516</v>
      </c>
      <c r="H33" s="41" t="s">
        <v>287</v>
      </c>
      <c r="I33" s="41" t="s">
        <v>343</v>
      </c>
      <c r="J33" s="41" t="s">
        <v>289</v>
      </c>
      <c r="K33" s="41" t="s">
        <v>344</v>
      </c>
      <c r="L33" s="41"/>
      <c r="M33" s="41"/>
    </row>
    <row r="34" spans="1:13" x14ac:dyDescent="0.25">
      <c r="A34" s="41">
        <v>33</v>
      </c>
      <c r="B34" s="41" t="s">
        <v>345</v>
      </c>
      <c r="C34" s="41" t="s">
        <v>346</v>
      </c>
      <c r="D34" s="41" t="s">
        <v>17</v>
      </c>
      <c r="E34" s="41" t="s">
        <v>7</v>
      </c>
      <c r="F34" s="41" t="s">
        <v>347</v>
      </c>
      <c r="G34" s="41" t="s">
        <v>516</v>
      </c>
      <c r="H34" s="41" t="s">
        <v>287</v>
      </c>
      <c r="I34" s="41" t="s">
        <v>348</v>
      </c>
      <c r="J34" s="41" t="s">
        <v>289</v>
      </c>
      <c r="K34" s="41" t="s">
        <v>349</v>
      </c>
      <c r="L34" s="41"/>
      <c r="M34" s="41"/>
    </row>
    <row r="35" spans="1:13" x14ac:dyDescent="0.25">
      <c r="A35" s="41">
        <v>34</v>
      </c>
      <c r="B35" s="41" t="s">
        <v>350</v>
      </c>
      <c r="C35" s="41" t="s">
        <v>340</v>
      </c>
      <c r="D35" s="41" t="s">
        <v>351</v>
      </c>
      <c r="E35" s="41" t="s">
        <v>48</v>
      </c>
      <c r="F35" s="41" t="s">
        <v>352</v>
      </c>
      <c r="G35" s="41" t="s">
        <v>516</v>
      </c>
      <c r="H35" s="41" t="s">
        <v>287</v>
      </c>
      <c r="I35" s="41" t="s">
        <v>353</v>
      </c>
      <c r="J35" s="41" t="s">
        <v>289</v>
      </c>
      <c r="K35" s="41" t="s">
        <v>354</v>
      </c>
      <c r="L35" s="41"/>
      <c r="M35" s="41"/>
    </row>
    <row r="36" spans="1:13" x14ac:dyDescent="0.25">
      <c r="A36" s="41">
        <v>35</v>
      </c>
      <c r="B36" s="41" t="s">
        <v>355</v>
      </c>
      <c r="C36" s="41" t="s">
        <v>356</v>
      </c>
      <c r="D36" s="41" t="s">
        <v>0</v>
      </c>
      <c r="E36" s="41" t="s">
        <v>1</v>
      </c>
      <c r="F36" s="41" t="s">
        <v>357</v>
      </c>
      <c r="G36" s="41" t="s">
        <v>516</v>
      </c>
      <c r="H36" s="41" t="s">
        <v>294</v>
      </c>
      <c r="I36" s="41" t="s">
        <v>358</v>
      </c>
      <c r="J36" s="41" t="s">
        <v>289</v>
      </c>
      <c r="K36" s="41" t="s">
        <v>359</v>
      </c>
      <c r="L36" s="41"/>
      <c r="M36" s="41"/>
    </row>
    <row r="37" spans="1:13" x14ac:dyDescent="0.25">
      <c r="A37" s="41">
        <v>36</v>
      </c>
      <c r="B37" s="41" t="s">
        <v>238</v>
      </c>
      <c r="C37" s="41" t="s">
        <v>239</v>
      </c>
      <c r="D37" s="41" t="s">
        <v>0</v>
      </c>
      <c r="E37" s="41" t="s">
        <v>1</v>
      </c>
      <c r="F37" s="41" t="s">
        <v>240</v>
      </c>
      <c r="G37" s="41" t="s">
        <v>516</v>
      </c>
      <c r="H37" s="41" t="s">
        <v>3</v>
      </c>
      <c r="I37" s="41" t="s">
        <v>241</v>
      </c>
      <c r="J37" s="41" t="s">
        <v>53</v>
      </c>
      <c r="K37" s="41" t="s">
        <v>360</v>
      </c>
      <c r="L37" s="41"/>
      <c r="M37" s="41"/>
    </row>
    <row r="38" spans="1:13" x14ac:dyDescent="0.25">
      <c r="A38" s="41">
        <v>37</v>
      </c>
      <c r="B38" s="41" t="s">
        <v>361</v>
      </c>
      <c r="C38" s="41" t="s">
        <v>362</v>
      </c>
      <c r="D38" s="41" t="s">
        <v>0</v>
      </c>
      <c r="E38" s="41" t="s">
        <v>1</v>
      </c>
      <c r="F38" s="41" t="s">
        <v>363</v>
      </c>
      <c r="G38" s="41" t="s">
        <v>516</v>
      </c>
      <c r="H38" s="41" t="s">
        <v>287</v>
      </c>
      <c r="I38" s="41" t="s">
        <v>364</v>
      </c>
      <c r="J38" s="41" t="s">
        <v>289</v>
      </c>
      <c r="K38" s="41" t="s">
        <v>365</v>
      </c>
      <c r="L38" s="41"/>
      <c r="M38" s="41"/>
    </row>
    <row r="39" spans="1:13" x14ac:dyDescent="0.25">
      <c r="A39" s="41">
        <v>38</v>
      </c>
      <c r="B39" s="41" t="s">
        <v>366</v>
      </c>
      <c r="C39" s="41" t="s">
        <v>367</v>
      </c>
      <c r="D39" s="41" t="s">
        <v>368</v>
      </c>
      <c r="E39" s="41" t="s">
        <v>43</v>
      </c>
      <c r="F39" s="41" t="s">
        <v>369</v>
      </c>
      <c r="G39" s="41" t="s">
        <v>516</v>
      </c>
      <c r="H39" s="41" t="s">
        <v>294</v>
      </c>
      <c r="I39" s="41" t="s">
        <v>370</v>
      </c>
      <c r="J39" s="41" t="s">
        <v>289</v>
      </c>
      <c r="K39" s="41" t="s">
        <v>371</v>
      </c>
      <c r="L39" s="41"/>
      <c r="M39" s="41"/>
    </row>
    <row r="40" spans="1:13" x14ac:dyDescent="0.25">
      <c r="A40" s="41">
        <v>39</v>
      </c>
      <c r="B40" s="41" t="s">
        <v>372</v>
      </c>
      <c r="C40" s="41" t="s">
        <v>373</v>
      </c>
      <c r="D40" s="41" t="s">
        <v>42</v>
      </c>
      <c r="E40" s="41" t="s">
        <v>43</v>
      </c>
      <c r="F40" s="41" t="s">
        <v>374</v>
      </c>
      <c r="G40" s="41" t="s">
        <v>516</v>
      </c>
      <c r="H40" s="41" t="s">
        <v>294</v>
      </c>
      <c r="I40" s="41" t="s">
        <v>375</v>
      </c>
      <c r="J40" s="41" t="s">
        <v>289</v>
      </c>
      <c r="K40" s="41" t="s">
        <v>376</v>
      </c>
      <c r="L40" s="41"/>
      <c r="M40" s="41"/>
    </row>
    <row r="41" spans="1:13" x14ac:dyDescent="0.25">
      <c r="A41" s="41">
        <v>40</v>
      </c>
      <c r="B41" s="41" t="s">
        <v>377</v>
      </c>
      <c r="C41" s="41" t="s">
        <v>378</v>
      </c>
      <c r="D41" s="41" t="s">
        <v>256</v>
      </c>
      <c r="E41" s="41" t="s">
        <v>1</v>
      </c>
      <c r="F41" s="41" t="s">
        <v>379</v>
      </c>
      <c r="G41" s="41" t="s">
        <v>516</v>
      </c>
      <c r="H41" s="41" t="s">
        <v>294</v>
      </c>
      <c r="I41" s="41" t="s">
        <v>380</v>
      </c>
      <c r="J41" s="41" t="s">
        <v>289</v>
      </c>
      <c r="K41" s="41" t="s">
        <v>381</v>
      </c>
      <c r="L41" s="41"/>
      <c r="M41" s="41"/>
    </row>
    <row r="42" spans="1:13" x14ac:dyDescent="0.25">
      <c r="A42" s="41">
        <v>41</v>
      </c>
      <c r="B42" s="41" t="s">
        <v>387</v>
      </c>
      <c r="C42" s="41" t="s">
        <v>279</v>
      </c>
      <c r="D42" s="41" t="s">
        <v>351</v>
      </c>
      <c r="E42" s="41" t="s">
        <v>48</v>
      </c>
      <c r="F42" s="41" t="s">
        <v>388</v>
      </c>
      <c r="G42" s="41" t="s">
        <v>516</v>
      </c>
      <c r="H42" s="41" t="s">
        <v>287</v>
      </c>
      <c r="I42" s="41" t="s">
        <v>389</v>
      </c>
      <c r="J42" s="41" t="s">
        <v>289</v>
      </c>
      <c r="K42" s="41" t="s">
        <v>390</v>
      </c>
      <c r="L42" s="41"/>
      <c r="M42" s="41"/>
    </row>
    <row r="43" spans="1:13" x14ac:dyDescent="0.25">
      <c r="A43" s="41">
        <v>42</v>
      </c>
      <c r="B43" s="41" t="s">
        <v>49</v>
      </c>
      <c r="C43" s="41" t="s">
        <v>97</v>
      </c>
      <c r="D43" s="41" t="s">
        <v>66</v>
      </c>
      <c r="E43" s="41" t="s">
        <v>1</v>
      </c>
      <c r="F43" s="41" t="s">
        <v>391</v>
      </c>
      <c r="G43" s="41" t="s">
        <v>516</v>
      </c>
      <c r="H43" s="41" t="s">
        <v>294</v>
      </c>
      <c r="I43" s="41" t="s">
        <v>392</v>
      </c>
      <c r="J43" s="41" t="s">
        <v>289</v>
      </c>
      <c r="K43" s="41" t="s">
        <v>393</v>
      </c>
      <c r="L43" s="41"/>
      <c r="M43" s="41"/>
    </row>
    <row r="44" spans="1:13" x14ac:dyDescent="0.25">
      <c r="A44" s="41">
        <v>43</v>
      </c>
      <c r="B44" s="41" t="s">
        <v>366</v>
      </c>
      <c r="C44" s="41" t="s">
        <v>367</v>
      </c>
      <c r="D44" s="41" t="s">
        <v>368</v>
      </c>
      <c r="E44" s="41" t="s">
        <v>43</v>
      </c>
      <c r="F44" s="41" t="s">
        <v>395</v>
      </c>
      <c r="G44" s="41" t="s">
        <v>527</v>
      </c>
      <c r="H44" s="41" t="s">
        <v>5</v>
      </c>
      <c r="I44" s="41" t="s">
        <v>396</v>
      </c>
      <c r="J44" s="41" t="s">
        <v>6</v>
      </c>
      <c r="K44" s="41" t="s">
        <v>397</v>
      </c>
      <c r="L44" s="41"/>
      <c r="M44" s="41"/>
    </row>
    <row r="45" spans="1:13" x14ac:dyDescent="0.25">
      <c r="A45" s="41">
        <v>44</v>
      </c>
      <c r="B45" s="41" t="s">
        <v>137</v>
      </c>
      <c r="C45" s="41" t="s">
        <v>138</v>
      </c>
      <c r="D45" s="41" t="s">
        <v>0</v>
      </c>
      <c r="E45" s="41" t="s">
        <v>1</v>
      </c>
      <c r="F45" s="41" t="s">
        <v>139</v>
      </c>
      <c r="G45" s="41" t="s">
        <v>516</v>
      </c>
      <c r="H45" s="41" t="s">
        <v>3</v>
      </c>
      <c r="I45" s="41" t="s">
        <v>140</v>
      </c>
      <c r="J45" s="41" t="s">
        <v>53</v>
      </c>
      <c r="K45" s="41" t="s">
        <v>398</v>
      </c>
      <c r="L45" s="41"/>
      <c r="M45" s="41"/>
    </row>
    <row r="46" spans="1:13" x14ac:dyDescent="0.25">
      <c r="A46" s="41">
        <v>45</v>
      </c>
      <c r="B46" s="41" t="s">
        <v>262</v>
      </c>
      <c r="C46" s="41" t="s">
        <v>399</v>
      </c>
      <c r="D46" s="41" t="s">
        <v>0</v>
      </c>
      <c r="E46" s="41" t="s">
        <v>1</v>
      </c>
      <c r="F46" s="41" t="s">
        <v>400</v>
      </c>
      <c r="G46" s="41" t="s">
        <v>516</v>
      </c>
      <c r="H46" s="41" t="s">
        <v>294</v>
      </c>
      <c r="I46" s="41" t="s">
        <v>401</v>
      </c>
      <c r="J46" s="41" t="s">
        <v>289</v>
      </c>
      <c r="K46" s="41" t="s">
        <v>402</v>
      </c>
      <c r="L46" s="41"/>
      <c r="M46" s="41"/>
    </row>
    <row r="47" spans="1:13" x14ac:dyDescent="0.25">
      <c r="A47" s="41">
        <v>46</v>
      </c>
      <c r="B47" s="41" t="s">
        <v>403</v>
      </c>
      <c r="C47" s="41" t="s">
        <v>60</v>
      </c>
      <c r="D47" s="41" t="s">
        <v>27</v>
      </c>
      <c r="E47" s="41" t="s">
        <v>28</v>
      </c>
      <c r="F47" s="41" t="s">
        <v>404</v>
      </c>
      <c r="G47" s="41" t="s">
        <v>516</v>
      </c>
      <c r="H47" s="41" t="s">
        <v>287</v>
      </c>
      <c r="I47" s="41" t="s">
        <v>405</v>
      </c>
      <c r="J47" s="41" t="s">
        <v>289</v>
      </c>
      <c r="K47" s="41" t="s">
        <v>406</v>
      </c>
      <c r="L47" s="41"/>
      <c r="M47" s="41"/>
    </row>
    <row r="48" spans="1:13" x14ac:dyDescent="0.25">
      <c r="A48" s="41">
        <v>47</v>
      </c>
      <c r="B48" s="41" t="s">
        <v>407</v>
      </c>
      <c r="C48" s="41" t="s">
        <v>408</v>
      </c>
      <c r="D48" s="41" t="s">
        <v>618</v>
      </c>
      <c r="E48" s="41" t="s">
        <v>619</v>
      </c>
      <c r="F48" s="41" t="s">
        <v>412</v>
      </c>
      <c r="G48" s="41" t="s">
        <v>516</v>
      </c>
      <c r="H48" s="41" t="s">
        <v>294</v>
      </c>
      <c r="I48" s="41" t="s">
        <v>413</v>
      </c>
      <c r="J48" s="41" t="s">
        <v>289</v>
      </c>
      <c r="K48" s="41" t="s">
        <v>414</v>
      </c>
      <c r="L48" s="41"/>
      <c r="M48" s="41"/>
    </row>
    <row r="49" spans="1:13" x14ac:dyDescent="0.25">
      <c r="A49" s="41">
        <v>48</v>
      </c>
      <c r="B49" s="41" t="s">
        <v>415</v>
      </c>
      <c r="C49" s="41" t="s">
        <v>416</v>
      </c>
      <c r="D49" s="41" t="s">
        <v>417</v>
      </c>
      <c r="E49" s="41" t="s">
        <v>28</v>
      </c>
      <c r="F49" s="41" t="s">
        <v>418</v>
      </c>
      <c r="G49" s="41" t="s">
        <v>516</v>
      </c>
      <c r="H49" s="41" t="s">
        <v>287</v>
      </c>
      <c r="I49" s="41" t="s">
        <v>419</v>
      </c>
      <c r="J49" s="41" t="s">
        <v>289</v>
      </c>
      <c r="K49" s="41" t="s">
        <v>420</v>
      </c>
      <c r="L49" s="41"/>
      <c r="M49" s="41"/>
    </row>
    <row r="50" spans="1:13" x14ac:dyDescent="0.25">
      <c r="A50" s="41">
        <v>49</v>
      </c>
      <c r="B50" s="41" t="s">
        <v>431</v>
      </c>
      <c r="C50" s="41" t="s">
        <v>172</v>
      </c>
      <c r="D50" s="41" t="s">
        <v>432</v>
      </c>
      <c r="E50" s="41" t="s">
        <v>28</v>
      </c>
      <c r="F50" s="41" t="s">
        <v>433</v>
      </c>
      <c r="G50" s="41" t="s">
        <v>516</v>
      </c>
      <c r="H50" s="41" t="s">
        <v>294</v>
      </c>
      <c r="I50" s="41" t="s">
        <v>434</v>
      </c>
      <c r="J50" s="41" t="s">
        <v>289</v>
      </c>
      <c r="K50" s="41" t="s">
        <v>435</v>
      </c>
      <c r="L50" s="41"/>
      <c r="M50" s="41"/>
    </row>
    <row r="51" spans="1:13" x14ac:dyDescent="0.25">
      <c r="A51" s="41">
        <v>50</v>
      </c>
      <c r="B51" s="41" t="s">
        <v>15</v>
      </c>
      <c r="C51" s="41" t="s">
        <v>16</v>
      </c>
      <c r="D51" s="41" t="s">
        <v>17</v>
      </c>
      <c r="E51" s="41" t="s">
        <v>7</v>
      </c>
      <c r="F51" s="41" t="s">
        <v>77</v>
      </c>
      <c r="G51" s="41" t="s">
        <v>516</v>
      </c>
      <c r="H51" s="41" t="s">
        <v>30</v>
      </c>
      <c r="I51" s="41" t="s">
        <v>78</v>
      </c>
      <c r="J51" s="41" t="s">
        <v>32</v>
      </c>
      <c r="K51" s="41" t="s">
        <v>436</v>
      </c>
      <c r="L51" s="41"/>
      <c r="M51" s="41"/>
    </row>
    <row r="52" spans="1:13" x14ac:dyDescent="0.25">
      <c r="A52" s="41">
        <v>51</v>
      </c>
      <c r="B52" s="41" t="s">
        <v>407</v>
      </c>
      <c r="C52" s="41" t="s">
        <v>408</v>
      </c>
      <c r="D52" s="41" t="s">
        <v>618</v>
      </c>
      <c r="E52" s="41" t="s">
        <v>619</v>
      </c>
      <c r="F52" s="41" t="s">
        <v>437</v>
      </c>
      <c r="G52" s="41" t="s">
        <v>516</v>
      </c>
      <c r="H52" s="41" t="s">
        <v>30</v>
      </c>
      <c r="I52" s="41" t="s">
        <v>438</v>
      </c>
      <c r="J52" s="41" t="s">
        <v>32</v>
      </c>
      <c r="K52" s="41" t="s">
        <v>439</v>
      </c>
      <c r="L52" s="41"/>
      <c r="M52" s="41"/>
    </row>
    <row r="53" spans="1:13" x14ac:dyDescent="0.25">
      <c r="A53" s="41">
        <v>52</v>
      </c>
      <c r="B53" s="41" t="s">
        <v>407</v>
      </c>
      <c r="C53" s="41" t="s">
        <v>408</v>
      </c>
      <c r="D53" s="41" t="s">
        <v>618</v>
      </c>
      <c r="E53" s="41" t="s">
        <v>619</v>
      </c>
      <c r="F53" s="41" t="s">
        <v>440</v>
      </c>
      <c r="G53" s="41" t="s">
        <v>516</v>
      </c>
      <c r="H53" s="41" t="s">
        <v>30</v>
      </c>
      <c r="I53" s="41" t="s">
        <v>441</v>
      </c>
      <c r="J53" s="41" t="s">
        <v>32</v>
      </c>
      <c r="K53" s="41" t="s">
        <v>442</v>
      </c>
      <c r="L53" s="41"/>
      <c r="M53" s="41"/>
    </row>
    <row r="54" spans="1:13" x14ac:dyDescent="0.25">
      <c r="A54" s="41">
        <v>53</v>
      </c>
      <c r="B54" s="41" t="s">
        <v>443</v>
      </c>
      <c r="C54" s="41" t="s">
        <v>444</v>
      </c>
      <c r="D54" s="41" t="s">
        <v>0</v>
      </c>
      <c r="E54" s="41" t="s">
        <v>1</v>
      </c>
      <c r="F54" s="41" t="s">
        <v>445</v>
      </c>
      <c r="G54" s="41" t="s">
        <v>527</v>
      </c>
      <c r="H54" s="41" t="s">
        <v>5</v>
      </c>
      <c r="I54" s="41" t="s">
        <v>446</v>
      </c>
      <c r="J54" s="41" t="s">
        <v>6</v>
      </c>
      <c r="K54" s="41" t="s">
        <v>447</v>
      </c>
      <c r="L54" s="41"/>
      <c r="M54" s="41"/>
    </row>
    <row r="55" spans="1:13" x14ac:dyDescent="0.25">
      <c r="A55" s="41">
        <v>54</v>
      </c>
      <c r="B55" s="41" t="s">
        <v>448</v>
      </c>
      <c r="C55" s="41" t="s">
        <v>449</v>
      </c>
      <c r="D55" s="41" t="s">
        <v>205</v>
      </c>
      <c r="E55" s="41" t="s">
        <v>1</v>
      </c>
      <c r="F55" s="41" t="s">
        <v>450</v>
      </c>
      <c r="G55" s="41" t="s">
        <v>527</v>
      </c>
      <c r="H55" s="41" t="s">
        <v>5</v>
      </c>
      <c r="I55" s="41" t="s">
        <v>451</v>
      </c>
      <c r="J55" s="41" t="s">
        <v>6</v>
      </c>
      <c r="K55" s="41" t="s">
        <v>452</v>
      </c>
      <c r="L55" s="41"/>
      <c r="M55" s="41"/>
    </row>
    <row r="56" spans="1:13" x14ac:dyDescent="0.25">
      <c r="A56" s="41">
        <v>55</v>
      </c>
      <c r="B56" s="41" t="s">
        <v>453</v>
      </c>
      <c r="C56" s="41" t="s">
        <v>454</v>
      </c>
      <c r="D56" s="41" t="s">
        <v>455</v>
      </c>
      <c r="E56" s="41" t="s">
        <v>456</v>
      </c>
      <c r="F56" s="41" t="s">
        <v>457</v>
      </c>
      <c r="G56" s="41" t="s">
        <v>516</v>
      </c>
      <c r="H56" s="41" t="s">
        <v>30</v>
      </c>
      <c r="I56" s="41" t="s">
        <v>458</v>
      </c>
      <c r="J56" s="41" t="s">
        <v>32</v>
      </c>
      <c r="K56" s="41" t="s">
        <v>459</v>
      </c>
      <c r="L56" s="41"/>
      <c r="M56" s="41"/>
    </row>
    <row r="57" spans="1:13" x14ac:dyDescent="0.25">
      <c r="A57" s="41">
        <v>56</v>
      </c>
      <c r="B57" s="41" t="s">
        <v>460</v>
      </c>
      <c r="C57" s="41" t="s">
        <v>461</v>
      </c>
      <c r="D57" s="41" t="s">
        <v>462</v>
      </c>
      <c r="E57" s="41" t="s">
        <v>1</v>
      </c>
      <c r="F57" s="41" t="s">
        <v>463</v>
      </c>
      <c r="G57" s="41" t="s">
        <v>516</v>
      </c>
      <c r="H57" s="41" t="s">
        <v>30</v>
      </c>
      <c r="I57" s="41" t="s">
        <v>464</v>
      </c>
      <c r="J57" s="41" t="s">
        <v>32</v>
      </c>
      <c r="K57" s="41" t="s">
        <v>465</v>
      </c>
      <c r="L57" s="41"/>
      <c r="M57" s="41"/>
    </row>
    <row r="58" spans="1:13" x14ac:dyDescent="0.25">
      <c r="A58" s="41">
        <v>57</v>
      </c>
      <c r="B58" s="41" t="s">
        <v>165</v>
      </c>
      <c r="C58" s="41" t="s">
        <v>166</v>
      </c>
      <c r="D58" s="41" t="s">
        <v>27</v>
      </c>
      <c r="E58" s="41" t="s">
        <v>28</v>
      </c>
      <c r="F58" s="41" t="s">
        <v>167</v>
      </c>
      <c r="G58" s="41" t="s">
        <v>516</v>
      </c>
      <c r="H58" s="41" t="s">
        <v>30</v>
      </c>
      <c r="I58" s="41" t="s">
        <v>168</v>
      </c>
      <c r="J58" s="41" t="s">
        <v>32</v>
      </c>
      <c r="K58" s="41" t="s">
        <v>466</v>
      </c>
      <c r="L58" s="41"/>
      <c r="M58" s="41"/>
    </row>
    <row r="59" spans="1:13" x14ac:dyDescent="0.25">
      <c r="A59" s="41">
        <v>58</v>
      </c>
      <c r="B59" s="41" t="s">
        <v>20</v>
      </c>
      <c r="C59" s="41" t="s">
        <v>21</v>
      </c>
      <c r="D59" s="41" t="s">
        <v>0</v>
      </c>
      <c r="E59" s="41" t="s">
        <v>1</v>
      </c>
      <c r="F59" s="41" t="s">
        <v>22</v>
      </c>
      <c r="G59" s="41" t="s">
        <v>527</v>
      </c>
      <c r="H59" s="41" t="s">
        <v>5</v>
      </c>
      <c r="I59" s="41" t="s">
        <v>23</v>
      </c>
      <c r="J59" s="41" t="s">
        <v>6</v>
      </c>
      <c r="K59" s="41" t="s">
        <v>24</v>
      </c>
      <c r="L59" s="41"/>
      <c r="M59" s="41"/>
    </row>
    <row r="60" spans="1:13" x14ac:dyDescent="0.25">
      <c r="A60" s="41">
        <v>59</v>
      </c>
      <c r="B60" s="41" t="s">
        <v>25</v>
      </c>
      <c r="C60" s="41" t="s">
        <v>26</v>
      </c>
      <c r="D60" s="41" t="s">
        <v>27</v>
      </c>
      <c r="E60" s="41" t="s">
        <v>28</v>
      </c>
      <c r="F60" s="41" t="s">
        <v>29</v>
      </c>
      <c r="G60" s="41" t="s">
        <v>516</v>
      </c>
      <c r="H60" s="41" t="s">
        <v>30</v>
      </c>
      <c r="I60" s="41" t="s">
        <v>31</v>
      </c>
      <c r="J60" s="41" t="s">
        <v>32</v>
      </c>
      <c r="K60" s="41" t="s">
        <v>33</v>
      </c>
      <c r="L60" s="41"/>
      <c r="M60" s="41"/>
    </row>
    <row r="61" spans="1:13" x14ac:dyDescent="0.25">
      <c r="A61" s="41">
        <v>60</v>
      </c>
      <c r="B61" s="41" t="s">
        <v>34</v>
      </c>
      <c r="C61" s="41" t="s">
        <v>35</v>
      </c>
      <c r="D61" s="41" t="s">
        <v>36</v>
      </c>
      <c r="E61" s="41" t="s">
        <v>1</v>
      </c>
      <c r="F61" s="41" t="s">
        <v>37</v>
      </c>
      <c r="G61" s="41" t="s">
        <v>527</v>
      </c>
      <c r="H61" s="41" t="s">
        <v>5</v>
      </c>
      <c r="I61" s="41" t="s">
        <v>38</v>
      </c>
      <c r="J61" s="41" t="s">
        <v>6</v>
      </c>
      <c r="K61" s="41" t="s">
        <v>39</v>
      </c>
      <c r="L61" s="41"/>
      <c r="M61" s="41"/>
    </row>
    <row r="62" spans="1:13" x14ac:dyDescent="0.25">
      <c r="A62" s="41">
        <v>61</v>
      </c>
      <c r="B62" s="41" t="s">
        <v>40</v>
      </c>
      <c r="C62" s="41" t="s">
        <v>41</v>
      </c>
      <c r="D62" s="41" t="s">
        <v>42</v>
      </c>
      <c r="E62" s="41" t="s">
        <v>43</v>
      </c>
      <c r="F62" s="41" t="s">
        <v>44</v>
      </c>
      <c r="G62" s="41" t="s">
        <v>527</v>
      </c>
      <c r="H62" s="41" t="s">
        <v>5</v>
      </c>
      <c r="I62" s="41" t="s">
        <v>45</v>
      </c>
      <c r="J62" s="41" t="s">
        <v>6</v>
      </c>
      <c r="K62" s="41" t="s">
        <v>46</v>
      </c>
      <c r="L62" s="41"/>
      <c r="M62" s="41"/>
    </row>
    <row r="63" spans="1:13" x14ac:dyDescent="0.25">
      <c r="A63" s="41">
        <v>62</v>
      </c>
      <c r="B63" s="41" t="s">
        <v>50</v>
      </c>
      <c r="C63" s="41" t="s">
        <v>51</v>
      </c>
      <c r="D63" s="41" t="s">
        <v>52</v>
      </c>
      <c r="E63" s="41" t="s">
        <v>43</v>
      </c>
      <c r="F63" s="41" t="s">
        <v>638</v>
      </c>
      <c r="G63" s="41" t="s">
        <v>523</v>
      </c>
      <c r="H63" s="41" t="s">
        <v>3</v>
      </c>
      <c r="I63" s="41" t="s">
        <v>639</v>
      </c>
      <c r="J63" s="41" t="s">
        <v>53</v>
      </c>
      <c r="K63" s="41" t="s">
        <v>640</v>
      </c>
      <c r="L63" s="41"/>
      <c r="M63" s="41"/>
    </row>
    <row r="64" spans="1:13" x14ac:dyDescent="0.25">
      <c r="A64" s="41">
        <v>63</v>
      </c>
      <c r="B64" s="41" t="s">
        <v>54</v>
      </c>
      <c r="C64" s="41" t="s">
        <v>55</v>
      </c>
      <c r="D64" s="41" t="s">
        <v>0</v>
      </c>
      <c r="E64" s="41" t="s">
        <v>1</v>
      </c>
      <c r="F64" s="41" t="s">
        <v>56</v>
      </c>
      <c r="G64" s="41" t="s">
        <v>527</v>
      </c>
      <c r="H64" s="41" t="s">
        <v>5</v>
      </c>
      <c r="I64" s="41" t="s">
        <v>57</v>
      </c>
      <c r="J64" s="41" t="s">
        <v>6</v>
      </c>
      <c r="K64" s="41" t="s">
        <v>58</v>
      </c>
      <c r="L64" s="41"/>
      <c r="M64" s="41"/>
    </row>
    <row r="65" spans="1:13" x14ac:dyDescent="0.25">
      <c r="A65" s="41">
        <v>64</v>
      </c>
      <c r="B65" s="41" t="s">
        <v>64</v>
      </c>
      <c r="C65" s="41" t="s">
        <v>65</v>
      </c>
      <c r="D65" s="41" t="s">
        <v>66</v>
      </c>
      <c r="E65" s="41" t="s">
        <v>1</v>
      </c>
      <c r="F65" s="41" t="s">
        <v>67</v>
      </c>
      <c r="G65" s="41" t="s">
        <v>516</v>
      </c>
      <c r="H65" s="41" t="s">
        <v>30</v>
      </c>
      <c r="I65" s="41" t="s">
        <v>68</v>
      </c>
      <c r="J65" s="41" t="s">
        <v>32</v>
      </c>
      <c r="K65" s="41" t="s">
        <v>69</v>
      </c>
      <c r="L65" s="41"/>
      <c r="M65" s="41"/>
    </row>
    <row r="66" spans="1:13" x14ac:dyDescent="0.25">
      <c r="A66" s="41">
        <v>65</v>
      </c>
      <c r="B66" s="41" t="s">
        <v>71</v>
      </c>
      <c r="C66" s="41" t="s">
        <v>72</v>
      </c>
      <c r="D66" s="41" t="s">
        <v>73</v>
      </c>
      <c r="E66" s="41" t="s">
        <v>28</v>
      </c>
      <c r="F66" s="41" t="s">
        <v>74</v>
      </c>
      <c r="G66" s="41" t="s">
        <v>516</v>
      </c>
      <c r="H66" s="41" t="s">
        <v>30</v>
      </c>
      <c r="I66" s="41" t="s">
        <v>75</v>
      </c>
      <c r="J66" s="41" t="s">
        <v>32</v>
      </c>
      <c r="K66" s="41" t="s">
        <v>76</v>
      </c>
      <c r="L66" s="41"/>
      <c r="M66" s="41"/>
    </row>
    <row r="67" spans="1:13" x14ac:dyDescent="0.25">
      <c r="A67" s="41">
        <v>66</v>
      </c>
      <c r="B67" s="41" t="s">
        <v>467</v>
      </c>
      <c r="C67" s="41" t="s">
        <v>468</v>
      </c>
      <c r="D67" s="41" t="s">
        <v>0</v>
      </c>
      <c r="E67" s="41" t="s">
        <v>1</v>
      </c>
      <c r="F67" s="41" t="s">
        <v>469</v>
      </c>
      <c r="G67" s="41" t="s">
        <v>527</v>
      </c>
      <c r="H67" s="41" t="s">
        <v>5</v>
      </c>
      <c r="I67" s="41" t="s">
        <v>470</v>
      </c>
      <c r="J67" s="41" t="s">
        <v>6</v>
      </c>
      <c r="K67" s="41" t="s">
        <v>471</v>
      </c>
      <c r="L67" s="41"/>
      <c r="M67" s="41"/>
    </row>
    <row r="68" spans="1:13" x14ac:dyDescent="0.25">
      <c r="A68" s="41">
        <v>67</v>
      </c>
      <c r="B68" s="41" t="s">
        <v>79</v>
      </c>
      <c r="C68" s="41" t="s">
        <v>11</v>
      </c>
      <c r="D68" s="41" t="s">
        <v>80</v>
      </c>
      <c r="E68" s="41" t="s">
        <v>81</v>
      </c>
      <c r="F68" s="41" t="s">
        <v>82</v>
      </c>
      <c r="G68" s="41" t="s">
        <v>527</v>
      </c>
      <c r="H68" s="41" t="s">
        <v>5</v>
      </c>
      <c r="I68" s="41" t="s">
        <v>83</v>
      </c>
      <c r="J68" s="41" t="s">
        <v>6</v>
      </c>
      <c r="K68" s="41" t="s">
        <v>84</v>
      </c>
      <c r="L68" s="41"/>
      <c r="M68" s="41"/>
    </row>
    <row r="69" spans="1:13" x14ac:dyDescent="0.25">
      <c r="A69" s="41">
        <v>68</v>
      </c>
      <c r="B69" s="41" t="s">
        <v>64</v>
      </c>
      <c r="C69" s="41" t="s">
        <v>65</v>
      </c>
      <c r="D69" s="41" t="s">
        <v>66</v>
      </c>
      <c r="E69" s="41" t="s">
        <v>1</v>
      </c>
      <c r="F69" s="41" t="s">
        <v>85</v>
      </c>
      <c r="G69" s="41" t="s">
        <v>527</v>
      </c>
      <c r="H69" s="41" t="s">
        <v>5</v>
      </c>
      <c r="I69" s="41" t="s">
        <v>86</v>
      </c>
      <c r="J69" s="41" t="s">
        <v>6</v>
      </c>
      <c r="K69" s="41" t="s">
        <v>87</v>
      </c>
      <c r="L69" s="41"/>
      <c r="M69" s="41"/>
    </row>
    <row r="70" spans="1:13" x14ac:dyDescent="0.25">
      <c r="A70" s="41">
        <v>69</v>
      </c>
      <c r="B70" s="41" t="s">
        <v>88</v>
      </c>
      <c r="C70" s="41" t="s">
        <v>89</v>
      </c>
      <c r="D70" s="41" t="s">
        <v>90</v>
      </c>
      <c r="E70" s="41" t="s">
        <v>70</v>
      </c>
      <c r="F70" s="41" t="s">
        <v>91</v>
      </c>
      <c r="G70" s="41" t="s">
        <v>527</v>
      </c>
      <c r="H70" s="41" t="s">
        <v>5</v>
      </c>
      <c r="I70" s="41" t="s">
        <v>92</v>
      </c>
      <c r="J70" s="41" t="s">
        <v>6</v>
      </c>
      <c r="K70" s="41" t="s">
        <v>93</v>
      </c>
      <c r="L70" s="41"/>
      <c r="M70" s="41"/>
    </row>
    <row r="71" spans="1:13" x14ac:dyDescent="0.25">
      <c r="A71" s="41">
        <v>70</v>
      </c>
      <c r="B71" s="41" t="s">
        <v>50</v>
      </c>
      <c r="C71" s="41" t="s">
        <v>51</v>
      </c>
      <c r="D71" s="41" t="s">
        <v>52</v>
      </c>
      <c r="E71" s="41" t="s">
        <v>43</v>
      </c>
      <c r="F71" s="41" t="s">
        <v>94</v>
      </c>
      <c r="G71" s="41" t="s">
        <v>527</v>
      </c>
      <c r="H71" s="41" t="s">
        <v>5</v>
      </c>
      <c r="I71" s="41" t="s">
        <v>95</v>
      </c>
      <c r="J71" s="41" t="s">
        <v>6</v>
      </c>
      <c r="K71" s="41" t="s">
        <v>96</v>
      </c>
      <c r="L71" s="41"/>
      <c r="M71" s="41"/>
    </row>
    <row r="72" spans="1:13" x14ac:dyDescent="0.25">
      <c r="A72" s="41">
        <v>71</v>
      </c>
      <c r="B72" s="41" t="s">
        <v>49</v>
      </c>
      <c r="C72" s="41" t="s">
        <v>97</v>
      </c>
      <c r="D72" s="41" t="s">
        <v>66</v>
      </c>
      <c r="E72" s="41" t="s">
        <v>1</v>
      </c>
      <c r="F72" s="41" t="s">
        <v>98</v>
      </c>
      <c r="G72" s="41" t="s">
        <v>527</v>
      </c>
      <c r="H72" s="41" t="s">
        <v>5</v>
      </c>
      <c r="I72" s="41" t="s">
        <v>99</v>
      </c>
      <c r="J72" s="41" t="s">
        <v>6</v>
      </c>
      <c r="K72" s="41" t="s">
        <v>100</v>
      </c>
      <c r="L72" s="41"/>
      <c r="M72" s="41"/>
    </row>
    <row r="73" spans="1:13" x14ac:dyDescent="0.25">
      <c r="A73" s="41">
        <v>72</v>
      </c>
      <c r="B73" s="41" t="s">
        <v>104</v>
      </c>
      <c r="C73" s="41" t="s">
        <v>105</v>
      </c>
      <c r="D73" s="41" t="s">
        <v>106</v>
      </c>
      <c r="E73" s="41" t="s">
        <v>7</v>
      </c>
      <c r="F73" s="41" t="s">
        <v>107</v>
      </c>
      <c r="G73" s="41" t="s">
        <v>527</v>
      </c>
      <c r="H73" s="41" t="s">
        <v>5</v>
      </c>
      <c r="I73" s="41" t="s">
        <v>108</v>
      </c>
      <c r="J73" s="41" t="s">
        <v>6</v>
      </c>
      <c r="K73" s="41" t="s">
        <v>109</v>
      </c>
      <c r="L73" s="41"/>
      <c r="M73" s="41"/>
    </row>
    <row r="74" spans="1:13" x14ac:dyDescent="0.25">
      <c r="A74" s="41">
        <v>73</v>
      </c>
      <c r="B74" s="41" t="s">
        <v>110</v>
      </c>
      <c r="C74" s="41" t="s">
        <v>111</v>
      </c>
      <c r="D74" s="41" t="s">
        <v>112</v>
      </c>
      <c r="E74" s="41" t="s">
        <v>43</v>
      </c>
      <c r="F74" s="41" t="s">
        <v>113</v>
      </c>
      <c r="G74" s="41" t="s">
        <v>516</v>
      </c>
      <c r="H74" s="41" t="s">
        <v>3</v>
      </c>
      <c r="I74" s="41" t="s">
        <v>114</v>
      </c>
      <c r="J74" s="41" t="s">
        <v>53</v>
      </c>
      <c r="K74" s="41" t="s">
        <v>115</v>
      </c>
      <c r="L74" s="41"/>
      <c r="M74" s="41"/>
    </row>
    <row r="75" spans="1:13" x14ac:dyDescent="0.25">
      <c r="A75" s="41">
        <v>74</v>
      </c>
      <c r="B75" s="41" t="s">
        <v>120</v>
      </c>
      <c r="C75" s="41" t="s">
        <v>121</v>
      </c>
      <c r="D75" s="41" t="s">
        <v>122</v>
      </c>
      <c r="E75" s="41" t="s">
        <v>43</v>
      </c>
      <c r="F75" s="41" t="s">
        <v>123</v>
      </c>
      <c r="G75" s="41" t="s">
        <v>516</v>
      </c>
      <c r="H75" s="41" t="s">
        <v>3</v>
      </c>
      <c r="I75" s="41" t="s">
        <v>124</v>
      </c>
      <c r="J75" s="41" t="s">
        <v>125</v>
      </c>
      <c r="K75" s="41" t="s">
        <v>126</v>
      </c>
      <c r="L75" s="41"/>
      <c r="M75" s="41"/>
    </row>
    <row r="76" spans="1:13" x14ac:dyDescent="0.25">
      <c r="A76" s="41">
        <v>75</v>
      </c>
      <c r="B76" s="41" t="s">
        <v>127</v>
      </c>
      <c r="C76" s="41" t="s">
        <v>47</v>
      </c>
      <c r="D76" s="41" t="s">
        <v>0</v>
      </c>
      <c r="E76" s="41" t="s">
        <v>1</v>
      </c>
      <c r="F76" s="41" t="s">
        <v>128</v>
      </c>
      <c r="G76" s="41" t="s">
        <v>527</v>
      </c>
      <c r="H76" s="41" t="s">
        <v>8</v>
      </c>
      <c r="I76" s="41" t="s">
        <v>129</v>
      </c>
      <c r="J76" s="41" t="s">
        <v>9</v>
      </c>
      <c r="K76" s="41" t="s">
        <v>130</v>
      </c>
      <c r="L76" s="41"/>
      <c r="M76" s="41"/>
    </row>
    <row r="77" spans="1:13" x14ac:dyDescent="0.25">
      <c r="A77" s="41">
        <v>76</v>
      </c>
      <c r="B77" s="41" t="s">
        <v>641</v>
      </c>
      <c r="C77" s="41" t="s">
        <v>642</v>
      </c>
      <c r="D77" s="41" t="s">
        <v>106</v>
      </c>
      <c r="E77" s="41" t="s">
        <v>7</v>
      </c>
      <c r="F77" s="41" t="s">
        <v>643</v>
      </c>
      <c r="G77" s="41" t="s">
        <v>527</v>
      </c>
      <c r="H77" s="41" t="s">
        <v>8</v>
      </c>
      <c r="I77" s="41" t="s">
        <v>644</v>
      </c>
      <c r="J77" s="41" t="s">
        <v>9</v>
      </c>
      <c r="K77" s="41" t="s">
        <v>645</v>
      </c>
      <c r="L77" s="41"/>
      <c r="M77" s="41"/>
    </row>
    <row r="78" spans="1:13" x14ac:dyDescent="0.25">
      <c r="A78" s="41">
        <v>77</v>
      </c>
      <c r="B78" s="41" t="s">
        <v>131</v>
      </c>
      <c r="C78" s="41" t="s">
        <v>132</v>
      </c>
      <c r="D78" s="41" t="s">
        <v>133</v>
      </c>
      <c r="E78" s="41" t="s">
        <v>28</v>
      </c>
      <c r="F78" s="41" t="s">
        <v>134</v>
      </c>
      <c r="G78" s="41" t="s">
        <v>516</v>
      </c>
      <c r="H78" s="41" t="s">
        <v>30</v>
      </c>
      <c r="I78" s="41" t="s">
        <v>135</v>
      </c>
      <c r="J78" s="41" t="s">
        <v>32</v>
      </c>
      <c r="K78" s="41" t="s">
        <v>136</v>
      </c>
      <c r="L78" s="41"/>
      <c r="M78" s="41"/>
    </row>
    <row r="79" spans="1:13" x14ac:dyDescent="0.25">
      <c r="A79" s="41">
        <v>78</v>
      </c>
      <c r="B79" s="41" t="s">
        <v>145</v>
      </c>
      <c r="C79" s="41" t="s">
        <v>146</v>
      </c>
      <c r="D79" s="41" t="s">
        <v>0</v>
      </c>
      <c r="E79" s="41" t="s">
        <v>1</v>
      </c>
      <c r="F79" s="41" t="s">
        <v>147</v>
      </c>
      <c r="G79" s="41" t="s">
        <v>516</v>
      </c>
      <c r="H79" s="41" t="s">
        <v>3</v>
      </c>
      <c r="I79" s="41" t="s">
        <v>148</v>
      </c>
      <c r="J79" s="41" t="s">
        <v>53</v>
      </c>
      <c r="K79" s="41" t="s">
        <v>149</v>
      </c>
      <c r="L79" s="41"/>
      <c r="M79" s="41"/>
    </row>
    <row r="80" spans="1:13" x14ac:dyDescent="0.25">
      <c r="A80" s="41">
        <v>79</v>
      </c>
      <c r="B80" s="41" t="s">
        <v>150</v>
      </c>
      <c r="C80" s="41" t="s">
        <v>151</v>
      </c>
      <c r="D80" s="41" t="s">
        <v>152</v>
      </c>
      <c r="E80" s="41" t="s">
        <v>28</v>
      </c>
      <c r="F80" s="41" t="s">
        <v>153</v>
      </c>
      <c r="G80" s="41" t="s">
        <v>516</v>
      </c>
      <c r="H80" s="41" t="s">
        <v>30</v>
      </c>
      <c r="I80" s="41" t="s">
        <v>154</v>
      </c>
      <c r="J80" s="41" t="s">
        <v>32</v>
      </c>
      <c r="K80" s="41" t="s">
        <v>155</v>
      </c>
      <c r="L80" s="41"/>
      <c r="M80" s="41"/>
    </row>
    <row r="81" spans="1:13" x14ac:dyDescent="0.25">
      <c r="A81" s="41">
        <v>80</v>
      </c>
      <c r="B81" s="41" t="s">
        <v>54</v>
      </c>
      <c r="C81" s="41" t="s">
        <v>55</v>
      </c>
      <c r="D81" s="41" t="s">
        <v>0</v>
      </c>
      <c r="E81" s="41" t="s">
        <v>1</v>
      </c>
      <c r="F81" s="41" t="s">
        <v>156</v>
      </c>
      <c r="G81" s="41" t="s">
        <v>516</v>
      </c>
      <c r="H81" s="41" t="s">
        <v>157</v>
      </c>
      <c r="I81" s="41" t="s">
        <v>158</v>
      </c>
      <c r="J81" s="41" t="s">
        <v>159</v>
      </c>
      <c r="K81" s="41" t="s">
        <v>160</v>
      </c>
      <c r="L81" s="41"/>
      <c r="M81" s="41"/>
    </row>
    <row r="82" spans="1:13" x14ac:dyDescent="0.25">
      <c r="A82" s="41">
        <v>81</v>
      </c>
      <c r="B82" s="41" t="s">
        <v>101</v>
      </c>
      <c r="C82" s="41" t="s">
        <v>102</v>
      </c>
      <c r="D82" s="41" t="s">
        <v>103</v>
      </c>
      <c r="E82" s="41" t="s">
        <v>43</v>
      </c>
      <c r="F82" s="41" t="s">
        <v>169</v>
      </c>
      <c r="G82" s="41" t="s">
        <v>527</v>
      </c>
      <c r="H82" s="41" t="s">
        <v>8</v>
      </c>
      <c r="I82" s="41" t="s">
        <v>170</v>
      </c>
      <c r="J82" s="41" t="s">
        <v>9</v>
      </c>
      <c r="K82" s="41" t="s">
        <v>171</v>
      </c>
      <c r="L82" s="41"/>
      <c r="M82" s="41"/>
    </row>
    <row r="83" spans="1:13" x14ac:dyDescent="0.25">
      <c r="A83" s="41">
        <v>82</v>
      </c>
      <c r="B83" s="41" t="s">
        <v>174</v>
      </c>
      <c r="C83" s="41" t="s">
        <v>175</v>
      </c>
      <c r="D83" s="41" t="s">
        <v>0</v>
      </c>
      <c r="E83" s="41" t="s">
        <v>1</v>
      </c>
      <c r="F83" s="41" t="s">
        <v>176</v>
      </c>
      <c r="G83" s="41" t="s">
        <v>527</v>
      </c>
      <c r="H83" s="41" t="s">
        <v>8</v>
      </c>
      <c r="I83" s="41" t="s">
        <v>177</v>
      </c>
      <c r="J83" s="41" t="s">
        <v>9</v>
      </c>
      <c r="K83" s="41" t="s">
        <v>178</v>
      </c>
      <c r="L83" s="41"/>
      <c r="M83" s="41"/>
    </row>
    <row r="84" spans="1:13" x14ac:dyDescent="0.25">
      <c r="A84" s="41">
        <v>83</v>
      </c>
      <c r="B84" s="41" t="s">
        <v>174</v>
      </c>
      <c r="C84" s="41" t="s">
        <v>175</v>
      </c>
      <c r="D84" s="41" t="s">
        <v>0</v>
      </c>
      <c r="E84" s="41" t="s">
        <v>1</v>
      </c>
      <c r="F84" s="41" t="s">
        <v>472</v>
      </c>
      <c r="G84" s="41" t="s">
        <v>543</v>
      </c>
      <c r="H84" s="41" t="s">
        <v>473</v>
      </c>
      <c r="I84" s="41" t="s">
        <v>474</v>
      </c>
      <c r="J84" s="41" t="s">
        <v>475</v>
      </c>
      <c r="K84" s="41" t="s">
        <v>476</v>
      </c>
      <c r="L84" s="41"/>
      <c r="M84" s="41"/>
    </row>
    <row r="85" spans="1:13" x14ac:dyDescent="0.25">
      <c r="A85" s="41">
        <v>84</v>
      </c>
      <c r="B85" s="41" t="s">
        <v>179</v>
      </c>
      <c r="C85" s="41" t="s">
        <v>180</v>
      </c>
      <c r="D85" s="41" t="s">
        <v>181</v>
      </c>
      <c r="E85" s="41" t="s">
        <v>43</v>
      </c>
      <c r="F85" s="41" t="s">
        <v>182</v>
      </c>
      <c r="G85" s="41" t="s">
        <v>527</v>
      </c>
      <c r="H85" s="41" t="s">
        <v>8</v>
      </c>
      <c r="I85" s="41" t="s">
        <v>183</v>
      </c>
      <c r="J85" s="41" t="s">
        <v>9</v>
      </c>
      <c r="K85" s="41" t="s">
        <v>184</v>
      </c>
      <c r="L85" s="41"/>
      <c r="M85" s="41"/>
    </row>
    <row r="86" spans="1:13" x14ac:dyDescent="0.25">
      <c r="A86" s="41">
        <v>85</v>
      </c>
      <c r="B86" s="41" t="s">
        <v>185</v>
      </c>
      <c r="C86" s="41" t="s">
        <v>186</v>
      </c>
      <c r="D86" s="41" t="s">
        <v>17</v>
      </c>
      <c r="E86" s="41" t="s">
        <v>7</v>
      </c>
      <c r="F86" s="41" t="s">
        <v>187</v>
      </c>
      <c r="G86" s="41" t="s">
        <v>527</v>
      </c>
      <c r="H86" s="41" t="s">
        <v>8</v>
      </c>
      <c r="I86" s="41" t="s">
        <v>188</v>
      </c>
      <c r="J86" s="41" t="s">
        <v>9</v>
      </c>
      <c r="K86" s="41" t="s">
        <v>189</v>
      </c>
      <c r="L86" s="41"/>
      <c r="M86" s="41"/>
    </row>
    <row r="87" spans="1:13" x14ac:dyDescent="0.25">
      <c r="A87" s="41">
        <v>86</v>
      </c>
      <c r="B87" s="41" t="s">
        <v>544</v>
      </c>
      <c r="C87" s="41" t="s">
        <v>545</v>
      </c>
      <c r="D87" s="41" t="s">
        <v>546</v>
      </c>
      <c r="E87" s="41" t="s">
        <v>1</v>
      </c>
      <c r="F87" s="41" t="s">
        <v>547</v>
      </c>
      <c r="G87" s="41" t="s">
        <v>527</v>
      </c>
      <c r="H87" s="41" t="s">
        <v>8</v>
      </c>
      <c r="I87" s="41" t="s">
        <v>548</v>
      </c>
      <c r="J87" s="41" t="s">
        <v>9</v>
      </c>
      <c r="K87" s="41" t="s">
        <v>549</v>
      </c>
      <c r="L87" s="41"/>
      <c r="M87" s="41"/>
    </row>
    <row r="88" spans="1:13" x14ac:dyDescent="0.25">
      <c r="A88" s="41">
        <v>87</v>
      </c>
      <c r="B88" s="41" t="s">
        <v>467</v>
      </c>
      <c r="C88" s="41" t="s">
        <v>468</v>
      </c>
      <c r="D88" s="41" t="s">
        <v>0</v>
      </c>
      <c r="E88" s="41" t="s">
        <v>1</v>
      </c>
      <c r="F88" s="41" t="s">
        <v>477</v>
      </c>
      <c r="G88" s="41" t="s">
        <v>516</v>
      </c>
      <c r="H88" s="41" t="s">
        <v>30</v>
      </c>
      <c r="I88" s="41" t="s">
        <v>478</v>
      </c>
      <c r="J88" s="41" t="s">
        <v>32</v>
      </c>
      <c r="K88" s="41" t="s">
        <v>479</v>
      </c>
      <c r="L88" s="41"/>
      <c r="M88" s="41"/>
    </row>
    <row r="89" spans="1:13" x14ac:dyDescent="0.25">
      <c r="A89" s="41">
        <v>88</v>
      </c>
      <c r="B89" s="41" t="s">
        <v>190</v>
      </c>
      <c r="C89" s="41" t="s">
        <v>191</v>
      </c>
      <c r="D89" s="41" t="s">
        <v>192</v>
      </c>
      <c r="E89" s="41" t="s">
        <v>28</v>
      </c>
      <c r="F89" s="41" t="s">
        <v>193</v>
      </c>
      <c r="G89" s="41" t="s">
        <v>516</v>
      </c>
      <c r="H89" s="41" t="s">
        <v>30</v>
      </c>
      <c r="I89" s="41" t="s">
        <v>194</v>
      </c>
      <c r="J89" s="41" t="s">
        <v>32</v>
      </c>
      <c r="K89" s="41" t="s">
        <v>195</v>
      </c>
      <c r="L89" s="41"/>
      <c r="M89" s="41"/>
    </row>
    <row r="90" spans="1:13" x14ac:dyDescent="0.25">
      <c r="A90" s="41">
        <v>89</v>
      </c>
      <c r="B90" s="41" t="s">
        <v>196</v>
      </c>
      <c r="C90" s="41" t="s">
        <v>104</v>
      </c>
      <c r="D90" s="41" t="s">
        <v>197</v>
      </c>
      <c r="E90" s="41" t="s">
        <v>198</v>
      </c>
      <c r="F90" s="41" t="s">
        <v>199</v>
      </c>
      <c r="G90" s="41" t="s">
        <v>527</v>
      </c>
      <c r="H90" s="41" t="s">
        <v>8</v>
      </c>
      <c r="I90" s="41" t="s">
        <v>200</v>
      </c>
      <c r="J90" s="41" t="s">
        <v>9</v>
      </c>
      <c r="K90" s="41" t="s">
        <v>201</v>
      </c>
      <c r="L90" s="41"/>
      <c r="M90" s="41"/>
    </row>
    <row r="91" spans="1:13" x14ac:dyDescent="0.25">
      <c r="A91" s="41">
        <v>90</v>
      </c>
      <c r="B91" s="41" t="s">
        <v>101</v>
      </c>
      <c r="C91" s="41" t="s">
        <v>102</v>
      </c>
      <c r="D91" s="41" t="s">
        <v>103</v>
      </c>
      <c r="E91" s="41" t="s">
        <v>43</v>
      </c>
      <c r="F91" s="41" t="s">
        <v>202</v>
      </c>
      <c r="G91" s="41" t="s">
        <v>516</v>
      </c>
      <c r="H91" s="41" t="s">
        <v>30</v>
      </c>
      <c r="I91" s="41" t="s">
        <v>203</v>
      </c>
      <c r="J91" s="41" t="s">
        <v>32</v>
      </c>
      <c r="K91" s="41" t="s">
        <v>204</v>
      </c>
      <c r="L91" s="41"/>
      <c r="M91" s="41"/>
    </row>
    <row r="92" spans="1:13" x14ac:dyDescent="0.25">
      <c r="A92" s="41">
        <v>91</v>
      </c>
      <c r="B92" s="41" t="s">
        <v>54</v>
      </c>
      <c r="C92" s="41" t="s">
        <v>55</v>
      </c>
      <c r="D92" s="41" t="s">
        <v>0</v>
      </c>
      <c r="E92" s="41" t="s">
        <v>1</v>
      </c>
      <c r="F92" s="41" t="s">
        <v>480</v>
      </c>
      <c r="G92" s="41" t="s">
        <v>543</v>
      </c>
      <c r="H92" s="41" t="s">
        <v>473</v>
      </c>
      <c r="I92" s="41" t="s">
        <v>481</v>
      </c>
      <c r="J92" s="41" t="s">
        <v>475</v>
      </c>
      <c r="K92" s="41" t="s">
        <v>482</v>
      </c>
      <c r="L92" s="41"/>
      <c r="M92" s="41"/>
    </row>
    <row r="93" spans="1:13" x14ac:dyDescent="0.25">
      <c r="A93" s="41">
        <v>92</v>
      </c>
      <c r="B93" s="41" t="s">
        <v>206</v>
      </c>
      <c r="C93" s="41" t="s">
        <v>207</v>
      </c>
      <c r="D93" s="41" t="s">
        <v>173</v>
      </c>
      <c r="E93" s="41" t="s">
        <v>43</v>
      </c>
      <c r="F93" s="41" t="s">
        <v>208</v>
      </c>
      <c r="G93" s="41" t="s">
        <v>516</v>
      </c>
      <c r="H93" s="41" t="s">
        <v>3</v>
      </c>
      <c r="I93" s="41" t="s">
        <v>209</v>
      </c>
      <c r="J93" s="41" t="s">
        <v>53</v>
      </c>
      <c r="K93" s="41" t="s">
        <v>210</v>
      </c>
      <c r="L93" s="41"/>
      <c r="M93" s="41"/>
    </row>
    <row r="94" spans="1:13" x14ac:dyDescent="0.25">
      <c r="A94" s="41">
        <v>93</v>
      </c>
      <c r="B94" s="41" t="s">
        <v>216</v>
      </c>
      <c r="C94" s="41" t="s">
        <v>217</v>
      </c>
      <c r="D94" s="41" t="s">
        <v>0</v>
      </c>
      <c r="E94" s="41" t="s">
        <v>1</v>
      </c>
      <c r="F94" s="41" t="s">
        <v>218</v>
      </c>
      <c r="G94" s="41" t="s">
        <v>516</v>
      </c>
      <c r="H94" s="41" t="s">
        <v>3</v>
      </c>
      <c r="I94" s="41" t="s">
        <v>219</v>
      </c>
      <c r="J94" s="41" t="s">
        <v>53</v>
      </c>
      <c r="K94" s="41" t="s">
        <v>220</v>
      </c>
      <c r="L94" s="41"/>
      <c r="M94" s="41"/>
    </row>
    <row r="95" spans="1:13" x14ac:dyDescent="0.25">
      <c r="A95" s="41">
        <v>94</v>
      </c>
      <c r="B95" s="41" t="s">
        <v>50</v>
      </c>
      <c r="C95" s="41" t="s">
        <v>51</v>
      </c>
      <c r="D95" s="41" t="s">
        <v>52</v>
      </c>
      <c r="E95" s="41" t="s">
        <v>43</v>
      </c>
      <c r="F95" s="41" t="s">
        <v>221</v>
      </c>
      <c r="G95" s="41" t="s">
        <v>516</v>
      </c>
      <c r="H95" s="41" t="s">
        <v>3</v>
      </c>
      <c r="I95" s="41" t="s">
        <v>222</v>
      </c>
      <c r="J95" s="41" t="s">
        <v>53</v>
      </c>
      <c r="K95" s="41" t="s">
        <v>223</v>
      </c>
      <c r="L95" s="41"/>
      <c r="M95" s="41"/>
    </row>
    <row r="96" spans="1:13" x14ac:dyDescent="0.25">
      <c r="A96" s="41">
        <v>95</v>
      </c>
      <c r="B96" s="41" t="s">
        <v>224</v>
      </c>
      <c r="C96" s="41" t="s">
        <v>225</v>
      </c>
      <c r="D96" s="41" t="s">
        <v>0</v>
      </c>
      <c r="E96" s="41" t="s">
        <v>1</v>
      </c>
      <c r="F96" s="41" t="s">
        <v>226</v>
      </c>
      <c r="G96" s="41" t="s">
        <v>516</v>
      </c>
      <c r="H96" s="41" t="s">
        <v>3</v>
      </c>
      <c r="I96" s="41" t="s">
        <v>227</v>
      </c>
      <c r="J96" s="41" t="s">
        <v>53</v>
      </c>
      <c r="K96" s="41" t="s">
        <v>228</v>
      </c>
      <c r="L96" s="41"/>
      <c r="M96" s="41"/>
    </row>
    <row r="97" spans="1:13" x14ac:dyDescent="0.25">
      <c r="A97" s="41">
        <v>96</v>
      </c>
      <c r="B97" s="41" t="s">
        <v>54</v>
      </c>
      <c r="C97" s="41" t="s">
        <v>55</v>
      </c>
      <c r="D97" s="41" t="s">
        <v>0</v>
      </c>
      <c r="E97" s="41" t="s">
        <v>1</v>
      </c>
      <c r="F97" s="41" t="s">
        <v>229</v>
      </c>
      <c r="G97" s="41" t="s">
        <v>516</v>
      </c>
      <c r="H97" s="41" t="s">
        <v>3</v>
      </c>
      <c r="I97" s="41" t="s">
        <v>230</v>
      </c>
      <c r="J97" s="41" t="s">
        <v>53</v>
      </c>
      <c r="K97" s="41" t="s">
        <v>231</v>
      </c>
      <c r="L97" s="41"/>
      <c r="M97" s="41"/>
    </row>
    <row r="98" spans="1:13" x14ac:dyDescent="0.25">
      <c r="A98" s="41">
        <v>97</v>
      </c>
      <c r="B98" s="41" t="s">
        <v>232</v>
      </c>
      <c r="C98" s="41" t="s">
        <v>233</v>
      </c>
      <c r="D98" s="41" t="s">
        <v>234</v>
      </c>
      <c r="E98" s="41" t="s">
        <v>1</v>
      </c>
      <c r="F98" s="41" t="s">
        <v>235</v>
      </c>
      <c r="G98" s="41" t="s">
        <v>516</v>
      </c>
      <c r="H98" s="41" t="s">
        <v>3</v>
      </c>
      <c r="I98" s="41" t="s">
        <v>236</v>
      </c>
      <c r="J98" s="41" t="s">
        <v>53</v>
      </c>
      <c r="K98" s="41" t="s">
        <v>237</v>
      </c>
      <c r="L98" s="41"/>
      <c r="M98" s="41"/>
    </row>
    <row r="99" spans="1:13" x14ac:dyDescent="0.25">
      <c r="A99" s="41">
        <v>98</v>
      </c>
      <c r="B99" s="41" t="s">
        <v>50</v>
      </c>
      <c r="C99" s="41" t="s">
        <v>51</v>
      </c>
      <c r="D99" s="41" t="s">
        <v>52</v>
      </c>
      <c r="E99" s="41" t="s">
        <v>43</v>
      </c>
      <c r="F99" s="41" t="s">
        <v>246</v>
      </c>
      <c r="G99" s="41" t="s">
        <v>516</v>
      </c>
      <c r="H99" s="41" t="s">
        <v>3</v>
      </c>
      <c r="I99" s="41" t="s">
        <v>247</v>
      </c>
      <c r="J99" s="41" t="s">
        <v>125</v>
      </c>
      <c r="K99" s="41" t="s">
        <v>248</v>
      </c>
      <c r="L99" s="41"/>
      <c r="M99" s="41"/>
    </row>
    <row r="100" spans="1:13" x14ac:dyDescent="0.25">
      <c r="A100" s="41">
        <v>99</v>
      </c>
      <c r="B100" s="41" t="s">
        <v>249</v>
      </c>
      <c r="C100" s="41" t="s">
        <v>250</v>
      </c>
      <c r="D100" s="41" t="s">
        <v>251</v>
      </c>
      <c r="E100" s="41" t="s">
        <v>43</v>
      </c>
      <c r="F100" s="41" t="s">
        <v>252</v>
      </c>
      <c r="G100" s="41" t="s">
        <v>516</v>
      </c>
      <c r="H100" s="41" t="s">
        <v>3</v>
      </c>
      <c r="I100" s="41" t="s">
        <v>253</v>
      </c>
      <c r="J100" s="41" t="s">
        <v>125</v>
      </c>
      <c r="K100" s="41" t="s">
        <v>254</v>
      </c>
      <c r="L100" s="41"/>
      <c r="M100" s="41"/>
    </row>
    <row r="101" spans="1:13" x14ac:dyDescent="0.25">
      <c r="A101" s="41">
        <v>100</v>
      </c>
      <c r="B101" s="41" t="s">
        <v>262</v>
      </c>
      <c r="C101" s="41" t="s">
        <v>263</v>
      </c>
      <c r="D101" s="41" t="s">
        <v>264</v>
      </c>
      <c r="E101" s="41" t="s">
        <v>1</v>
      </c>
      <c r="F101" s="41" t="s">
        <v>265</v>
      </c>
      <c r="G101" s="41" t="s">
        <v>516</v>
      </c>
      <c r="H101" s="41" t="s">
        <v>3</v>
      </c>
      <c r="I101" s="41" t="s">
        <v>266</v>
      </c>
      <c r="J101" s="41" t="s">
        <v>53</v>
      </c>
      <c r="K101" s="41" t="s">
        <v>267</v>
      </c>
      <c r="L101" s="41"/>
      <c r="M101" s="41"/>
    </row>
    <row r="102" spans="1:13" x14ac:dyDescent="0.25">
      <c r="A102" s="41">
        <v>101</v>
      </c>
      <c r="B102" s="41" t="s">
        <v>268</v>
      </c>
      <c r="C102" s="41" t="s">
        <v>269</v>
      </c>
      <c r="D102" s="41" t="s">
        <v>66</v>
      </c>
      <c r="E102" s="41" t="s">
        <v>1</v>
      </c>
      <c r="F102" s="41" t="s">
        <v>270</v>
      </c>
      <c r="G102" s="41" t="s">
        <v>516</v>
      </c>
      <c r="H102" s="41" t="s">
        <v>3</v>
      </c>
      <c r="I102" s="41" t="s">
        <v>271</v>
      </c>
      <c r="J102" s="41" t="s">
        <v>53</v>
      </c>
      <c r="K102" s="41" t="s">
        <v>272</v>
      </c>
      <c r="L102" s="41"/>
      <c r="M102" s="41"/>
    </row>
    <row r="103" spans="1:13" x14ac:dyDescent="0.25">
      <c r="A103" s="41">
        <v>102</v>
      </c>
      <c r="B103" s="41" t="s">
        <v>273</v>
      </c>
      <c r="C103" s="41" t="s">
        <v>274</v>
      </c>
      <c r="D103" s="41" t="s">
        <v>0</v>
      </c>
      <c r="E103" s="41" t="s">
        <v>1</v>
      </c>
      <c r="F103" s="41" t="s">
        <v>275</v>
      </c>
      <c r="G103" s="41" t="s">
        <v>516</v>
      </c>
      <c r="H103" s="41" t="s">
        <v>3</v>
      </c>
      <c r="I103" s="41" t="s">
        <v>276</v>
      </c>
      <c r="J103" s="41" t="s">
        <v>53</v>
      </c>
      <c r="K103" s="41" t="s">
        <v>277</v>
      </c>
      <c r="L103" s="41"/>
      <c r="M103" s="41"/>
    </row>
    <row r="104" spans="1:13" x14ac:dyDescent="0.25">
      <c r="A104" s="41">
        <v>103</v>
      </c>
      <c r="B104" s="41" t="s">
        <v>278</v>
      </c>
      <c r="C104" s="41" t="s">
        <v>279</v>
      </c>
      <c r="D104" s="41" t="s">
        <v>66</v>
      </c>
      <c r="E104" s="41" t="s">
        <v>1</v>
      </c>
      <c r="F104" s="41" t="s">
        <v>280</v>
      </c>
      <c r="G104" s="41" t="s">
        <v>516</v>
      </c>
      <c r="H104" s="41" t="s">
        <v>3</v>
      </c>
      <c r="I104" s="41" t="s">
        <v>281</v>
      </c>
      <c r="J104" s="41" t="s">
        <v>53</v>
      </c>
      <c r="K104" s="41" t="s">
        <v>282</v>
      </c>
      <c r="L104" s="41"/>
      <c r="M104" s="41"/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80"/>
  <dimension ref="A1:L104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0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39">
        <v>1</v>
      </c>
      <c r="B2" s="39" t="s">
        <v>599</v>
      </c>
      <c r="C2" s="39" t="s">
        <v>599</v>
      </c>
      <c r="D2" s="39" t="s">
        <v>600</v>
      </c>
      <c r="E2" s="39" t="s">
        <v>601</v>
      </c>
      <c r="F2" s="39" t="s">
        <v>602</v>
      </c>
      <c r="G2" s="39" t="s">
        <v>543</v>
      </c>
      <c r="H2" s="39" t="s">
        <v>473</v>
      </c>
      <c r="I2" s="39" t="s">
        <v>603</v>
      </c>
      <c r="J2" s="39" t="s">
        <v>475</v>
      </c>
      <c r="K2" s="39" t="s">
        <v>604</v>
      </c>
    </row>
    <row r="3" spans="1:11" x14ac:dyDescent="0.25">
      <c r="A3" s="39">
        <v>2</v>
      </c>
      <c r="B3" s="39" t="s">
        <v>599</v>
      </c>
      <c r="C3" s="39" t="s">
        <v>599</v>
      </c>
      <c r="D3" s="39" t="s">
        <v>600</v>
      </c>
      <c r="E3" s="39" t="s">
        <v>601</v>
      </c>
      <c r="F3" s="39" t="s">
        <v>605</v>
      </c>
      <c r="G3" s="39" t="s">
        <v>543</v>
      </c>
      <c r="H3" s="39" t="s">
        <v>473</v>
      </c>
      <c r="I3" s="39" t="s">
        <v>606</v>
      </c>
      <c r="J3" s="39" t="s">
        <v>475</v>
      </c>
      <c r="K3" s="39" t="s">
        <v>607</v>
      </c>
    </row>
    <row r="4" spans="1:11" x14ac:dyDescent="0.25">
      <c r="A4" s="39">
        <v>3</v>
      </c>
      <c r="B4" s="39" t="s">
        <v>608</v>
      </c>
      <c r="C4" s="39" t="s">
        <v>378</v>
      </c>
      <c r="D4" s="39" t="s">
        <v>27</v>
      </c>
      <c r="E4" s="39" t="s">
        <v>28</v>
      </c>
      <c r="F4" s="39" t="s">
        <v>609</v>
      </c>
      <c r="G4" s="39" t="s">
        <v>2</v>
      </c>
      <c r="H4" s="39" t="s">
        <v>294</v>
      </c>
      <c r="I4" s="39" t="s">
        <v>610</v>
      </c>
      <c r="J4" s="39" t="s">
        <v>289</v>
      </c>
      <c r="K4" s="39" t="s">
        <v>611</v>
      </c>
    </row>
    <row r="5" spans="1:11" x14ac:dyDescent="0.25">
      <c r="A5" s="39">
        <v>4</v>
      </c>
      <c r="B5" s="39" t="s">
        <v>612</v>
      </c>
      <c r="C5" s="39" t="s">
        <v>613</v>
      </c>
      <c r="D5" s="39" t="s">
        <v>0</v>
      </c>
      <c r="E5" s="39" t="s">
        <v>1</v>
      </c>
      <c r="F5" s="39" t="s">
        <v>614</v>
      </c>
      <c r="G5" s="39" t="s">
        <v>516</v>
      </c>
      <c r="H5" s="39" t="s">
        <v>3</v>
      </c>
      <c r="I5" s="39" t="s">
        <v>615</v>
      </c>
      <c r="J5" s="39" t="s">
        <v>2</v>
      </c>
      <c r="K5" s="39" t="s">
        <v>616</v>
      </c>
    </row>
    <row r="6" spans="1:11" x14ac:dyDescent="0.25">
      <c r="A6" s="39">
        <v>5</v>
      </c>
      <c r="B6" s="39" t="s">
        <v>612</v>
      </c>
      <c r="C6" s="39" t="s">
        <v>613</v>
      </c>
      <c r="D6" s="39" t="s">
        <v>0</v>
      </c>
      <c r="E6" s="39" t="s">
        <v>1</v>
      </c>
      <c r="F6" s="39" t="s">
        <v>568</v>
      </c>
      <c r="G6" s="39" t="s">
        <v>543</v>
      </c>
      <c r="H6" s="39" t="s">
        <v>473</v>
      </c>
      <c r="I6" s="39" t="s">
        <v>570</v>
      </c>
      <c r="J6" s="39" t="s">
        <v>569</v>
      </c>
      <c r="K6" s="39" t="s">
        <v>617</v>
      </c>
    </row>
    <row r="7" spans="1:11" x14ac:dyDescent="0.25">
      <c r="A7" s="39">
        <v>6</v>
      </c>
      <c r="B7" s="39" t="s">
        <v>407</v>
      </c>
      <c r="C7" s="39" t="s">
        <v>408</v>
      </c>
      <c r="D7" s="39" t="s">
        <v>618</v>
      </c>
      <c r="E7" s="39" t="s">
        <v>619</v>
      </c>
      <c r="F7" s="39" t="s">
        <v>620</v>
      </c>
      <c r="G7" s="39" t="s">
        <v>2</v>
      </c>
      <c r="H7" s="39" t="s">
        <v>294</v>
      </c>
      <c r="I7" s="39" t="s">
        <v>621</v>
      </c>
      <c r="J7" s="39" t="s">
        <v>289</v>
      </c>
      <c r="K7" s="39" t="s">
        <v>622</v>
      </c>
    </row>
    <row r="8" spans="1:11" x14ac:dyDescent="0.25">
      <c r="A8" s="39">
        <v>7</v>
      </c>
      <c r="B8" s="39" t="s">
        <v>623</v>
      </c>
      <c r="C8" s="39" t="s">
        <v>624</v>
      </c>
      <c r="D8" s="39" t="s">
        <v>625</v>
      </c>
      <c r="E8" s="39" t="s">
        <v>48</v>
      </c>
      <c r="F8" s="39" t="s">
        <v>626</v>
      </c>
      <c r="G8" s="39" t="s">
        <v>516</v>
      </c>
      <c r="H8" s="39" t="s">
        <v>294</v>
      </c>
      <c r="I8" s="39" t="s">
        <v>627</v>
      </c>
      <c r="J8" s="39" t="s">
        <v>289</v>
      </c>
      <c r="K8" s="39" t="s">
        <v>628</v>
      </c>
    </row>
    <row r="9" spans="1:11" x14ac:dyDescent="0.25">
      <c r="A9" s="39">
        <v>8</v>
      </c>
      <c r="B9" s="39" t="s">
        <v>4</v>
      </c>
      <c r="C9" s="39" t="s">
        <v>4</v>
      </c>
      <c r="D9" s="39" t="s">
        <v>4</v>
      </c>
      <c r="E9" s="39" t="s">
        <v>4</v>
      </c>
      <c r="F9" s="39" t="s">
        <v>572</v>
      </c>
      <c r="G9" s="39" t="s">
        <v>2</v>
      </c>
      <c r="H9" s="39" t="s">
        <v>287</v>
      </c>
      <c r="I9" s="39" t="s">
        <v>573</v>
      </c>
      <c r="J9" s="39" t="s">
        <v>289</v>
      </c>
      <c r="K9" s="39" t="s">
        <v>574</v>
      </c>
    </row>
    <row r="10" spans="1:11" x14ac:dyDescent="0.25">
      <c r="A10" s="39">
        <v>9</v>
      </c>
      <c r="B10" s="39" t="s">
        <v>575</v>
      </c>
      <c r="C10" s="39" t="s">
        <v>576</v>
      </c>
      <c r="D10" s="39" t="s">
        <v>577</v>
      </c>
      <c r="E10" s="39" t="s">
        <v>7</v>
      </c>
      <c r="F10" s="39" t="s">
        <v>578</v>
      </c>
      <c r="G10" s="39" t="s">
        <v>2</v>
      </c>
      <c r="H10" s="39" t="s">
        <v>287</v>
      </c>
      <c r="I10" s="39" t="s">
        <v>579</v>
      </c>
      <c r="J10" s="39" t="s">
        <v>289</v>
      </c>
      <c r="K10" s="39" t="s">
        <v>580</v>
      </c>
    </row>
    <row r="11" spans="1:11" x14ac:dyDescent="0.25">
      <c r="A11" s="39">
        <v>10</v>
      </c>
      <c r="B11" s="39" t="s">
        <v>535</v>
      </c>
      <c r="C11" s="39" t="s">
        <v>536</v>
      </c>
      <c r="D11" s="39" t="s">
        <v>205</v>
      </c>
      <c r="E11" s="39" t="s">
        <v>1</v>
      </c>
      <c r="F11" s="39" t="s">
        <v>537</v>
      </c>
      <c r="G11" s="39" t="s">
        <v>516</v>
      </c>
      <c r="H11" s="39" t="s">
        <v>3</v>
      </c>
      <c r="I11" s="39" t="s">
        <v>538</v>
      </c>
      <c r="J11" s="39" t="s">
        <v>53</v>
      </c>
      <c r="K11" s="39" t="s">
        <v>584</v>
      </c>
    </row>
    <row r="12" spans="1:11" x14ac:dyDescent="0.25">
      <c r="A12" s="39">
        <v>11</v>
      </c>
      <c r="B12" s="39" t="s">
        <v>590</v>
      </c>
      <c r="C12" s="39" t="s">
        <v>591</v>
      </c>
      <c r="D12" s="39" t="s">
        <v>592</v>
      </c>
      <c r="E12" s="39" t="s">
        <v>43</v>
      </c>
      <c r="F12" s="39" t="s">
        <v>593</v>
      </c>
      <c r="G12" s="39" t="s">
        <v>516</v>
      </c>
      <c r="H12" s="39" t="s">
        <v>30</v>
      </c>
      <c r="I12" s="39" t="s">
        <v>594</v>
      </c>
      <c r="J12" s="39" t="s">
        <v>32</v>
      </c>
      <c r="K12" s="39" t="s">
        <v>595</v>
      </c>
    </row>
    <row r="13" spans="1:11" x14ac:dyDescent="0.25">
      <c r="A13" s="39">
        <v>12</v>
      </c>
      <c r="B13" s="39" t="s">
        <v>257</v>
      </c>
      <c r="C13" s="39" t="s">
        <v>258</v>
      </c>
      <c r="D13" s="39" t="s">
        <v>36</v>
      </c>
      <c r="E13" s="39" t="s">
        <v>1</v>
      </c>
      <c r="F13" s="39" t="s">
        <v>259</v>
      </c>
      <c r="G13" s="39" t="s">
        <v>516</v>
      </c>
      <c r="H13" s="39" t="s">
        <v>3</v>
      </c>
      <c r="I13" s="39" t="s">
        <v>260</v>
      </c>
      <c r="J13" s="39" t="s">
        <v>53</v>
      </c>
      <c r="K13" s="39" t="s">
        <v>596</v>
      </c>
    </row>
    <row r="14" spans="1:11" x14ac:dyDescent="0.25">
      <c r="A14" s="39">
        <v>13</v>
      </c>
      <c r="B14" s="39" t="s">
        <v>407</v>
      </c>
      <c r="C14" s="39" t="s">
        <v>408</v>
      </c>
      <c r="D14" s="39" t="s">
        <v>618</v>
      </c>
      <c r="E14" s="39" t="s">
        <v>619</v>
      </c>
      <c r="F14" s="39" t="s">
        <v>409</v>
      </c>
      <c r="G14" s="39" t="s">
        <v>516</v>
      </c>
      <c r="H14" s="39" t="s">
        <v>294</v>
      </c>
      <c r="I14" s="39" t="s">
        <v>410</v>
      </c>
      <c r="J14" s="39" t="s">
        <v>289</v>
      </c>
      <c r="K14" s="39" t="s">
        <v>597</v>
      </c>
    </row>
    <row r="15" spans="1:11" x14ac:dyDescent="0.25">
      <c r="A15" s="39">
        <v>14</v>
      </c>
      <c r="B15" s="39" t="s">
        <v>407</v>
      </c>
      <c r="C15" s="39" t="s">
        <v>408</v>
      </c>
      <c r="D15" s="39" t="s">
        <v>618</v>
      </c>
      <c r="E15" s="39" t="s">
        <v>619</v>
      </c>
      <c r="F15" s="39" t="s">
        <v>563</v>
      </c>
      <c r="G15" s="39" t="s">
        <v>516</v>
      </c>
      <c r="H15" s="39" t="s">
        <v>294</v>
      </c>
      <c r="I15" s="39" t="s">
        <v>564</v>
      </c>
      <c r="J15" s="39" t="s">
        <v>289</v>
      </c>
      <c r="K15" s="39" t="s">
        <v>598</v>
      </c>
    </row>
    <row r="16" spans="1:11" x14ac:dyDescent="0.25">
      <c r="A16" s="39">
        <v>15</v>
      </c>
      <c r="B16" s="39" t="s">
        <v>566</v>
      </c>
      <c r="C16" s="39" t="s">
        <v>556</v>
      </c>
      <c r="D16" s="39" t="s">
        <v>0</v>
      </c>
      <c r="E16" s="39" t="s">
        <v>1</v>
      </c>
      <c r="F16" s="39" t="s">
        <v>557</v>
      </c>
      <c r="G16" s="39" t="s">
        <v>516</v>
      </c>
      <c r="H16" s="39" t="s">
        <v>287</v>
      </c>
      <c r="I16" s="39" t="s">
        <v>558</v>
      </c>
      <c r="J16" s="39" t="s">
        <v>289</v>
      </c>
      <c r="K16" s="39" t="s">
        <v>559</v>
      </c>
    </row>
    <row r="17" spans="1:11" x14ac:dyDescent="0.25">
      <c r="A17" s="39">
        <v>16</v>
      </c>
      <c r="B17" s="39" t="s">
        <v>567</v>
      </c>
      <c r="C17" s="39" t="s">
        <v>561</v>
      </c>
      <c r="D17" s="39" t="s">
        <v>0</v>
      </c>
      <c r="E17" s="39" t="s">
        <v>1</v>
      </c>
      <c r="F17" s="39" t="s">
        <v>61</v>
      </c>
      <c r="G17" s="39" t="s">
        <v>516</v>
      </c>
      <c r="H17" s="39" t="s">
        <v>3</v>
      </c>
      <c r="I17" s="39" t="s">
        <v>62</v>
      </c>
      <c r="J17" s="39" t="s">
        <v>53</v>
      </c>
      <c r="K17" s="39" t="s">
        <v>562</v>
      </c>
    </row>
    <row r="18" spans="1:11" x14ac:dyDescent="0.25">
      <c r="A18" s="39">
        <v>17</v>
      </c>
      <c r="B18" s="39" t="s">
        <v>161</v>
      </c>
      <c r="C18" s="39" t="s">
        <v>162</v>
      </c>
      <c r="D18" s="39" t="s">
        <v>394</v>
      </c>
      <c r="E18" s="39" t="s">
        <v>1</v>
      </c>
      <c r="F18" s="39" t="s">
        <v>163</v>
      </c>
      <c r="G18" s="39" t="s">
        <v>516</v>
      </c>
      <c r="H18" s="39" t="s">
        <v>30</v>
      </c>
      <c r="I18" s="39" t="s">
        <v>164</v>
      </c>
      <c r="J18" s="39" t="s">
        <v>32</v>
      </c>
      <c r="K18" s="39" t="s">
        <v>517</v>
      </c>
    </row>
    <row r="19" spans="1:11" x14ac:dyDescent="0.25">
      <c r="A19" s="39">
        <v>18</v>
      </c>
      <c r="B19" s="39" t="s">
        <v>322</v>
      </c>
      <c r="C19" s="39" t="s">
        <v>323</v>
      </c>
      <c r="D19" s="39" t="s">
        <v>66</v>
      </c>
      <c r="E19" s="39" t="s">
        <v>1</v>
      </c>
      <c r="F19" s="39" t="s">
        <v>324</v>
      </c>
      <c r="G19" s="39" t="s">
        <v>516</v>
      </c>
      <c r="H19" s="39" t="s">
        <v>287</v>
      </c>
      <c r="I19" s="39" t="s">
        <v>325</v>
      </c>
      <c r="J19" s="39" t="s">
        <v>289</v>
      </c>
      <c r="K19" s="39" t="s">
        <v>525</v>
      </c>
    </row>
    <row r="20" spans="1:11" x14ac:dyDescent="0.25">
      <c r="A20" s="39">
        <v>19</v>
      </c>
      <c r="B20" s="39" t="s">
        <v>530</v>
      </c>
      <c r="C20" s="39" t="s">
        <v>531</v>
      </c>
      <c r="D20" s="39" t="s">
        <v>0</v>
      </c>
      <c r="E20" s="39" t="s">
        <v>1</v>
      </c>
      <c r="F20" s="39" t="s">
        <v>532</v>
      </c>
      <c r="G20" s="39" t="s">
        <v>516</v>
      </c>
      <c r="H20" s="39" t="s">
        <v>294</v>
      </c>
      <c r="I20" s="39" t="s">
        <v>533</v>
      </c>
      <c r="J20" s="39" t="s">
        <v>516</v>
      </c>
      <c r="K20" s="39" t="s">
        <v>534</v>
      </c>
    </row>
    <row r="21" spans="1:11" x14ac:dyDescent="0.25">
      <c r="A21" s="39">
        <v>20</v>
      </c>
      <c r="B21" s="39" t="s">
        <v>4</v>
      </c>
      <c r="C21" s="39" t="s">
        <v>4</v>
      </c>
      <c r="D21" s="39" t="s">
        <v>4</v>
      </c>
      <c r="E21" s="39" t="s">
        <v>4</v>
      </c>
      <c r="F21" s="39" t="s">
        <v>540</v>
      </c>
      <c r="G21" s="39" t="s">
        <v>516</v>
      </c>
      <c r="H21" s="39" t="s">
        <v>294</v>
      </c>
      <c r="I21" s="39" t="s">
        <v>541</v>
      </c>
      <c r="J21" s="39" t="s">
        <v>289</v>
      </c>
      <c r="K21" s="39" t="s">
        <v>542</v>
      </c>
    </row>
    <row r="22" spans="1:11" x14ac:dyDescent="0.25">
      <c r="A22" s="39">
        <v>21</v>
      </c>
      <c r="B22" s="39" t="s">
        <v>283</v>
      </c>
      <c r="C22" s="39" t="s">
        <v>284</v>
      </c>
      <c r="D22" s="39" t="s">
        <v>285</v>
      </c>
      <c r="E22" s="39" t="s">
        <v>7</v>
      </c>
      <c r="F22" s="39" t="s">
        <v>286</v>
      </c>
      <c r="G22" s="39" t="s">
        <v>516</v>
      </c>
      <c r="H22" s="39" t="s">
        <v>287</v>
      </c>
      <c r="I22" s="39" t="s">
        <v>288</v>
      </c>
      <c r="J22" s="39" t="s">
        <v>289</v>
      </c>
      <c r="K22" s="39" t="s">
        <v>290</v>
      </c>
    </row>
    <row r="23" spans="1:11" x14ac:dyDescent="0.25">
      <c r="A23" s="39">
        <v>22</v>
      </c>
      <c r="B23" s="39" t="s">
        <v>291</v>
      </c>
      <c r="C23" s="39" t="s">
        <v>292</v>
      </c>
      <c r="D23" s="39" t="s">
        <v>0</v>
      </c>
      <c r="E23" s="39" t="s">
        <v>1</v>
      </c>
      <c r="F23" s="39" t="s">
        <v>293</v>
      </c>
      <c r="G23" s="39" t="s">
        <v>516</v>
      </c>
      <c r="H23" s="39" t="s">
        <v>294</v>
      </c>
      <c r="I23" s="39" t="s">
        <v>295</v>
      </c>
      <c r="J23" s="39" t="s">
        <v>289</v>
      </c>
      <c r="K23" s="39" t="s">
        <v>296</v>
      </c>
    </row>
    <row r="24" spans="1:11" x14ac:dyDescent="0.25">
      <c r="A24" s="39">
        <v>23</v>
      </c>
      <c r="B24" s="39" t="s">
        <v>297</v>
      </c>
      <c r="C24" s="39" t="s">
        <v>255</v>
      </c>
      <c r="D24" s="39" t="s">
        <v>0</v>
      </c>
      <c r="E24" s="39" t="s">
        <v>1</v>
      </c>
      <c r="F24" s="39" t="s">
        <v>298</v>
      </c>
      <c r="G24" s="39" t="s">
        <v>516</v>
      </c>
      <c r="H24" s="39" t="s">
        <v>294</v>
      </c>
      <c r="I24" s="39" t="s">
        <v>299</v>
      </c>
      <c r="J24" s="39" t="s">
        <v>289</v>
      </c>
      <c r="K24" s="39" t="s">
        <v>300</v>
      </c>
    </row>
    <row r="25" spans="1:11" x14ac:dyDescent="0.25">
      <c r="A25" s="39">
        <v>24</v>
      </c>
      <c r="B25" s="39" t="s">
        <v>301</v>
      </c>
      <c r="C25" s="39" t="s">
        <v>302</v>
      </c>
      <c r="D25" s="39" t="s">
        <v>0</v>
      </c>
      <c r="E25" s="39" t="s">
        <v>1</v>
      </c>
      <c r="F25" s="39" t="s">
        <v>303</v>
      </c>
      <c r="G25" s="39" t="s">
        <v>516</v>
      </c>
      <c r="H25" s="39" t="s">
        <v>294</v>
      </c>
      <c r="I25" s="39" t="s">
        <v>304</v>
      </c>
      <c r="J25" s="39" t="s">
        <v>289</v>
      </c>
      <c r="K25" s="39" t="s">
        <v>305</v>
      </c>
    </row>
    <row r="26" spans="1:11" x14ac:dyDescent="0.25">
      <c r="A26" s="39">
        <v>25</v>
      </c>
      <c r="B26" s="39" t="s">
        <v>306</v>
      </c>
      <c r="C26" s="39" t="s">
        <v>307</v>
      </c>
      <c r="D26" s="39" t="s">
        <v>112</v>
      </c>
      <c r="E26" s="39" t="s">
        <v>43</v>
      </c>
      <c r="F26" s="39" t="s">
        <v>308</v>
      </c>
      <c r="G26" s="39" t="s">
        <v>516</v>
      </c>
      <c r="H26" s="39" t="s">
        <v>287</v>
      </c>
      <c r="I26" s="39" t="s">
        <v>309</v>
      </c>
      <c r="J26" s="39" t="s">
        <v>289</v>
      </c>
      <c r="K26" s="39" t="s">
        <v>310</v>
      </c>
    </row>
    <row r="27" spans="1:11" x14ac:dyDescent="0.25">
      <c r="A27" s="39">
        <v>26</v>
      </c>
      <c r="B27" s="39" t="s">
        <v>311</v>
      </c>
      <c r="C27" s="39" t="s">
        <v>312</v>
      </c>
      <c r="D27" s="39" t="s">
        <v>313</v>
      </c>
      <c r="E27" s="39" t="s">
        <v>43</v>
      </c>
      <c r="F27" s="39" t="s">
        <v>314</v>
      </c>
      <c r="G27" s="39" t="s">
        <v>516</v>
      </c>
      <c r="H27" s="39" t="s">
        <v>294</v>
      </c>
      <c r="I27" s="39" t="s">
        <v>315</v>
      </c>
      <c r="J27" s="39" t="s">
        <v>289</v>
      </c>
      <c r="K27" s="39" t="s">
        <v>316</v>
      </c>
    </row>
    <row r="28" spans="1:11" x14ac:dyDescent="0.25">
      <c r="A28" s="39">
        <v>27</v>
      </c>
      <c r="B28" s="39" t="s">
        <v>317</v>
      </c>
      <c r="C28" s="39" t="s">
        <v>279</v>
      </c>
      <c r="D28" s="39" t="s">
        <v>318</v>
      </c>
      <c r="E28" s="39" t="s">
        <v>28</v>
      </c>
      <c r="F28" s="39" t="s">
        <v>319</v>
      </c>
      <c r="G28" s="39" t="s">
        <v>516</v>
      </c>
      <c r="H28" s="39" t="s">
        <v>287</v>
      </c>
      <c r="I28" s="39" t="s">
        <v>320</v>
      </c>
      <c r="J28" s="39" t="s">
        <v>289</v>
      </c>
      <c r="K28" s="39" t="s">
        <v>321</v>
      </c>
    </row>
    <row r="29" spans="1:11" x14ac:dyDescent="0.25">
      <c r="A29" s="39">
        <v>28</v>
      </c>
      <c r="B29" s="39" t="s">
        <v>242</v>
      </c>
      <c r="C29" s="39" t="s">
        <v>243</v>
      </c>
      <c r="D29" s="39" t="s">
        <v>173</v>
      </c>
      <c r="E29" s="39" t="s">
        <v>43</v>
      </c>
      <c r="F29" s="39" t="s">
        <v>244</v>
      </c>
      <c r="G29" s="39" t="s">
        <v>516</v>
      </c>
      <c r="H29" s="39" t="s">
        <v>3</v>
      </c>
      <c r="I29" s="39" t="s">
        <v>245</v>
      </c>
      <c r="J29" s="39" t="s">
        <v>125</v>
      </c>
      <c r="K29" s="39" t="s">
        <v>326</v>
      </c>
    </row>
    <row r="30" spans="1:11" x14ac:dyDescent="0.25">
      <c r="A30" s="39">
        <v>29</v>
      </c>
      <c r="B30" s="39" t="s">
        <v>327</v>
      </c>
      <c r="C30" s="39" t="s">
        <v>328</v>
      </c>
      <c r="D30" s="39" t="s">
        <v>112</v>
      </c>
      <c r="E30" s="39" t="s">
        <v>43</v>
      </c>
      <c r="F30" s="39" t="s">
        <v>329</v>
      </c>
      <c r="G30" s="39" t="s">
        <v>516</v>
      </c>
      <c r="H30" s="39" t="s">
        <v>287</v>
      </c>
      <c r="I30" s="39" t="s">
        <v>330</v>
      </c>
      <c r="J30" s="39" t="s">
        <v>289</v>
      </c>
      <c r="K30" s="39" t="s">
        <v>331</v>
      </c>
    </row>
    <row r="31" spans="1:11" x14ac:dyDescent="0.25">
      <c r="A31" s="39">
        <v>30</v>
      </c>
      <c r="B31" s="39" t="s">
        <v>15</v>
      </c>
      <c r="C31" s="39" t="s">
        <v>16</v>
      </c>
      <c r="D31" s="39" t="s">
        <v>17</v>
      </c>
      <c r="E31" s="39" t="s">
        <v>7</v>
      </c>
      <c r="F31" s="39" t="s">
        <v>18</v>
      </c>
      <c r="G31" s="39" t="s">
        <v>527</v>
      </c>
      <c r="H31" s="39" t="s">
        <v>5</v>
      </c>
      <c r="I31" s="39" t="s">
        <v>19</v>
      </c>
      <c r="J31" s="39" t="s">
        <v>6</v>
      </c>
      <c r="K31" s="39" t="s">
        <v>332</v>
      </c>
    </row>
    <row r="32" spans="1:11" x14ac:dyDescent="0.25">
      <c r="A32" s="39">
        <v>31</v>
      </c>
      <c r="B32" s="39" t="s">
        <v>333</v>
      </c>
      <c r="C32" s="39" t="s">
        <v>334</v>
      </c>
      <c r="D32" s="39" t="s">
        <v>335</v>
      </c>
      <c r="E32" s="39" t="s">
        <v>48</v>
      </c>
      <c r="F32" s="39" t="s">
        <v>336</v>
      </c>
      <c r="G32" s="39" t="s">
        <v>516</v>
      </c>
      <c r="H32" s="39" t="s">
        <v>287</v>
      </c>
      <c r="I32" s="39" t="s">
        <v>337</v>
      </c>
      <c r="J32" s="39" t="s">
        <v>289</v>
      </c>
      <c r="K32" s="39" t="s">
        <v>338</v>
      </c>
    </row>
    <row r="33" spans="1:11" x14ac:dyDescent="0.25">
      <c r="A33" s="39">
        <v>32</v>
      </c>
      <c r="B33" s="39" t="s">
        <v>339</v>
      </c>
      <c r="C33" s="39" t="s">
        <v>340</v>
      </c>
      <c r="D33" s="39" t="s">
        <v>341</v>
      </c>
      <c r="E33" s="39" t="s">
        <v>48</v>
      </c>
      <c r="F33" s="39" t="s">
        <v>342</v>
      </c>
      <c r="G33" s="39" t="s">
        <v>516</v>
      </c>
      <c r="H33" s="39" t="s">
        <v>287</v>
      </c>
      <c r="I33" s="39" t="s">
        <v>343</v>
      </c>
      <c r="J33" s="39" t="s">
        <v>289</v>
      </c>
      <c r="K33" s="39" t="s">
        <v>344</v>
      </c>
    </row>
    <row r="34" spans="1:11" x14ac:dyDescent="0.25">
      <c r="A34" s="39">
        <v>33</v>
      </c>
      <c r="B34" s="39" t="s">
        <v>345</v>
      </c>
      <c r="C34" s="39" t="s">
        <v>346</v>
      </c>
      <c r="D34" s="39" t="s">
        <v>17</v>
      </c>
      <c r="E34" s="39" t="s">
        <v>7</v>
      </c>
      <c r="F34" s="39" t="s">
        <v>347</v>
      </c>
      <c r="G34" s="39" t="s">
        <v>516</v>
      </c>
      <c r="H34" s="39" t="s">
        <v>287</v>
      </c>
      <c r="I34" s="39" t="s">
        <v>348</v>
      </c>
      <c r="J34" s="39" t="s">
        <v>289</v>
      </c>
      <c r="K34" s="39" t="s">
        <v>349</v>
      </c>
    </row>
    <row r="35" spans="1:11" x14ac:dyDescent="0.25">
      <c r="A35" s="39">
        <v>34</v>
      </c>
      <c r="B35" s="39" t="s">
        <v>350</v>
      </c>
      <c r="C35" s="39" t="s">
        <v>340</v>
      </c>
      <c r="D35" s="39" t="s">
        <v>351</v>
      </c>
      <c r="E35" s="39" t="s">
        <v>48</v>
      </c>
      <c r="F35" s="39" t="s">
        <v>352</v>
      </c>
      <c r="G35" s="39" t="s">
        <v>516</v>
      </c>
      <c r="H35" s="39" t="s">
        <v>287</v>
      </c>
      <c r="I35" s="39" t="s">
        <v>353</v>
      </c>
      <c r="J35" s="39" t="s">
        <v>289</v>
      </c>
      <c r="K35" s="39" t="s">
        <v>354</v>
      </c>
    </row>
    <row r="36" spans="1:11" x14ac:dyDescent="0.25">
      <c r="A36" s="39">
        <v>35</v>
      </c>
      <c r="B36" s="39" t="s">
        <v>355</v>
      </c>
      <c r="C36" s="39" t="s">
        <v>356</v>
      </c>
      <c r="D36" s="39" t="s">
        <v>0</v>
      </c>
      <c r="E36" s="39" t="s">
        <v>1</v>
      </c>
      <c r="F36" s="39" t="s">
        <v>357</v>
      </c>
      <c r="G36" s="39" t="s">
        <v>516</v>
      </c>
      <c r="H36" s="39" t="s">
        <v>294</v>
      </c>
      <c r="I36" s="39" t="s">
        <v>358</v>
      </c>
      <c r="J36" s="39" t="s">
        <v>289</v>
      </c>
      <c r="K36" s="39" t="s">
        <v>359</v>
      </c>
    </row>
    <row r="37" spans="1:11" x14ac:dyDescent="0.25">
      <c r="A37" s="39">
        <v>36</v>
      </c>
      <c r="B37" s="39" t="s">
        <v>238</v>
      </c>
      <c r="C37" s="39" t="s">
        <v>239</v>
      </c>
      <c r="D37" s="39" t="s">
        <v>0</v>
      </c>
      <c r="E37" s="39" t="s">
        <v>1</v>
      </c>
      <c r="F37" s="39" t="s">
        <v>240</v>
      </c>
      <c r="G37" s="39" t="s">
        <v>516</v>
      </c>
      <c r="H37" s="39" t="s">
        <v>3</v>
      </c>
      <c r="I37" s="39" t="s">
        <v>241</v>
      </c>
      <c r="J37" s="39" t="s">
        <v>53</v>
      </c>
      <c r="K37" s="39" t="s">
        <v>360</v>
      </c>
    </row>
    <row r="38" spans="1:11" x14ac:dyDescent="0.25">
      <c r="A38" s="39">
        <v>37</v>
      </c>
      <c r="B38" s="39" t="s">
        <v>361</v>
      </c>
      <c r="C38" s="39" t="s">
        <v>362</v>
      </c>
      <c r="D38" s="39" t="s">
        <v>0</v>
      </c>
      <c r="E38" s="39" t="s">
        <v>1</v>
      </c>
      <c r="F38" s="39" t="s">
        <v>363</v>
      </c>
      <c r="G38" s="39" t="s">
        <v>516</v>
      </c>
      <c r="H38" s="39" t="s">
        <v>287</v>
      </c>
      <c r="I38" s="39" t="s">
        <v>364</v>
      </c>
      <c r="J38" s="39" t="s">
        <v>289</v>
      </c>
      <c r="K38" s="39" t="s">
        <v>365</v>
      </c>
    </row>
    <row r="39" spans="1:11" x14ac:dyDescent="0.25">
      <c r="A39" s="39">
        <v>38</v>
      </c>
      <c r="B39" s="39" t="s">
        <v>366</v>
      </c>
      <c r="C39" s="39" t="s">
        <v>367</v>
      </c>
      <c r="D39" s="39" t="s">
        <v>368</v>
      </c>
      <c r="E39" s="39" t="s">
        <v>43</v>
      </c>
      <c r="F39" s="39" t="s">
        <v>369</v>
      </c>
      <c r="G39" s="39" t="s">
        <v>516</v>
      </c>
      <c r="H39" s="39" t="s">
        <v>294</v>
      </c>
      <c r="I39" s="39" t="s">
        <v>370</v>
      </c>
      <c r="J39" s="39" t="s">
        <v>289</v>
      </c>
      <c r="K39" s="39" t="s">
        <v>371</v>
      </c>
    </row>
    <row r="40" spans="1:11" x14ac:dyDescent="0.25">
      <c r="A40" s="39">
        <v>39</v>
      </c>
      <c r="B40" s="39" t="s">
        <v>372</v>
      </c>
      <c r="C40" s="39" t="s">
        <v>373</v>
      </c>
      <c r="D40" s="39" t="s">
        <v>42</v>
      </c>
      <c r="E40" s="39" t="s">
        <v>43</v>
      </c>
      <c r="F40" s="39" t="s">
        <v>374</v>
      </c>
      <c r="G40" s="39" t="s">
        <v>516</v>
      </c>
      <c r="H40" s="39" t="s">
        <v>294</v>
      </c>
      <c r="I40" s="39" t="s">
        <v>375</v>
      </c>
      <c r="J40" s="39" t="s">
        <v>289</v>
      </c>
      <c r="K40" s="39" t="s">
        <v>376</v>
      </c>
    </row>
    <row r="41" spans="1:11" x14ac:dyDescent="0.25">
      <c r="A41" s="39">
        <v>40</v>
      </c>
      <c r="B41" s="39" t="s">
        <v>377</v>
      </c>
      <c r="C41" s="39" t="s">
        <v>378</v>
      </c>
      <c r="D41" s="39" t="s">
        <v>256</v>
      </c>
      <c r="E41" s="39" t="s">
        <v>1</v>
      </c>
      <c r="F41" s="39" t="s">
        <v>379</v>
      </c>
      <c r="G41" s="39" t="s">
        <v>516</v>
      </c>
      <c r="H41" s="39" t="s">
        <v>294</v>
      </c>
      <c r="I41" s="39" t="s">
        <v>380</v>
      </c>
      <c r="J41" s="39" t="s">
        <v>289</v>
      </c>
      <c r="K41" s="39" t="s">
        <v>381</v>
      </c>
    </row>
    <row r="42" spans="1:11" x14ac:dyDescent="0.25">
      <c r="A42" s="39">
        <v>41</v>
      </c>
      <c r="B42" s="39" t="s">
        <v>382</v>
      </c>
      <c r="C42" s="39" t="s">
        <v>383</v>
      </c>
      <c r="D42" s="39" t="s">
        <v>351</v>
      </c>
      <c r="E42" s="39" t="s">
        <v>48</v>
      </c>
      <c r="F42" s="39" t="s">
        <v>384</v>
      </c>
      <c r="G42" s="39" t="s">
        <v>516</v>
      </c>
      <c r="H42" s="39" t="s">
        <v>287</v>
      </c>
      <c r="I42" s="39" t="s">
        <v>385</v>
      </c>
      <c r="J42" s="39" t="s">
        <v>289</v>
      </c>
      <c r="K42" s="39" t="s">
        <v>386</v>
      </c>
    </row>
    <row r="43" spans="1:11" x14ac:dyDescent="0.25">
      <c r="A43" s="39">
        <v>42</v>
      </c>
      <c r="B43" s="39" t="s">
        <v>387</v>
      </c>
      <c r="C43" s="39" t="s">
        <v>279</v>
      </c>
      <c r="D43" s="39" t="s">
        <v>351</v>
      </c>
      <c r="E43" s="39" t="s">
        <v>48</v>
      </c>
      <c r="F43" s="39" t="s">
        <v>388</v>
      </c>
      <c r="G43" s="39" t="s">
        <v>516</v>
      </c>
      <c r="H43" s="39" t="s">
        <v>287</v>
      </c>
      <c r="I43" s="39" t="s">
        <v>389</v>
      </c>
      <c r="J43" s="39" t="s">
        <v>289</v>
      </c>
      <c r="K43" s="39" t="s">
        <v>390</v>
      </c>
    </row>
    <row r="44" spans="1:11" x14ac:dyDescent="0.25">
      <c r="A44" s="39">
        <v>43</v>
      </c>
      <c r="B44" s="39" t="s">
        <v>49</v>
      </c>
      <c r="C44" s="39" t="s">
        <v>97</v>
      </c>
      <c r="D44" s="39" t="s">
        <v>66</v>
      </c>
      <c r="E44" s="39" t="s">
        <v>1</v>
      </c>
      <c r="F44" s="39" t="s">
        <v>391</v>
      </c>
      <c r="G44" s="39" t="s">
        <v>516</v>
      </c>
      <c r="H44" s="39" t="s">
        <v>294</v>
      </c>
      <c r="I44" s="39" t="s">
        <v>392</v>
      </c>
      <c r="J44" s="39" t="s">
        <v>289</v>
      </c>
      <c r="K44" s="39" t="s">
        <v>393</v>
      </c>
    </row>
    <row r="45" spans="1:11" x14ac:dyDescent="0.25">
      <c r="A45" s="39">
        <v>44</v>
      </c>
      <c r="B45" s="39" t="s">
        <v>366</v>
      </c>
      <c r="C45" s="39" t="s">
        <v>367</v>
      </c>
      <c r="D45" s="39" t="s">
        <v>368</v>
      </c>
      <c r="E45" s="39" t="s">
        <v>43</v>
      </c>
      <c r="F45" s="39" t="s">
        <v>395</v>
      </c>
      <c r="G45" s="39" t="s">
        <v>527</v>
      </c>
      <c r="H45" s="39" t="s">
        <v>5</v>
      </c>
      <c r="I45" s="39" t="s">
        <v>396</v>
      </c>
      <c r="J45" s="39" t="s">
        <v>6</v>
      </c>
      <c r="K45" s="39" t="s">
        <v>397</v>
      </c>
    </row>
    <row r="46" spans="1:11" x14ac:dyDescent="0.25">
      <c r="A46" s="39">
        <v>45</v>
      </c>
      <c r="B46" s="39" t="s">
        <v>137</v>
      </c>
      <c r="C46" s="39" t="s">
        <v>138</v>
      </c>
      <c r="D46" s="39" t="s">
        <v>0</v>
      </c>
      <c r="E46" s="39" t="s">
        <v>1</v>
      </c>
      <c r="F46" s="39" t="s">
        <v>139</v>
      </c>
      <c r="G46" s="39" t="s">
        <v>516</v>
      </c>
      <c r="H46" s="39" t="s">
        <v>3</v>
      </c>
      <c r="I46" s="39" t="s">
        <v>140</v>
      </c>
      <c r="J46" s="39" t="s">
        <v>53</v>
      </c>
      <c r="K46" s="39" t="s">
        <v>398</v>
      </c>
    </row>
    <row r="47" spans="1:11" x14ac:dyDescent="0.25">
      <c r="A47" s="39">
        <v>46</v>
      </c>
      <c r="B47" s="39" t="s">
        <v>262</v>
      </c>
      <c r="C47" s="39" t="s">
        <v>399</v>
      </c>
      <c r="D47" s="39" t="s">
        <v>0</v>
      </c>
      <c r="E47" s="39" t="s">
        <v>1</v>
      </c>
      <c r="F47" s="39" t="s">
        <v>400</v>
      </c>
      <c r="G47" s="39" t="s">
        <v>516</v>
      </c>
      <c r="H47" s="39" t="s">
        <v>294</v>
      </c>
      <c r="I47" s="39" t="s">
        <v>401</v>
      </c>
      <c r="J47" s="39" t="s">
        <v>289</v>
      </c>
      <c r="K47" s="39" t="s">
        <v>402</v>
      </c>
    </row>
    <row r="48" spans="1:11" x14ac:dyDescent="0.25">
      <c r="A48" s="39">
        <v>47</v>
      </c>
      <c r="B48" s="39" t="s">
        <v>403</v>
      </c>
      <c r="C48" s="39" t="s">
        <v>60</v>
      </c>
      <c r="D48" s="39" t="s">
        <v>27</v>
      </c>
      <c r="E48" s="39" t="s">
        <v>28</v>
      </c>
      <c r="F48" s="39" t="s">
        <v>404</v>
      </c>
      <c r="G48" s="39" t="s">
        <v>516</v>
      </c>
      <c r="H48" s="39" t="s">
        <v>287</v>
      </c>
      <c r="I48" s="39" t="s">
        <v>405</v>
      </c>
      <c r="J48" s="39" t="s">
        <v>289</v>
      </c>
      <c r="K48" s="39" t="s">
        <v>406</v>
      </c>
    </row>
    <row r="49" spans="1:11" x14ac:dyDescent="0.25">
      <c r="A49" s="39">
        <v>48</v>
      </c>
      <c r="B49" s="39" t="s">
        <v>407</v>
      </c>
      <c r="C49" s="39" t="s">
        <v>408</v>
      </c>
      <c r="D49" s="39" t="s">
        <v>618</v>
      </c>
      <c r="E49" s="39" t="s">
        <v>619</v>
      </c>
      <c r="F49" s="39" t="s">
        <v>412</v>
      </c>
      <c r="G49" s="39" t="s">
        <v>516</v>
      </c>
      <c r="H49" s="39" t="s">
        <v>294</v>
      </c>
      <c r="I49" s="39" t="s">
        <v>413</v>
      </c>
      <c r="J49" s="39" t="s">
        <v>289</v>
      </c>
      <c r="K49" s="39" t="s">
        <v>414</v>
      </c>
    </row>
    <row r="50" spans="1:11" x14ac:dyDescent="0.25">
      <c r="A50" s="39">
        <v>49</v>
      </c>
      <c r="B50" s="39" t="s">
        <v>415</v>
      </c>
      <c r="C50" s="39" t="s">
        <v>416</v>
      </c>
      <c r="D50" s="39" t="s">
        <v>417</v>
      </c>
      <c r="E50" s="39" t="s">
        <v>28</v>
      </c>
      <c r="F50" s="39" t="s">
        <v>418</v>
      </c>
      <c r="G50" s="39" t="s">
        <v>516</v>
      </c>
      <c r="H50" s="39" t="s">
        <v>287</v>
      </c>
      <c r="I50" s="39" t="s">
        <v>419</v>
      </c>
      <c r="J50" s="39" t="s">
        <v>289</v>
      </c>
      <c r="K50" s="39" t="s">
        <v>420</v>
      </c>
    </row>
    <row r="51" spans="1:11" x14ac:dyDescent="0.25">
      <c r="A51" s="39">
        <v>50</v>
      </c>
      <c r="B51" s="39" t="s">
        <v>431</v>
      </c>
      <c r="C51" s="39" t="s">
        <v>172</v>
      </c>
      <c r="D51" s="39" t="s">
        <v>432</v>
      </c>
      <c r="E51" s="39" t="s">
        <v>28</v>
      </c>
      <c r="F51" s="39" t="s">
        <v>433</v>
      </c>
      <c r="G51" s="39" t="s">
        <v>516</v>
      </c>
      <c r="H51" s="39" t="s">
        <v>294</v>
      </c>
      <c r="I51" s="39" t="s">
        <v>434</v>
      </c>
      <c r="J51" s="39" t="s">
        <v>289</v>
      </c>
      <c r="K51" s="39" t="s">
        <v>435</v>
      </c>
    </row>
    <row r="52" spans="1:11" x14ac:dyDescent="0.25">
      <c r="A52" s="39">
        <v>51</v>
      </c>
      <c r="B52" s="39" t="s">
        <v>15</v>
      </c>
      <c r="C52" s="39" t="s">
        <v>16</v>
      </c>
      <c r="D52" s="39" t="s">
        <v>17</v>
      </c>
      <c r="E52" s="39" t="s">
        <v>7</v>
      </c>
      <c r="F52" s="39" t="s">
        <v>77</v>
      </c>
      <c r="G52" s="39" t="s">
        <v>516</v>
      </c>
      <c r="H52" s="39" t="s">
        <v>30</v>
      </c>
      <c r="I52" s="39" t="s">
        <v>78</v>
      </c>
      <c r="J52" s="39" t="s">
        <v>32</v>
      </c>
      <c r="K52" s="39" t="s">
        <v>436</v>
      </c>
    </row>
    <row r="53" spans="1:11" x14ac:dyDescent="0.25">
      <c r="A53" s="39">
        <v>52</v>
      </c>
      <c r="B53" s="39" t="s">
        <v>407</v>
      </c>
      <c r="C53" s="39" t="s">
        <v>408</v>
      </c>
      <c r="D53" s="39" t="s">
        <v>618</v>
      </c>
      <c r="E53" s="39" t="s">
        <v>619</v>
      </c>
      <c r="F53" s="39" t="s">
        <v>437</v>
      </c>
      <c r="G53" s="39" t="s">
        <v>516</v>
      </c>
      <c r="H53" s="39" t="s">
        <v>30</v>
      </c>
      <c r="I53" s="39" t="s">
        <v>438</v>
      </c>
      <c r="J53" s="39" t="s">
        <v>32</v>
      </c>
      <c r="K53" s="39" t="s">
        <v>439</v>
      </c>
    </row>
    <row r="54" spans="1:11" x14ac:dyDescent="0.25">
      <c r="A54" s="39">
        <v>53</v>
      </c>
      <c r="B54" s="39" t="s">
        <v>407</v>
      </c>
      <c r="C54" s="39" t="s">
        <v>408</v>
      </c>
      <c r="D54" s="39" t="s">
        <v>618</v>
      </c>
      <c r="E54" s="39" t="s">
        <v>619</v>
      </c>
      <c r="F54" s="39" t="s">
        <v>440</v>
      </c>
      <c r="G54" s="39" t="s">
        <v>516</v>
      </c>
      <c r="H54" s="39" t="s">
        <v>30</v>
      </c>
      <c r="I54" s="39" t="s">
        <v>441</v>
      </c>
      <c r="J54" s="39" t="s">
        <v>32</v>
      </c>
      <c r="K54" s="39" t="s">
        <v>442</v>
      </c>
    </row>
    <row r="55" spans="1:11" x14ac:dyDescent="0.25">
      <c r="A55" s="39">
        <v>54</v>
      </c>
      <c r="B55" s="39" t="s">
        <v>443</v>
      </c>
      <c r="C55" s="39" t="s">
        <v>444</v>
      </c>
      <c r="D55" s="39" t="s">
        <v>0</v>
      </c>
      <c r="E55" s="39" t="s">
        <v>1</v>
      </c>
      <c r="F55" s="39" t="s">
        <v>445</v>
      </c>
      <c r="G55" s="39" t="s">
        <v>527</v>
      </c>
      <c r="H55" s="39" t="s">
        <v>5</v>
      </c>
      <c r="I55" s="39" t="s">
        <v>446</v>
      </c>
      <c r="J55" s="39" t="s">
        <v>6</v>
      </c>
      <c r="K55" s="39" t="s">
        <v>447</v>
      </c>
    </row>
    <row r="56" spans="1:11" x14ac:dyDescent="0.25">
      <c r="A56" s="39">
        <v>55</v>
      </c>
      <c r="B56" s="39" t="s">
        <v>448</v>
      </c>
      <c r="C56" s="39" t="s">
        <v>449</v>
      </c>
      <c r="D56" s="39" t="s">
        <v>205</v>
      </c>
      <c r="E56" s="39" t="s">
        <v>1</v>
      </c>
      <c r="F56" s="39" t="s">
        <v>450</v>
      </c>
      <c r="G56" s="39" t="s">
        <v>527</v>
      </c>
      <c r="H56" s="39" t="s">
        <v>5</v>
      </c>
      <c r="I56" s="39" t="s">
        <v>451</v>
      </c>
      <c r="J56" s="39" t="s">
        <v>6</v>
      </c>
      <c r="K56" s="39" t="s">
        <v>452</v>
      </c>
    </row>
    <row r="57" spans="1:11" x14ac:dyDescent="0.25">
      <c r="A57" s="39">
        <v>56</v>
      </c>
      <c r="B57" s="39" t="s">
        <v>453</v>
      </c>
      <c r="C57" s="39" t="s">
        <v>454</v>
      </c>
      <c r="D57" s="39" t="s">
        <v>455</v>
      </c>
      <c r="E57" s="39" t="s">
        <v>456</v>
      </c>
      <c r="F57" s="39" t="s">
        <v>457</v>
      </c>
      <c r="G57" s="39" t="s">
        <v>516</v>
      </c>
      <c r="H57" s="39" t="s">
        <v>30</v>
      </c>
      <c r="I57" s="39" t="s">
        <v>458</v>
      </c>
      <c r="J57" s="39" t="s">
        <v>32</v>
      </c>
      <c r="K57" s="39" t="s">
        <v>459</v>
      </c>
    </row>
    <row r="58" spans="1:11" x14ac:dyDescent="0.25">
      <c r="A58" s="39">
        <v>57</v>
      </c>
      <c r="B58" s="39" t="s">
        <v>460</v>
      </c>
      <c r="C58" s="39" t="s">
        <v>461</v>
      </c>
      <c r="D58" s="39" t="s">
        <v>462</v>
      </c>
      <c r="E58" s="39" t="s">
        <v>1</v>
      </c>
      <c r="F58" s="39" t="s">
        <v>463</v>
      </c>
      <c r="G58" s="39" t="s">
        <v>516</v>
      </c>
      <c r="H58" s="39" t="s">
        <v>30</v>
      </c>
      <c r="I58" s="39" t="s">
        <v>464</v>
      </c>
      <c r="J58" s="39" t="s">
        <v>32</v>
      </c>
      <c r="K58" s="39" t="s">
        <v>465</v>
      </c>
    </row>
    <row r="59" spans="1:11" x14ac:dyDescent="0.25">
      <c r="A59" s="39">
        <v>58</v>
      </c>
      <c r="B59" s="39" t="s">
        <v>165</v>
      </c>
      <c r="C59" s="39" t="s">
        <v>166</v>
      </c>
      <c r="D59" s="39" t="s">
        <v>27</v>
      </c>
      <c r="E59" s="39" t="s">
        <v>28</v>
      </c>
      <c r="F59" s="39" t="s">
        <v>167</v>
      </c>
      <c r="G59" s="39" t="s">
        <v>516</v>
      </c>
      <c r="H59" s="39" t="s">
        <v>30</v>
      </c>
      <c r="I59" s="39" t="s">
        <v>168</v>
      </c>
      <c r="J59" s="39" t="s">
        <v>32</v>
      </c>
      <c r="K59" s="39" t="s">
        <v>466</v>
      </c>
    </row>
    <row r="60" spans="1:11" x14ac:dyDescent="0.25">
      <c r="A60" s="39">
        <v>59</v>
      </c>
      <c r="B60" s="39" t="s">
        <v>10</v>
      </c>
      <c r="C60" s="39" t="s">
        <v>11</v>
      </c>
      <c r="D60" s="39" t="s">
        <v>0</v>
      </c>
      <c r="E60" s="39" t="s">
        <v>1</v>
      </c>
      <c r="F60" s="39" t="s">
        <v>12</v>
      </c>
      <c r="G60" s="39" t="s">
        <v>527</v>
      </c>
      <c r="H60" s="39" t="s">
        <v>5</v>
      </c>
      <c r="I60" s="39" t="s">
        <v>13</v>
      </c>
      <c r="J60" s="39" t="s">
        <v>6</v>
      </c>
      <c r="K60" s="39" t="s">
        <v>14</v>
      </c>
    </row>
    <row r="61" spans="1:11" x14ac:dyDescent="0.25">
      <c r="A61" s="39">
        <v>60</v>
      </c>
      <c r="B61" s="39" t="s">
        <v>20</v>
      </c>
      <c r="C61" s="39" t="s">
        <v>21</v>
      </c>
      <c r="D61" s="39" t="s">
        <v>0</v>
      </c>
      <c r="E61" s="39" t="s">
        <v>1</v>
      </c>
      <c r="F61" s="39" t="s">
        <v>22</v>
      </c>
      <c r="G61" s="39" t="s">
        <v>527</v>
      </c>
      <c r="H61" s="39" t="s">
        <v>5</v>
      </c>
      <c r="I61" s="39" t="s">
        <v>23</v>
      </c>
      <c r="J61" s="39" t="s">
        <v>6</v>
      </c>
      <c r="K61" s="39" t="s">
        <v>24</v>
      </c>
    </row>
    <row r="62" spans="1:11" x14ac:dyDescent="0.25">
      <c r="A62" s="39">
        <v>61</v>
      </c>
      <c r="B62" s="39" t="s">
        <v>25</v>
      </c>
      <c r="C62" s="39" t="s">
        <v>26</v>
      </c>
      <c r="D62" s="39" t="s">
        <v>27</v>
      </c>
      <c r="E62" s="39" t="s">
        <v>28</v>
      </c>
      <c r="F62" s="39" t="s">
        <v>29</v>
      </c>
      <c r="G62" s="39" t="s">
        <v>516</v>
      </c>
      <c r="H62" s="39" t="s">
        <v>30</v>
      </c>
      <c r="I62" s="39" t="s">
        <v>31</v>
      </c>
      <c r="J62" s="39" t="s">
        <v>32</v>
      </c>
      <c r="K62" s="39" t="s">
        <v>33</v>
      </c>
    </row>
    <row r="63" spans="1:11" x14ac:dyDescent="0.25">
      <c r="A63" s="39">
        <v>62</v>
      </c>
      <c r="B63" s="39" t="s">
        <v>34</v>
      </c>
      <c r="C63" s="39" t="s">
        <v>35</v>
      </c>
      <c r="D63" s="39" t="s">
        <v>36</v>
      </c>
      <c r="E63" s="39" t="s">
        <v>1</v>
      </c>
      <c r="F63" s="39" t="s">
        <v>37</v>
      </c>
      <c r="G63" s="39" t="s">
        <v>527</v>
      </c>
      <c r="H63" s="39" t="s">
        <v>5</v>
      </c>
      <c r="I63" s="39" t="s">
        <v>38</v>
      </c>
      <c r="J63" s="39" t="s">
        <v>6</v>
      </c>
      <c r="K63" s="39" t="s">
        <v>39</v>
      </c>
    </row>
    <row r="64" spans="1:11" x14ac:dyDescent="0.25">
      <c r="A64" s="39">
        <v>63</v>
      </c>
      <c r="B64" s="39" t="s">
        <v>40</v>
      </c>
      <c r="C64" s="39" t="s">
        <v>41</v>
      </c>
      <c r="D64" s="39" t="s">
        <v>42</v>
      </c>
      <c r="E64" s="39" t="s">
        <v>43</v>
      </c>
      <c r="F64" s="39" t="s">
        <v>44</v>
      </c>
      <c r="G64" s="39" t="s">
        <v>527</v>
      </c>
      <c r="H64" s="39" t="s">
        <v>5</v>
      </c>
      <c r="I64" s="39" t="s">
        <v>45</v>
      </c>
      <c r="J64" s="39" t="s">
        <v>6</v>
      </c>
      <c r="K64" s="39" t="s">
        <v>46</v>
      </c>
    </row>
    <row r="65" spans="1:11" x14ac:dyDescent="0.25">
      <c r="A65" s="39">
        <v>64</v>
      </c>
      <c r="B65" s="39" t="s">
        <v>54</v>
      </c>
      <c r="C65" s="39" t="s">
        <v>55</v>
      </c>
      <c r="D65" s="39" t="s">
        <v>0</v>
      </c>
      <c r="E65" s="39" t="s">
        <v>1</v>
      </c>
      <c r="F65" s="39" t="s">
        <v>56</v>
      </c>
      <c r="G65" s="39" t="s">
        <v>527</v>
      </c>
      <c r="H65" s="39" t="s">
        <v>5</v>
      </c>
      <c r="I65" s="39" t="s">
        <v>57</v>
      </c>
      <c r="J65" s="39" t="s">
        <v>6</v>
      </c>
      <c r="K65" s="39" t="s">
        <v>58</v>
      </c>
    </row>
    <row r="66" spans="1:11" x14ac:dyDescent="0.25">
      <c r="A66" s="39">
        <v>65</v>
      </c>
      <c r="B66" s="39" t="s">
        <v>64</v>
      </c>
      <c r="C66" s="39" t="s">
        <v>65</v>
      </c>
      <c r="D66" s="39" t="s">
        <v>66</v>
      </c>
      <c r="E66" s="39" t="s">
        <v>1</v>
      </c>
      <c r="F66" s="39" t="s">
        <v>67</v>
      </c>
      <c r="G66" s="39" t="s">
        <v>516</v>
      </c>
      <c r="H66" s="39" t="s">
        <v>30</v>
      </c>
      <c r="I66" s="39" t="s">
        <v>68</v>
      </c>
      <c r="J66" s="39" t="s">
        <v>32</v>
      </c>
      <c r="K66" s="39" t="s">
        <v>69</v>
      </c>
    </row>
    <row r="67" spans="1:11" x14ac:dyDescent="0.25">
      <c r="A67" s="39">
        <v>66</v>
      </c>
      <c r="B67" s="39" t="s">
        <v>71</v>
      </c>
      <c r="C67" s="39" t="s">
        <v>72</v>
      </c>
      <c r="D67" s="39" t="s">
        <v>73</v>
      </c>
      <c r="E67" s="39" t="s">
        <v>28</v>
      </c>
      <c r="F67" s="39" t="s">
        <v>74</v>
      </c>
      <c r="G67" s="39" t="s">
        <v>516</v>
      </c>
      <c r="H67" s="39" t="s">
        <v>30</v>
      </c>
      <c r="I67" s="39" t="s">
        <v>75</v>
      </c>
      <c r="J67" s="39" t="s">
        <v>32</v>
      </c>
      <c r="K67" s="39" t="s">
        <v>76</v>
      </c>
    </row>
    <row r="68" spans="1:11" x14ac:dyDescent="0.25">
      <c r="A68" s="39">
        <v>67</v>
      </c>
      <c r="B68" s="39" t="s">
        <v>467</v>
      </c>
      <c r="C68" s="39" t="s">
        <v>468</v>
      </c>
      <c r="D68" s="39" t="s">
        <v>0</v>
      </c>
      <c r="E68" s="39" t="s">
        <v>1</v>
      </c>
      <c r="F68" s="39" t="s">
        <v>469</v>
      </c>
      <c r="G68" s="39" t="s">
        <v>527</v>
      </c>
      <c r="H68" s="39" t="s">
        <v>5</v>
      </c>
      <c r="I68" s="39" t="s">
        <v>470</v>
      </c>
      <c r="J68" s="39" t="s">
        <v>6</v>
      </c>
      <c r="K68" s="39" t="s">
        <v>471</v>
      </c>
    </row>
    <row r="69" spans="1:11" x14ac:dyDescent="0.25">
      <c r="A69" s="39">
        <v>68</v>
      </c>
      <c r="B69" s="39" t="s">
        <v>79</v>
      </c>
      <c r="C69" s="39" t="s">
        <v>11</v>
      </c>
      <c r="D69" s="39" t="s">
        <v>80</v>
      </c>
      <c r="E69" s="39" t="s">
        <v>81</v>
      </c>
      <c r="F69" s="39" t="s">
        <v>82</v>
      </c>
      <c r="G69" s="39" t="s">
        <v>527</v>
      </c>
      <c r="H69" s="39" t="s">
        <v>5</v>
      </c>
      <c r="I69" s="39" t="s">
        <v>83</v>
      </c>
      <c r="J69" s="39" t="s">
        <v>6</v>
      </c>
      <c r="K69" s="39" t="s">
        <v>84</v>
      </c>
    </row>
    <row r="70" spans="1:11" x14ac:dyDescent="0.25">
      <c r="A70" s="39">
        <v>69</v>
      </c>
      <c r="B70" s="39" t="s">
        <v>64</v>
      </c>
      <c r="C70" s="39" t="s">
        <v>65</v>
      </c>
      <c r="D70" s="39" t="s">
        <v>66</v>
      </c>
      <c r="E70" s="39" t="s">
        <v>1</v>
      </c>
      <c r="F70" s="39" t="s">
        <v>85</v>
      </c>
      <c r="G70" s="39" t="s">
        <v>527</v>
      </c>
      <c r="H70" s="39" t="s">
        <v>5</v>
      </c>
      <c r="I70" s="39" t="s">
        <v>86</v>
      </c>
      <c r="J70" s="39" t="s">
        <v>6</v>
      </c>
      <c r="K70" s="39" t="s">
        <v>87</v>
      </c>
    </row>
    <row r="71" spans="1:11" x14ac:dyDescent="0.25">
      <c r="A71" s="39">
        <v>70</v>
      </c>
      <c r="B71" s="39" t="s">
        <v>88</v>
      </c>
      <c r="C71" s="39" t="s">
        <v>89</v>
      </c>
      <c r="D71" s="39" t="s">
        <v>90</v>
      </c>
      <c r="E71" s="39" t="s">
        <v>70</v>
      </c>
      <c r="F71" s="39" t="s">
        <v>91</v>
      </c>
      <c r="G71" s="39" t="s">
        <v>527</v>
      </c>
      <c r="H71" s="39" t="s">
        <v>5</v>
      </c>
      <c r="I71" s="39" t="s">
        <v>92</v>
      </c>
      <c r="J71" s="39" t="s">
        <v>6</v>
      </c>
      <c r="K71" s="39" t="s">
        <v>93</v>
      </c>
    </row>
    <row r="72" spans="1:11" x14ac:dyDescent="0.25">
      <c r="A72" s="39">
        <v>71</v>
      </c>
      <c r="B72" s="39" t="s">
        <v>50</v>
      </c>
      <c r="C72" s="39" t="s">
        <v>51</v>
      </c>
      <c r="D72" s="39" t="s">
        <v>52</v>
      </c>
      <c r="E72" s="39" t="s">
        <v>43</v>
      </c>
      <c r="F72" s="39" t="s">
        <v>94</v>
      </c>
      <c r="G72" s="39" t="s">
        <v>527</v>
      </c>
      <c r="H72" s="39" t="s">
        <v>5</v>
      </c>
      <c r="I72" s="39" t="s">
        <v>95</v>
      </c>
      <c r="J72" s="39" t="s">
        <v>6</v>
      </c>
      <c r="K72" s="39" t="s">
        <v>96</v>
      </c>
    </row>
    <row r="73" spans="1:11" x14ac:dyDescent="0.25">
      <c r="A73" s="39">
        <v>72</v>
      </c>
      <c r="B73" s="39" t="s">
        <v>49</v>
      </c>
      <c r="C73" s="39" t="s">
        <v>97</v>
      </c>
      <c r="D73" s="39" t="s">
        <v>66</v>
      </c>
      <c r="E73" s="39" t="s">
        <v>1</v>
      </c>
      <c r="F73" s="39" t="s">
        <v>98</v>
      </c>
      <c r="G73" s="39" t="s">
        <v>527</v>
      </c>
      <c r="H73" s="39" t="s">
        <v>5</v>
      </c>
      <c r="I73" s="39" t="s">
        <v>99</v>
      </c>
      <c r="J73" s="39" t="s">
        <v>6</v>
      </c>
      <c r="K73" s="39" t="s">
        <v>100</v>
      </c>
    </row>
    <row r="74" spans="1:11" x14ac:dyDescent="0.25">
      <c r="A74" s="39">
        <v>73</v>
      </c>
      <c r="B74" s="39" t="s">
        <v>104</v>
      </c>
      <c r="C74" s="39" t="s">
        <v>105</v>
      </c>
      <c r="D74" s="39" t="s">
        <v>106</v>
      </c>
      <c r="E74" s="39" t="s">
        <v>7</v>
      </c>
      <c r="F74" s="39" t="s">
        <v>107</v>
      </c>
      <c r="G74" s="39" t="s">
        <v>527</v>
      </c>
      <c r="H74" s="39" t="s">
        <v>5</v>
      </c>
      <c r="I74" s="39" t="s">
        <v>108</v>
      </c>
      <c r="J74" s="39" t="s">
        <v>6</v>
      </c>
      <c r="K74" s="39" t="s">
        <v>109</v>
      </c>
    </row>
    <row r="75" spans="1:11" x14ac:dyDescent="0.25">
      <c r="A75" s="39">
        <v>74</v>
      </c>
      <c r="B75" s="39" t="s">
        <v>110</v>
      </c>
      <c r="C75" s="39" t="s">
        <v>111</v>
      </c>
      <c r="D75" s="39" t="s">
        <v>112</v>
      </c>
      <c r="E75" s="39" t="s">
        <v>43</v>
      </c>
      <c r="F75" s="39" t="s">
        <v>113</v>
      </c>
      <c r="G75" s="39" t="s">
        <v>516</v>
      </c>
      <c r="H75" s="39" t="s">
        <v>3</v>
      </c>
      <c r="I75" s="39" t="s">
        <v>114</v>
      </c>
      <c r="J75" s="39" t="s">
        <v>53</v>
      </c>
      <c r="K75" s="39" t="s">
        <v>115</v>
      </c>
    </row>
    <row r="76" spans="1:11" x14ac:dyDescent="0.25">
      <c r="A76" s="39">
        <v>75</v>
      </c>
      <c r="B76" s="39" t="s">
        <v>120</v>
      </c>
      <c r="C76" s="39" t="s">
        <v>121</v>
      </c>
      <c r="D76" s="39" t="s">
        <v>122</v>
      </c>
      <c r="E76" s="39" t="s">
        <v>43</v>
      </c>
      <c r="F76" s="39" t="s">
        <v>123</v>
      </c>
      <c r="G76" s="39" t="s">
        <v>516</v>
      </c>
      <c r="H76" s="39" t="s">
        <v>3</v>
      </c>
      <c r="I76" s="39" t="s">
        <v>124</v>
      </c>
      <c r="J76" s="39" t="s">
        <v>125</v>
      </c>
      <c r="K76" s="39" t="s">
        <v>126</v>
      </c>
    </row>
    <row r="77" spans="1:11" x14ac:dyDescent="0.25">
      <c r="A77" s="39">
        <v>76</v>
      </c>
      <c r="B77" s="39" t="s">
        <v>127</v>
      </c>
      <c r="C77" s="39" t="s">
        <v>47</v>
      </c>
      <c r="D77" s="39" t="s">
        <v>0</v>
      </c>
      <c r="E77" s="39" t="s">
        <v>1</v>
      </c>
      <c r="F77" s="39" t="s">
        <v>128</v>
      </c>
      <c r="G77" s="39" t="s">
        <v>527</v>
      </c>
      <c r="H77" s="39" t="s">
        <v>8</v>
      </c>
      <c r="I77" s="39" t="s">
        <v>129</v>
      </c>
      <c r="J77" s="39" t="s">
        <v>9</v>
      </c>
      <c r="K77" s="39" t="s">
        <v>130</v>
      </c>
    </row>
    <row r="78" spans="1:11" x14ac:dyDescent="0.25">
      <c r="A78" s="39">
        <v>77</v>
      </c>
      <c r="B78" s="39" t="s">
        <v>131</v>
      </c>
      <c r="C78" s="39" t="s">
        <v>132</v>
      </c>
      <c r="D78" s="39" t="s">
        <v>133</v>
      </c>
      <c r="E78" s="39" t="s">
        <v>28</v>
      </c>
      <c r="F78" s="39" t="s">
        <v>134</v>
      </c>
      <c r="G78" s="39" t="s">
        <v>516</v>
      </c>
      <c r="H78" s="39" t="s">
        <v>30</v>
      </c>
      <c r="I78" s="39" t="s">
        <v>135</v>
      </c>
      <c r="J78" s="39" t="s">
        <v>32</v>
      </c>
      <c r="K78" s="39" t="s">
        <v>136</v>
      </c>
    </row>
    <row r="79" spans="1:11" x14ac:dyDescent="0.25">
      <c r="A79" s="39">
        <v>78</v>
      </c>
      <c r="B79" s="39" t="s">
        <v>145</v>
      </c>
      <c r="C79" s="39" t="s">
        <v>146</v>
      </c>
      <c r="D79" s="39" t="s">
        <v>0</v>
      </c>
      <c r="E79" s="39" t="s">
        <v>1</v>
      </c>
      <c r="F79" s="39" t="s">
        <v>147</v>
      </c>
      <c r="G79" s="39" t="s">
        <v>516</v>
      </c>
      <c r="H79" s="39" t="s">
        <v>3</v>
      </c>
      <c r="I79" s="39" t="s">
        <v>148</v>
      </c>
      <c r="J79" s="39" t="s">
        <v>53</v>
      </c>
      <c r="K79" s="39" t="s">
        <v>149</v>
      </c>
    </row>
    <row r="80" spans="1:11" x14ac:dyDescent="0.25">
      <c r="A80" s="39">
        <v>79</v>
      </c>
      <c r="B80" s="39" t="s">
        <v>150</v>
      </c>
      <c r="C80" s="39" t="s">
        <v>151</v>
      </c>
      <c r="D80" s="39" t="s">
        <v>152</v>
      </c>
      <c r="E80" s="39" t="s">
        <v>28</v>
      </c>
      <c r="F80" s="39" t="s">
        <v>153</v>
      </c>
      <c r="G80" s="39" t="s">
        <v>516</v>
      </c>
      <c r="H80" s="39" t="s">
        <v>30</v>
      </c>
      <c r="I80" s="39" t="s">
        <v>154</v>
      </c>
      <c r="J80" s="39" t="s">
        <v>32</v>
      </c>
      <c r="K80" s="39" t="s">
        <v>155</v>
      </c>
    </row>
    <row r="81" spans="1:11" x14ac:dyDescent="0.25">
      <c r="A81" s="39">
        <v>80</v>
      </c>
      <c r="B81" s="39" t="s">
        <v>54</v>
      </c>
      <c r="C81" s="39" t="s">
        <v>55</v>
      </c>
      <c r="D81" s="39" t="s">
        <v>0</v>
      </c>
      <c r="E81" s="39" t="s">
        <v>1</v>
      </c>
      <c r="F81" s="39" t="s">
        <v>156</v>
      </c>
      <c r="G81" s="39" t="s">
        <v>516</v>
      </c>
      <c r="H81" s="39" t="s">
        <v>157</v>
      </c>
      <c r="I81" s="39" t="s">
        <v>158</v>
      </c>
      <c r="J81" s="39" t="s">
        <v>159</v>
      </c>
      <c r="K81" s="39" t="s">
        <v>160</v>
      </c>
    </row>
    <row r="82" spans="1:11" x14ac:dyDescent="0.25">
      <c r="A82" s="39">
        <v>81</v>
      </c>
      <c r="B82" s="39" t="s">
        <v>101</v>
      </c>
      <c r="C82" s="39" t="s">
        <v>102</v>
      </c>
      <c r="D82" s="39" t="s">
        <v>103</v>
      </c>
      <c r="E82" s="39" t="s">
        <v>43</v>
      </c>
      <c r="F82" s="39" t="s">
        <v>169</v>
      </c>
      <c r="G82" s="39" t="s">
        <v>527</v>
      </c>
      <c r="H82" s="39" t="s">
        <v>8</v>
      </c>
      <c r="I82" s="39" t="s">
        <v>170</v>
      </c>
      <c r="J82" s="39" t="s">
        <v>9</v>
      </c>
      <c r="K82" s="39" t="s">
        <v>171</v>
      </c>
    </row>
    <row r="83" spans="1:11" x14ac:dyDescent="0.25">
      <c r="A83" s="39">
        <v>82</v>
      </c>
      <c r="B83" s="39" t="s">
        <v>174</v>
      </c>
      <c r="C83" s="39" t="s">
        <v>175</v>
      </c>
      <c r="D83" s="39" t="s">
        <v>0</v>
      </c>
      <c r="E83" s="39" t="s">
        <v>1</v>
      </c>
      <c r="F83" s="39" t="s">
        <v>176</v>
      </c>
      <c r="G83" s="39" t="s">
        <v>527</v>
      </c>
      <c r="H83" s="39" t="s">
        <v>8</v>
      </c>
      <c r="I83" s="39" t="s">
        <v>177</v>
      </c>
      <c r="J83" s="39" t="s">
        <v>9</v>
      </c>
      <c r="K83" s="39" t="s">
        <v>178</v>
      </c>
    </row>
    <row r="84" spans="1:11" x14ac:dyDescent="0.25">
      <c r="A84" s="39">
        <v>83</v>
      </c>
      <c r="B84" s="39" t="s">
        <v>174</v>
      </c>
      <c r="C84" s="39" t="s">
        <v>175</v>
      </c>
      <c r="D84" s="39" t="s">
        <v>0</v>
      </c>
      <c r="E84" s="39" t="s">
        <v>1</v>
      </c>
      <c r="F84" s="39" t="s">
        <v>472</v>
      </c>
      <c r="G84" s="39" t="s">
        <v>543</v>
      </c>
      <c r="H84" s="39" t="s">
        <v>473</v>
      </c>
      <c r="I84" s="39" t="s">
        <v>474</v>
      </c>
      <c r="J84" s="39" t="s">
        <v>475</v>
      </c>
      <c r="K84" s="39" t="s">
        <v>476</v>
      </c>
    </row>
    <row r="85" spans="1:11" x14ac:dyDescent="0.25">
      <c r="A85" s="39">
        <v>84</v>
      </c>
      <c r="B85" s="39" t="s">
        <v>179</v>
      </c>
      <c r="C85" s="39" t="s">
        <v>180</v>
      </c>
      <c r="D85" s="39" t="s">
        <v>181</v>
      </c>
      <c r="E85" s="39" t="s">
        <v>43</v>
      </c>
      <c r="F85" s="39" t="s">
        <v>182</v>
      </c>
      <c r="G85" s="39" t="s">
        <v>527</v>
      </c>
      <c r="H85" s="39" t="s">
        <v>8</v>
      </c>
      <c r="I85" s="39" t="s">
        <v>183</v>
      </c>
      <c r="J85" s="39" t="s">
        <v>9</v>
      </c>
      <c r="K85" s="39" t="s">
        <v>184</v>
      </c>
    </row>
    <row r="86" spans="1:11" x14ac:dyDescent="0.25">
      <c r="A86" s="39">
        <v>85</v>
      </c>
      <c r="B86" s="39" t="s">
        <v>185</v>
      </c>
      <c r="C86" s="39" t="s">
        <v>186</v>
      </c>
      <c r="D86" s="39" t="s">
        <v>17</v>
      </c>
      <c r="E86" s="39" t="s">
        <v>7</v>
      </c>
      <c r="F86" s="39" t="s">
        <v>187</v>
      </c>
      <c r="G86" s="39" t="s">
        <v>527</v>
      </c>
      <c r="H86" s="39" t="s">
        <v>8</v>
      </c>
      <c r="I86" s="39" t="s">
        <v>188</v>
      </c>
      <c r="J86" s="39" t="s">
        <v>9</v>
      </c>
      <c r="K86" s="39" t="s">
        <v>189</v>
      </c>
    </row>
    <row r="87" spans="1:11" x14ac:dyDescent="0.25">
      <c r="A87" s="39">
        <v>86</v>
      </c>
      <c r="B87" s="39" t="s">
        <v>544</v>
      </c>
      <c r="C87" s="39" t="s">
        <v>545</v>
      </c>
      <c r="D87" s="39" t="s">
        <v>546</v>
      </c>
      <c r="E87" s="39" t="s">
        <v>1</v>
      </c>
      <c r="F87" s="39" t="s">
        <v>547</v>
      </c>
      <c r="G87" s="39" t="s">
        <v>527</v>
      </c>
      <c r="H87" s="39" t="s">
        <v>8</v>
      </c>
      <c r="I87" s="39" t="s">
        <v>548</v>
      </c>
      <c r="J87" s="39" t="s">
        <v>9</v>
      </c>
      <c r="K87" s="39" t="s">
        <v>549</v>
      </c>
    </row>
    <row r="88" spans="1:11" x14ac:dyDescent="0.25">
      <c r="A88" s="39">
        <v>87</v>
      </c>
      <c r="B88" s="39" t="s">
        <v>467</v>
      </c>
      <c r="C88" s="39" t="s">
        <v>468</v>
      </c>
      <c r="D88" s="39" t="s">
        <v>0</v>
      </c>
      <c r="E88" s="39" t="s">
        <v>1</v>
      </c>
      <c r="F88" s="39" t="s">
        <v>477</v>
      </c>
      <c r="G88" s="39" t="s">
        <v>516</v>
      </c>
      <c r="H88" s="39" t="s">
        <v>30</v>
      </c>
      <c r="I88" s="39" t="s">
        <v>478</v>
      </c>
      <c r="J88" s="39" t="s">
        <v>32</v>
      </c>
      <c r="K88" s="39" t="s">
        <v>479</v>
      </c>
    </row>
    <row r="89" spans="1:11" x14ac:dyDescent="0.25">
      <c r="A89" s="39">
        <v>88</v>
      </c>
      <c r="B89" s="39" t="s">
        <v>190</v>
      </c>
      <c r="C89" s="39" t="s">
        <v>191</v>
      </c>
      <c r="D89" s="39" t="s">
        <v>192</v>
      </c>
      <c r="E89" s="39" t="s">
        <v>28</v>
      </c>
      <c r="F89" s="39" t="s">
        <v>193</v>
      </c>
      <c r="G89" s="39" t="s">
        <v>516</v>
      </c>
      <c r="H89" s="39" t="s">
        <v>30</v>
      </c>
      <c r="I89" s="39" t="s">
        <v>194</v>
      </c>
      <c r="J89" s="39" t="s">
        <v>32</v>
      </c>
      <c r="K89" s="39" t="s">
        <v>195</v>
      </c>
    </row>
    <row r="90" spans="1:11" x14ac:dyDescent="0.25">
      <c r="A90" s="39">
        <v>89</v>
      </c>
      <c r="B90" s="39" t="s">
        <v>196</v>
      </c>
      <c r="C90" s="39" t="s">
        <v>104</v>
      </c>
      <c r="D90" s="39" t="s">
        <v>197</v>
      </c>
      <c r="E90" s="39" t="s">
        <v>198</v>
      </c>
      <c r="F90" s="39" t="s">
        <v>199</v>
      </c>
      <c r="G90" s="39" t="s">
        <v>527</v>
      </c>
      <c r="H90" s="39" t="s">
        <v>8</v>
      </c>
      <c r="I90" s="39" t="s">
        <v>200</v>
      </c>
      <c r="J90" s="39" t="s">
        <v>9</v>
      </c>
      <c r="K90" s="39" t="s">
        <v>201</v>
      </c>
    </row>
    <row r="91" spans="1:11" x14ac:dyDescent="0.25">
      <c r="A91" s="39">
        <v>90</v>
      </c>
      <c r="B91" s="39" t="s">
        <v>101</v>
      </c>
      <c r="C91" s="39" t="s">
        <v>102</v>
      </c>
      <c r="D91" s="39" t="s">
        <v>103</v>
      </c>
      <c r="E91" s="39" t="s">
        <v>43</v>
      </c>
      <c r="F91" s="39" t="s">
        <v>202</v>
      </c>
      <c r="G91" s="39" t="s">
        <v>516</v>
      </c>
      <c r="H91" s="39" t="s">
        <v>30</v>
      </c>
      <c r="I91" s="39" t="s">
        <v>203</v>
      </c>
      <c r="J91" s="39" t="s">
        <v>32</v>
      </c>
      <c r="K91" s="39" t="s">
        <v>204</v>
      </c>
    </row>
    <row r="92" spans="1:11" x14ac:dyDescent="0.25">
      <c r="A92" s="39">
        <v>91</v>
      </c>
      <c r="B92" s="39" t="s">
        <v>54</v>
      </c>
      <c r="C92" s="39" t="s">
        <v>55</v>
      </c>
      <c r="D92" s="39" t="s">
        <v>0</v>
      </c>
      <c r="E92" s="39" t="s">
        <v>1</v>
      </c>
      <c r="F92" s="39" t="s">
        <v>480</v>
      </c>
      <c r="G92" s="39" t="s">
        <v>543</v>
      </c>
      <c r="H92" s="39" t="s">
        <v>473</v>
      </c>
      <c r="I92" s="39" t="s">
        <v>481</v>
      </c>
      <c r="J92" s="39" t="s">
        <v>475</v>
      </c>
      <c r="K92" s="39" t="s">
        <v>482</v>
      </c>
    </row>
    <row r="93" spans="1:11" x14ac:dyDescent="0.25">
      <c r="A93" s="39">
        <v>92</v>
      </c>
      <c r="B93" s="39" t="s">
        <v>206</v>
      </c>
      <c r="C93" s="39" t="s">
        <v>207</v>
      </c>
      <c r="D93" s="39" t="s">
        <v>173</v>
      </c>
      <c r="E93" s="39" t="s">
        <v>43</v>
      </c>
      <c r="F93" s="39" t="s">
        <v>208</v>
      </c>
      <c r="G93" s="39" t="s">
        <v>516</v>
      </c>
      <c r="H93" s="39" t="s">
        <v>3</v>
      </c>
      <c r="I93" s="39" t="s">
        <v>209</v>
      </c>
      <c r="J93" s="39" t="s">
        <v>53</v>
      </c>
      <c r="K93" s="39" t="s">
        <v>210</v>
      </c>
    </row>
    <row r="94" spans="1:11" x14ac:dyDescent="0.25">
      <c r="A94" s="39">
        <v>93</v>
      </c>
      <c r="B94" s="39" t="s">
        <v>216</v>
      </c>
      <c r="C94" s="39" t="s">
        <v>217</v>
      </c>
      <c r="D94" s="39" t="s">
        <v>0</v>
      </c>
      <c r="E94" s="39" t="s">
        <v>1</v>
      </c>
      <c r="F94" s="39" t="s">
        <v>218</v>
      </c>
      <c r="G94" s="39" t="s">
        <v>516</v>
      </c>
      <c r="H94" s="39" t="s">
        <v>3</v>
      </c>
      <c r="I94" s="39" t="s">
        <v>219</v>
      </c>
      <c r="J94" s="39" t="s">
        <v>53</v>
      </c>
      <c r="K94" s="39" t="s">
        <v>220</v>
      </c>
    </row>
    <row r="95" spans="1:11" x14ac:dyDescent="0.25">
      <c r="A95" s="39">
        <v>94</v>
      </c>
      <c r="B95" s="39" t="s">
        <v>50</v>
      </c>
      <c r="C95" s="39" t="s">
        <v>51</v>
      </c>
      <c r="D95" s="39" t="s">
        <v>52</v>
      </c>
      <c r="E95" s="39" t="s">
        <v>43</v>
      </c>
      <c r="F95" s="39" t="s">
        <v>221</v>
      </c>
      <c r="G95" s="39" t="s">
        <v>516</v>
      </c>
      <c r="H95" s="39" t="s">
        <v>3</v>
      </c>
      <c r="I95" s="39" t="s">
        <v>222</v>
      </c>
      <c r="J95" s="39" t="s">
        <v>53</v>
      </c>
      <c r="K95" s="39" t="s">
        <v>223</v>
      </c>
    </row>
    <row r="96" spans="1:11" x14ac:dyDescent="0.25">
      <c r="A96" s="39">
        <v>95</v>
      </c>
      <c r="B96" s="39" t="s">
        <v>224</v>
      </c>
      <c r="C96" s="39" t="s">
        <v>225</v>
      </c>
      <c r="D96" s="39" t="s">
        <v>0</v>
      </c>
      <c r="E96" s="39" t="s">
        <v>1</v>
      </c>
      <c r="F96" s="39" t="s">
        <v>226</v>
      </c>
      <c r="G96" s="39" t="s">
        <v>516</v>
      </c>
      <c r="H96" s="39" t="s">
        <v>3</v>
      </c>
      <c r="I96" s="39" t="s">
        <v>227</v>
      </c>
      <c r="J96" s="39" t="s">
        <v>53</v>
      </c>
      <c r="K96" s="39" t="s">
        <v>228</v>
      </c>
    </row>
    <row r="97" spans="1:11" x14ac:dyDescent="0.25">
      <c r="A97" s="39">
        <v>96</v>
      </c>
      <c r="B97" s="39" t="s">
        <v>54</v>
      </c>
      <c r="C97" s="39" t="s">
        <v>55</v>
      </c>
      <c r="D97" s="39" t="s">
        <v>0</v>
      </c>
      <c r="E97" s="39" t="s">
        <v>1</v>
      </c>
      <c r="F97" s="39" t="s">
        <v>229</v>
      </c>
      <c r="G97" s="39" t="s">
        <v>516</v>
      </c>
      <c r="H97" s="39" t="s">
        <v>3</v>
      </c>
      <c r="I97" s="39" t="s">
        <v>230</v>
      </c>
      <c r="J97" s="39" t="s">
        <v>53</v>
      </c>
      <c r="K97" s="39" t="s">
        <v>231</v>
      </c>
    </row>
    <row r="98" spans="1:11" x14ac:dyDescent="0.25">
      <c r="A98" s="39">
        <v>97</v>
      </c>
      <c r="B98" s="39" t="s">
        <v>232</v>
      </c>
      <c r="C98" s="39" t="s">
        <v>233</v>
      </c>
      <c r="D98" s="39" t="s">
        <v>234</v>
      </c>
      <c r="E98" s="39" t="s">
        <v>1</v>
      </c>
      <c r="F98" s="39" t="s">
        <v>235</v>
      </c>
      <c r="G98" s="39" t="s">
        <v>516</v>
      </c>
      <c r="H98" s="39" t="s">
        <v>3</v>
      </c>
      <c r="I98" s="39" t="s">
        <v>236</v>
      </c>
      <c r="J98" s="39" t="s">
        <v>53</v>
      </c>
      <c r="K98" s="39" t="s">
        <v>237</v>
      </c>
    </row>
    <row r="99" spans="1:11" x14ac:dyDescent="0.25">
      <c r="A99" s="39">
        <v>98</v>
      </c>
      <c r="B99" s="39" t="s">
        <v>50</v>
      </c>
      <c r="C99" s="39" t="s">
        <v>51</v>
      </c>
      <c r="D99" s="39" t="s">
        <v>52</v>
      </c>
      <c r="E99" s="39" t="s">
        <v>43</v>
      </c>
      <c r="F99" s="39" t="s">
        <v>246</v>
      </c>
      <c r="G99" s="39" t="s">
        <v>516</v>
      </c>
      <c r="H99" s="39" t="s">
        <v>3</v>
      </c>
      <c r="I99" s="39" t="s">
        <v>247</v>
      </c>
      <c r="J99" s="39" t="s">
        <v>125</v>
      </c>
      <c r="K99" s="39" t="s">
        <v>248</v>
      </c>
    </row>
    <row r="100" spans="1:11" x14ac:dyDescent="0.25">
      <c r="A100" s="39">
        <v>99</v>
      </c>
      <c r="B100" s="39" t="s">
        <v>249</v>
      </c>
      <c r="C100" s="39" t="s">
        <v>250</v>
      </c>
      <c r="D100" s="39" t="s">
        <v>251</v>
      </c>
      <c r="E100" s="39" t="s">
        <v>43</v>
      </c>
      <c r="F100" s="39" t="s">
        <v>252</v>
      </c>
      <c r="G100" s="39" t="s">
        <v>516</v>
      </c>
      <c r="H100" s="39" t="s">
        <v>3</v>
      </c>
      <c r="I100" s="39" t="s">
        <v>253</v>
      </c>
      <c r="J100" s="39" t="s">
        <v>125</v>
      </c>
      <c r="K100" s="39" t="s">
        <v>254</v>
      </c>
    </row>
    <row r="101" spans="1:11" x14ac:dyDescent="0.25">
      <c r="A101" s="39">
        <v>100</v>
      </c>
      <c r="B101" s="39" t="s">
        <v>262</v>
      </c>
      <c r="C101" s="39" t="s">
        <v>263</v>
      </c>
      <c r="D101" s="39" t="s">
        <v>264</v>
      </c>
      <c r="E101" s="39" t="s">
        <v>1</v>
      </c>
      <c r="F101" s="39" t="s">
        <v>265</v>
      </c>
      <c r="G101" s="39" t="s">
        <v>516</v>
      </c>
      <c r="H101" s="39" t="s">
        <v>3</v>
      </c>
      <c r="I101" s="39" t="s">
        <v>266</v>
      </c>
      <c r="J101" s="39" t="s">
        <v>53</v>
      </c>
      <c r="K101" s="39" t="s">
        <v>267</v>
      </c>
    </row>
    <row r="102" spans="1:11" x14ac:dyDescent="0.25">
      <c r="A102" s="39">
        <v>101</v>
      </c>
      <c r="B102" s="39" t="s">
        <v>268</v>
      </c>
      <c r="C102" s="39" t="s">
        <v>269</v>
      </c>
      <c r="D102" s="39" t="s">
        <v>66</v>
      </c>
      <c r="E102" s="39" t="s">
        <v>1</v>
      </c>
      <c r="F102" s="39" t="s">
        <v>270</v>
      </c>
      <c r="G102" s="39" t="s">
        <v>516</v>
      </c>
      <c r="H102" s="39" t="s">
        <v>3</v>
      </c>
      <c r="I102" s="39" t="s">
        <v>271</v>
      </c>
      <c r="J102" s="39" t="s">
        <v>53</v>
      </c>
      <c r="K102" s="39" t="s">
        <v>272</v>
      </c>
    </row>
    <row r="103" spans="1:11" x14ac:dyDescent="0.25">
      <c r="A103" s="39">
        <v>102</v>
      </c>
      <c r="B103" s="39" t="s">
        <v>273</v>
      </c>
      <c r="C103" s="39" t="s">
        <v>274</v>
      </c>
      <c r="D103" s="39" t="s">
        <v>0</v>
      </c>
      <c r="E103" s="39" t="s">
        <v>1</v>
      </c>
      <c r="F103" s="39" t="s">
        <v>275</v>
      </c>
      <c r="G103" s="39" t="s">
        <v>516</v>
      </c>
      <c r="H103" s="39" t="s">
        <v>3</v>
      </c>
      <c r="I103" s="39" t="s">
        <v>276</v>
      </c>
      <c r="J103" s="39" t="s">
        <v>53</v>
      </c>
      <c r="K103" s="39" t="s">
        <v>277</v>
      </c>
    </row>
    <row r="104" spans="1:11" x14ac:dyDescent="0.25">
      <c r="A104" s="39">
        <v>103</v>
      </c>
      <c r="B104" s="39" t="s">
        <v>278</v>
      </c>
      <c r="C104" s="39" t="s">
        <v>279</v>
      </c>
      <c r="D104" s="39" t="s">
        <v>66</v>
      </c>
      <c r="E104" s="39" t="s">
        <v>1</v>
      </c>
      <c r="F104" s="39" t="s">
        <v>280</v>
      </c>
      <c r="G104" s="39" t="s">
        <v>516</v>
      </c>
      <c r="H104" s="39" t="s">
        <v>3</v>
      </c>
      <c r="I104" s="39" t="s">
        <v>281</v>
      </c>
      <c r="J104" s="39" t="s">
        <v>53</v>
      </c>
      <c r="K104" s="39" t="s">
        <v>282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81"/>
  <dimension ref="A1:L101"/>
  <sheetViews>
    <sheetView workbookViewId="0">
      <selection activeCell="A2" sqref="A2"/>
    </sheetView>
  </sheetViews>
  <sheetFormatPr defaultRowHeight="15" x14ac:dyDescent="0.25"/>
  <cols>
    <col min="1" max="1" bestFit="true" customWidth="true" width="4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0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38" t="s">
        <v>519</v>
      </c>
      <c r="C2" s="38" t="s">
        <v>520</v>
      </c>
      <c r="D2" s="38" t="s">
        <v>0</v>
      </c>
      <c r="E2" s="38" t="s">
        <v>1</v>
      </c>
      <c r="F2" s="38" t="s">
        <v>568</v>
      </c>
      <c r="G2" s="38" t="s">
        <v>569</v>
      </c>
      <c r="H2" s="38" t="s">
        <v>473</v>
      </c>
      <c r="I2" s="38" t="s">
        <v>570</v>
      </c>
      <c r="J2" s="38" t="s">
        <v>569</v>
      </c>
      <c r="K2" s="38" t="s">
        <v>571</v>
      </c>
    </row>
    <row r="3" spans="1:11" x14ac:dyDescent="0.25">
      <c r="A3">
        <v>2</v>
      </c>
      <c r="B3" s="38" t="s">
        <v>4</v>
      </c>
      <c r="C3" s="38" t="s">
        <v>4</v>
      </c>
      <c r="D3" s="38" t="s">
        <v>4</v>
      </c>
      <c r="E3" s="38" t="s">
        <v>4</v>
      </c>
      <c r="F3" s="38" t="s">
        <v>572</v>
      </c>
      <c r="G3" s="38" t="s">
        <v>2</v>
      </c>
      <c r="H3" s="38" t="s">
        <v>287</v>
      </c>
      <c r="I3" s="38" t="s">
        <v>573</v>
      </c>
      <c r="J3" s="38" t="s">
        <v>289</v>
      </c>
      <c r="K3" s="38" t="s">
        <v>574</v>
      </c>
    </row>
    <row r="4" spans="1:11" x14ac:dyDescent="0.25">
      <c r="A4">
        <v>3</v>
      </c>
      <c r="B4" s="38" t="s">
        <v>575</v>
      </c>
      <c r="C4" s="38" t="s">
        <v>576</v>
      </c>
      <c r="D4" s="38" t="s">
        <v>577</v>
      </c>
      <c r="E4" s="38" t="s">
        <v>7</v>
      </c>
      <c r="F4" s="38" t="s">
        <v>578</v>
      </c>
      <c r="G4" s="38" t="s">
        <v>2</v>
      </c>
      <c r="H4" s="38" t="s">
        <v>287</v>
      </c>
      <c r="I4" s="38" t="s">
        <v>579</v>
      </c>
      <c r="J4" s="38" t="s">
        <v>289</v>
      </c>
      <c r="K4" s="38" t="s">
        <v>580</v>
      </c>
    </row>
    <row r="5" spans="1:11" x14ac:dyDescent="0.25">
      <c r="A5" s="38">
        <v>4</v>
      </c>
      <c r="B5" s="38" t="s">
        <v>262</v>
      </c>
      <c r="C5" s="38" t="s">
        <v>421</v>
      </c>
      <c r="D5" s="38" t="s">
        <v>0</v>
      </c>
      <c r="E5" s="38" t="s">
        <v>1</v>
      </c>
      <c r="F5" s="38" t="s">
        <v>581</v>
      </c>
      <c r="G5" s="38" t="s">
        <v>569</v>
      </c>
      <c r="H5" s="38" t="s">
        <v>473</v>
      </c>
      <c r="I5" s="38" t="s">
        <v>582</v>
      </c>
      <c r="J5" s="38" t="s">
        <v>569</v>
      </c>
      <c r="K5" s="38" t="s">
        <v>583</v>
      </c>
    </row>
    <row r="6" spans="1:11" x14ac:dyDescent="0.25">
      <c r="A6" s="38">
        <v>5</v>
      </c>
      <c r="B6" s="38" t="s">
        <v>535</v>
      </c>
      <c r="C6" s="38" t="s">
        <v>536</v>
      </c>
      <c r="D6" s="38" t="s">
        <v>205</v>
      </c>
      <c r="E6" s="38" t="s">
        <v>1</v>
      </c>
      <c r="F6" s="38" t="s">
        <v>537</v>
      </c>
      <c r="G6" s="38" t="s">
        <v>516</v>
      </c>
      <c r="H6" s="38" t="s">
        <v>3</v>
      </c>
      <c r="I6" s="38" t="s">
        <v>538</v>
      </c>
      <c r="J6" s="38" t="s">
        <v>53</v>
      </c>
      <c r="K6" s="38" t="s">
        <v>584</v>
      </c>
    </row>
    <row r="7" spans="1:11" x14ac:dyDescent="0.25">
      <c r="A7" s="38">
        <v>6</v>
      </c>
      <c r="B7" s="38" t="s">
        <v>519</v>
      </c>
      <c r="C7" s="38" t="s">
        <v>585</v>
      </c>
      <c r="D7" s="38" t="s">
        <v>0</v>
      </c>
      <c r="E7" s="38" t="s">
        <v>1</v>
      </c>
      <c r="F7" s="38" t="s">
        <v>586</v>
      </c>
      <c r="G7" s="38" t="s">
        <v>587</v>
      </c>
      <c r="H7" s="38" t="s">
        <v>3</v>
      </c>
      <c r="I7" s="38" t="s">
        <v>588</v>
      </c>
      <c r="J7" s="38" t="s">
        <v>2</v>
      </c>
      <c r="K7" s="38" t="s">
        <v>589</v>
      </c>
    </row>
    <row r="8" spans="1:11" x14ac:dyDescent="0.25">
      <c r="A8" s="38">
        <v>7</v>
      </c>
      <c r="B8" s="38" t="s">
        <v>590</v>
      </c>
      <c r="C8" s="38" t="s">
        <v>591</v>
      </c>
      <c r="D8" s="38" t="s">
        <v>592</v>
      </c>
      <c r="E8" s="38" t="s">
        <v>43</v>
      </c>
      <c r="F8" s="38" t="s">
        <v>593</v>
      </c>
      <c r="G8" s="38" t="s">
        <v>516</v>
      </c>
      <c r="H8" s="38" t="s">
        <v>30</v>
      </c>
      <c r="I8" s="38" t="s">
        <v>594</v>
      </c>
      <c r="J8" s="38" t="s">
        <v>32</v>
      </c>
      <c r="K8" s="38" t="s">
        <v>595</v>
      </c>
    </row>
    <row r="9" spans="1:11" x14ac:dyDescent="0.25">
      <c r="A9" s="38">
        <v>8</v>
      </c>
      <c r="B9" s="38" t="s">
        <v>257</v>
      </c>
      <c r="C9" s="38" t="s">
        <v>258</v>
      </c>
      <c r="D9" s="38" t="s">
        <v>36</v>
      </c>
      <c r="E9" s="38" t="s">
        <v>1</v>
      </c>
      <c r="F9" s="38" t="s">
        <v>259</v>
      </c>
      <c r="G9" s="38" t="s">
        <v>516</v>
      </c>
      <c r="H9" s="38" t="s">
        <v>3</v>
      </c>
      <c r="I9" s="38" t="s">
        <v>260</v>
      </c>
      <c r="J9" s="38" t="s">
        <v>53</v>
      </c>
      <c r="K9" s="38" t="s">
        <v>596</v>
      </c>
    </row>
    <row r="10" spans="1:11" x14ac:dyDescent="0.25">
      <c r="A10" s="38">
        <v>9</v>
      </c>
      <c r="B10" s="38" t="s">
        <v>407</v>
      </c>
      <c r="C10" s="38" t="s">
        <v>408</v>
      </c>
      <c r="D10" s="38" t="s">
        <v>27</v>
      </c>
      <c r="E10" s="38" t="s">
        <v>28</v>
      </c>
      <c r="F10" s="38" t="s">
        <v>409</v>
      </c>
      <c r="G10" s="38" t="s">
        <v>516</v>
      </c>
      <c r="H10" s="38" t="s">
        <v>294</v>
      </c>
      <c r="I10" s="38" t="s">
        <v>410</v>
      </c>
      <c r="J10" s="38" t="s">
        <v>289</v>
      </c>
      <c r="K10" s="38" t="s">
        <v>597</v>
      </c>
    </row>
    <row r="11" spans="1:11" x14ac:dyDescent="0.25">
      <c r="A11" s="38">
        <v>10</v>
      </c>
      <c r="B11" s="38" t="s">
        <v>407</v>
      </c>
      <c r="C11" s="38" t="s">
        <v>408</v>
      </c>
      <c r="D11" s="38" t="s">
        <v>27</v>
      </c>
      <c r="E11" s="38" t="s">
        <v>28</v>
      </c>
      <c r="F11" s="38" t="s">
        <v>563</v>
      </c>
      <c r="G11" s="38" t="s">
        <v>516</v>
      </c>
      <c r="H11" s="38" t="s">
        <v>294</v>
      </c>
      <c r="I11" s="38" t="s">
        <v>564</v>
      </c>
      <c r="J11" s="38" t="s">
        <v>289</v>
      </c>
      <c r="K11" s="38" t="s">
        <v>598</v>
      </c>
    </row>
    <row r="12" spans="1:11" x14ac:dyDescent="0.25">
      <c r="A12" s="38">
        <v>11</v>
      </c>
      <c r="B12" s="38" t="s">
        <v>566</v>
      </c>
      <c r="C12" s="38" t="s">
        <v>556</v>
      </c>
      <c r="D12" s="38" t="s">
        <v>0</v>
      </c>
      <c r="E12" s="38" t="s">
        <v>1</v>
      </c>
      <c r="F12" s="38" t="s">
        <v>557</v>
      </c>
      <c r="G12" s="38" t="s">
        <v>516</v>
      </c>
      <c r="H12" s="38" t="s">
        <v>287</v>
      </c>
      <c r="I12" s="38" t="s">
        <v>558</v>
      </c>
      <c r="J12" s="38" t="s">
        <v>289</v>
      </c>
      <c r="K12" s="38" t="s">
        <v>559</v>
      </c>
    </row>
    <row r="13" spans="1:11" x14ac:dyDescent="0.25">
      <c r="A13" s="38">
        <v>12</v>
      </c>
      <c r="B13" s="38" t="s">
        <v>567</v>
      </c>
      <c r="C13" s="38" t="s">
        <v>561</v>
      </c>
      <c r="D13" s="38" t="s">
        <v>0</v>
      </c>
      <c r="E13" s="38" t="s">
        <v>1</v>
      </c>
      <c r="F13" s="38" t="s">
        <v>61</v>
      </c>
      <c r="G13" s="38" t="s">
        <v>516</v>
      </c>
      <c r="H13" s="38" t="s">
        <v>3</v>
      </c>
      <c r="I13" s="38" t="s">
        <v>62</v>
      </c>
      <c r="J13" s="38" t="s">
        <v>53</v>
      </c>
      <c r="K13" s="38" t="s">
        <v>562</v>
      </c>
    </row>
    <row r="14" spans="1:11" x14ac:dyDescent="0.25">
      <c r="A14" s="38">
        <v>13</v>
      </c>
      <c r="B14" s="38" t="s">
        <v>161</v>
      </c>
      <c r="C14" s="38" t="s">
        <v>162</v>
      </c>
      <c r="D14" s="38" t="s">
        <v>394</v>
      </c>
      <c r="E14" s="38" t="s">
        <v>1</v>
      </c>
      <c r="F14" s="38" t="s">
        <v>163</v>
      </c>
      <c r="G14" s="38" t="s">
        <v>516</v>
      </c>
      <c r="H14" s="38" t="s">
        <v>30</v>
      </c>
      <c r="I14" s="38" t="s">
        <v>164</v>
      </c>
      <c r="J14" s="38" t="s">
        <v>32</v>
      </c>
      <c r="K14" s="38" t="s">
        <v>517</v>
      </c>
    </row>
    <row r="15" spans="1:11" x14ac:dyDescent="0.25">
      <c r="A15" s="38">
        <v>14</v>
      </c>
      <c r="B15" s="38" t="s">
        <v>322</v>
      </c>
      <c r="C15" s="38" t="s">
        <v>323</v>
      </c>
      <c r="D15" s="38" t="s">
        <v>66</v>
      </c>
      <c r="E15" s="38" t="s">
        <v>1</v>
      </c>
      <c r="F15" s="38" t="s">
        <v>324</v>
      </c>
      <c r="G15" s="38" t="s">
        <v>516</v>
      </c>
      <c r="H15" s="38" t="s">
        <v>287</v>
      </c>
      <c r="I15" s="38" t="s">
        <v>325</v>
      </c>
      <c r="J15" s="38" t="s">
        <v>289</v>
      </c>
      <c r="K15" s="38" t="s">
        <v>525</v>
      </c>
    </row>
    <row r="16" spans="1:11" x14ac:dyDescent="0.25">
      <c r="A16" s="38">
        <v>15</v>
      </c>
      <c r="B16" s="38" t="s">
        <v>530</v>
      </c>
      <c r="C16" s="38" t="s">
        <v>531</v>
      </c>
      <c r="D16" s="38" t="s">
        <v>0</v>
      </c>
      <c r="E16" s="38" t="s">
        <v>1</v>
      </c>
      <c r="F16" s="38" t="s">
        <v>532</v>
      </c>
      <c r="G16" s="38" t="s">
        <v>516</v>
      </c>
      <c r="H16" s="38" t="s">
        <v>294</v>
      </c>
      <c r="I16" s="38" t="s">
        <v>533</v>
      </c>
      <c r="J16" s="38" t="s">
        <v>516</v>
      </c>
      <c r="K16" s="38" t="s">
        <v>534</v>
      </c>
    </row>
    <row r="17" spans="1:11" x14ac:dyDescent="0.25">
      <c r="A17" s="38">
        <v>16</v>
      </c>
      <c r="B17" s="38" t="s">
        <v>4</v>
      </c>
      <c r="C17" s="38" t="s">
        <v>4</v>
      </c>
      <c r="D17" s="38" t="s">
        <v>4</v>
      </c>
      <c r="E17" s="38" t="s">
        <v>4</v>
      </c>
      <c r="F17" s="38" t="s">
        <v>540</v>
      </c>
      <c r="G17" s="38" t="s">
        <v>516</v>
      </c>
      <c r="H17" s="38" t="s">
        <v>294</v>
      </c>
      <c r="I17" s="38" t="s">
        <v>541</v>
      </c>
      <c r="J17" s="38" t="s">
        <v>289</v>
      </c>
      <c r="K17" s="38" t="s">
        <v>542</v>
      </c>
    </row>
    <row r="18" spans="1:11" x14ac:dyDescent="0.25">
      <c r="A18" s="38">
        <v>17</v>
      </c>
      <c r="B18" s="38" t="s">
        <v>283</v>
      </c>
      <c r="C18" s="38" t="s">
        <v>284</v>
      </c>
      <c r="D18" s="38" t="s">
        <v>285</v>
      </c>
      <c r="E18" s="38" t="s">
        <v>7</v>
      </c>
      <c r="F18" s="38" t="s">
        <v>286</v>
      </c>
      <c r="G18" s="38" t="s">
        <v>516</v>
      </c>
      <c r="H18" s="38" t="s">
        <v>287</v>
      </c>
      <c r="I18" s="38" t="s">
        <v>288</v>
      </c>
      <c r="J18" s="38" t="s">
        <v>289</v>
      </c>
      <c r="K18" s="38" t="s">
        <v>290</v>
      </c>
    </row>
    <row r="19" spans="1:11" x14ac:dyDescent="0.25">
      <c r="A19" s="38">
        <v>18</v>
      </c>
      <c r="B19" s="38" t="s">
        <v>291</v>
      </c>
      <c r="C19" s="38" t="s">
        <v>292</v>
      </c>
      <c r="D19" s="38" t="s">
        <v>0</v>
      </c>
      <c r="E19" s="38" t="s">
        <v>1</v>
      </c>
      <c r="F19" s="38" t="s">
        <v>293</v>
      </c>
      <c r="G19" s="38" t="s">
        <v>516</v>
      </c>
      <c r="H19" s="38" t="s">
        <v>294</v>
      </c>
      <c r="I19" s="38" t="s">
        <v>295</v>
      </c>
      <c r="J19" s="38" t="s">
        <v>289</v>
      </c>
      <c r="K19" s="38" t="s">
        <v>296</v>
      </c>
    </row>
    <row r="20" spans="1:11" x14ac:dyDescent="0.25">
      <c r="A20" s="38">
        <v>19</v>
      </c>
      <c r="B20" s="38" t="s">
        <v>297</v>
      </c>
      <c r="C20" s="38" t="s">
        <v>255</v>
      </c>
      <c r="D20" s="38" t="s">
        <v>0</v>
      </c>
      <c r="E20" s="38" t="s">
        <v>1</v>
      </c>
      <c r="F20" s="38" t="s">
        <v>298</v>
      </c>
      <c r="G20" s="38" t="s">
        <v>516</v>
      </c>
      <c r="H20" s="38" t="s">
        <v>294</v>
      </c>
      <c r="I20" s="38" t="s">
        <v>299</v>
      </c>
      <c r="J20" s="38" t="s">
        <v>289</v>
      </c>
      <c r="K20" s="38" t="s">
        <v>300</v>
      </c>
    </row>
    <row r="21" spans="1:11" x14ac:dyDescent="0.25">
      <c r="A21" s="38">
        <v>20</v>
      </c>
      <c r="B21" s="38" t="s">
        <v>301</v>
      </c>
      <c r="C21" s="38" t="s">
        <v>302</v>
      </c>
      <c r="D21" s="38" t="s">
        <v>0</v>
      </c>
      <c r="E21" s="38" t="s">
        <v>1</v>
      </c>
      <c r="F21" s="38" t="s">
        <v>303</v>
      </c>
      <c r="G21" s="38" t="s">
        <v>516</v>
      </c>
      <c r="H21" s="38" t="s">
        <v>294</v>
      </c>
      <c r="I21" s="38" t="s">
        <v>304</v>
      </c>
      <c r="J21" s="38" t="s">
        <v>289</v>
      </c>
      <c r="K21" s="38" t="s">
        <v>305</v>
      </c>
    </row>
    <row r="22" spans="1:11" x14ac:dyDescent="0.25">
      <c r="A22" s="38">
        <v>21</v>
      </c>
      <c r="B22" s="38" t="s">
        <v>306</v>
      </c>
      <c r="C22" s="38" t="s">
        <v>307</v>
      </c>
      <c r="D22" s="38" t="s">
        <v>112</v>
      </c>
      <c r="E22" s="38" t="s">
        <v>43</v>
      </c>
      <c r="F22" s="38" t="s">
        <v>308</v>
      </c>
      <c r="G22" s="38" t="s">
        <v>516</v>
      </c>
      <c r="H22" s="38" t="s">
        <v>287</v>
      </c>
      <c r="I22" s="38" t="s">
        <v>309</v>
      </c>
      <c r="J22" s="38" t="s">
        <v>289</v>
      </c>
      <c r="K22" s="38" t="s">
        <v>310</v>
      </c>
    </row>
    <row r="23" spans="1:11" x14ac:dyDescent="0.25">
      <c r="A23" s="38">
        <v>22</v>
      </c>
      <c r="B23" s="38" t="s">
        <v>311</v>
      </c>
      <c r="C23" s="38" t="s">
        <v>312</v>
      </c>
      <c r="D23" s="38" t="s">
        <v>313</v>
      </c>
      <c r="E23" s="38" t="s">
        <v>43</v>
      </c>
      <c r="F23" s="38" t="s">
        <v>314</v>
      </c>
      <c r="G23" s="38" t="s">
        <v>516</v>
      </c>
      <c r="H23" s="38" t="s">
        <v>294</v>
      </c>
      <c r="I23" s="38" t="s">
        <v>315</v>
      </c>
      <c r="J23" s="38" t="s">
        <v>289</v>
      </c>
      <c r="K23" s="38" t="s">
        <v>316</v>
      </c>
    </row>
    <row r="24" spans="1:11" x14ac:dyDescent="0.25">
      <c r="A24" s="38">
        <v>23</v>
      </c>
      <c r="B24" s="38" t="s">
        <v>317</v>
      </c>
      <c r="C24" s="38" t="s">
        <v>279</v>
      </c>
      <c r="D24" s="38" t="s">
        <v>318</v>
      </c>
      <c r="E24" s="38" t="s">
        <v>28</v>
      </c>
      <c r="F24" s="38" t="s">
        <v>319</v>
      </c>
      <c r="G24" s="38" t="s">
        <v>516</v>
      </c>
      <c r="H24" s="38" t="s">
        <v>287</v>
      </c>
      <c r="I24" s="38" t="s">
        <v>320</v>
      </c>
      <c r="J24" s="38" t="s">
        <v>289</v>
      </c>
      <c r="K24" s="38" t="s">
        <v>321</v>
      </c>
    </row>
    <row r="25" spans="1:11" x14ac:dyDescent="0.25">
      <c r="A25" s="38">
        <v>24</v>
      </c>
      <c r="B25" s="38" t="s">
        <v>242</v>
      </c>
      <c r="C25" s="38" t="s">
        <v>243</v>
      </c>
      <c r="D25" s="38" t="s">
        <v>173</v>
      </c>
      <c r="E25" s="38" t="s">
        <v>43</v>
      </c>
      <c r="F25" s="38" t="s">
        <v>244</v>
      </c>
      <c r="G25" s="38" t="s">
        <v>516</v>
      </c>
      <c r="H25" s="38" t="s">
        <v>3</v>
      </c>
      <c r="I25" s="38" t="s">
        <v>245</v>
      </c>
      <c r="J25" s="38" t="s">
        <v>125</v>
      </c>
      <c r="K25" s="38" t="s">
        <v>326</v>
      </c>
    </row>
    <row r="26" spans="1:11" x14ac:dyDescent="0.25">
      <c r="A26" s="38">
        <v>25</v>
      </c>
      <c r="B26" s="38" t="s">
        <v>327</v>
      </c>
      <c r="C26" s="38" t="s">
        <v>328</v>
      </c>
      <c r="D26" s="38" t="s">
        <v>112</v>
      </c>
      <c r="E26" s="38" t="s">
        <v>43</v>
      </c>
      <c r="F26" s="38" t="s">
        <v>329</v>
      </c>
      <c r="G26" s="38" t="s">
        <v>516</v>
      </c>
      <c r="H26" s="38" t="s">
        <v>287</v>
      </c>
      <c r="I26" s="38" t="s">
        <v>330</v>
      </c>
      <c r="J26" s="38" t="s">
        <v>289</v>
      </c>
      <c r="K26" s="38" t="s">
        <v>331</v>
      </c>
    </row>
    <row r="27" spans="1:11" x14ac:dyDescent="0.25">
      <c r="A27" s="38">
        <v>26</v>
      </c>
      <c r="B27" s="38" t="s">
        <v>15</v>
      </c>
      <c r="C27" s="38" t="s">
        <v>16</v>
      </c>
      <c r="D27" s="38" t="s">
        <v>17</v>
      </c>
      <c r="E27" s="38" t="s">
        <v>7</v>
      </c>
      <c r="F27" s="38" t="s">
        <v>18</v>
      </c>
      <c r="G27" s="38" t="s">
        <v>527</v>
      </c>
      <c r="H27" s="38" t="s">
        <v>5</v>
      </c>
      <c r="I27" s="38" t="s">
        <v>19</v>
      </c>
      <c r="J27" s="38" t="s">
        <v>6</v>
      </c>
      <c r="K27" s="38" t="s">
        <v>332</v>
      </c>
    </row>
    <row r="28" spans="1:11" x14ac:dyDescent="0.25">
      <c r="A28" s="38">
        <v>27</v>
      </c>
      <c r="B28" s="38" t="s">
        <v>333</v>
      </c>
      <c r="C28" s="38" t="s">
        <v>334</v>
      </c>
      <c r="D28" s="38" t="s">
        <v>335</v>
      </c>
      <c r="E28" s="38" t="s">
        <v>48</v>
      </c>
      <c r="F28" s="38" t="s">
        <v>336</v>
      </c>
      <c r="G28" s="38" t="s">
        <v>516</v>
      </c>
      <c r="H28" s="38" t="s">
        <v>287</v>
      </c>
      <c r="I28" s="38" t="s">
        <v>337</v>
      </c>
      <c r="J28" s="38" t="s">
        <v>289</v>
      </c>
      <c r="K28" s="38" t="s">
        <v>338</v>
      </c>
    </row>
    <row r="29" spans="1:11" x14ac:dyDescent="0.25">
      <c r="A29" s="38">
        <v>28</v>
      </c>
      <c r="B29" s="38" t="s">
        <v>339</v>
      </c>
      <c r="C29" s="38" t="s">
        <v>340</v>
      </c>
      <c r="D29" s="38" t="s">
        <v>341</v>
      </c>
      <c r="E29" s="38" t="s">
        <v>48</v>
      </c>
      <c r="F29" s="38" t="s">
        <v>342</v>
      </c>
      <c r="G29" s="38" t="s">
        <v>516</v>
      </c>
      <c r="H29" s="38" t="s">
        <v>287</v>
      </c>
      <c r="I29" s="38" t="s">
        <v>343</v>
      </c>
      <c r="J29" s="38" t="s">
        <v>289</v>
      </c>
      <c r="K29" s="38" t="s">
        <v>344</v>
      </c>
    </row>
    <row r="30" spans="1:11" x14ac:dyDescent="0.25">
      <c r="A30" s="38">
        <v>29</v>
      </c>
      <c r="B30" s="38" t="s">
        <v>345</v>
      </c>
      <c r="C30" s="38" t="s">
        <v>346</v>
      </c>
      <c r="D30" s="38" t="s">
        <v>17</v>
      </c>
      <c r="E30" s="38" t="s">
        <v>7</v>
      </c>
      <c r="F30" s="38" t="s">
        <v>347</v>
      </c>
      <c r="G30" s="38" t="s">
        <v>516</v>
      </c>
      <c r="H30" s="38" t="s">
        <v>287</v>
      </c>
      <c r="I30" s="38" t="s">
        <v>348</v>
      </c>
      <c r="J30" s="38" t="s">
        <v>289</v>
      </c>
      <c r="K30" s="38" t="s">
        <v>349</v>
      </c>
    </row>
    <row r="31" spans="1:11" x14ac:dyDescent="0.25">
      <c r="A31" s="38">
        <v>30</v>
      </c>
      <c r="B31" s="38" t="s">
        <v>350</v>
      </c>
      <c r="C31" s="38" t="s">
        <v>340</v>
      </c>
      <c r="D31" s="38" t="s">
        <v>351</v>
      </c>
      <c r="E31" s="38" t="s">
        <v>48</v>
      </c>
      <c r="F31" s="38" t="s">
        <v>352</v>
      </c>
      <c r="G31" s="38" t="s">
        <v>516</v>
      </c>
      <c r="H31" s="38" t="s">
        <v>287</v>
      </c>
      <c r="I31" s="38" t="s">
        <v>353</v>
      </c>
      <c r="J31" s="38" t="s">
        <v>289</v>
      </c>
      <c r="K31" s="38" t="s">
        <v>354</v>
      </c>
    </row>
    <row r="32" spans="1:11" x14ac:dyDescent="0.25">
      <c r="A32" s="38">
        <v>31</v>
      </c>
      <c r="B32" s="38" t="s">
        <v>355</v>
      </c>
      <c r="C32" s="38" t="s">
        <v>356</v>
      </c>
      <c r="D32" s="38" t="s">
        <v>0</v>
      </c>
      <c r="E32" s="38" t="s">
        <v>1</v>
      </c>
      <c r="F32" s="38" t="s">
        <v>357</v>
      </c>
      <c r="G32" s="38" t="s">
        <v>516</v>
      </c>
      <c r="H32" s="38" t="s">
        <v>294</v>
      </c>
      <c r="I32" s="38" t="s">
        <v>358</v>
      </c>
      <c r="J32" s="38" t="s">
        <v>289</v>
      </c>
      <c r="K32" s="38" t="s">
        <v>359</v>
      </c>
    </row>
    <row r="33" spans="1:11" x14ac:dyDescent="0.25">
      <c r="A33" s="38">
        <v>32</v>
      </c>
      <c r="B33" s="38" t="s">
        <v>238</v>
      </c>
      <c r="C33" s="38" t="s">
        <v>239</v>
      </c>
      <c r="D33" s="38" t="s">
        <v>0</v>
      </c>
      <c r="E33" s="38" t="s">
        <v>1</v>
      </c>
      <c r="F33" s="38" t="s">
        <v>240</v>
      </c>
      <c r="G33" s="38" t="s">
        <v>516</v>
      </c>
      <c r="H33" s="38" t="s">
        <v>3</v>
      </c>
      <c r="I33" s="38" t="s">
        <v>241</v>
      </c>
      <c r="J33" s="38" t="s">
        <v>53</v>
      </c>
      <c r="K33" s="38" t="s">
        <v>360</v>
      </c>
    </row>
    <row r="34" spans="1:11" x14ac:dyDescent="0.25">
      <c r="A34" s="38">
        <v>33</v>
      </c>
      <c r="B34" s="38" t="s">
        <v>361</v>
      </c>
      <c r="C34" s="38" t="s">
        <v>362</v>
      </c>
      <c r="D34" s="38" t="s">
        <v>0</v>
      </c>
      <c r="E34" s="38" t="s">
        <v>1</v>
      </c>
      <c r="F34" s="38" t="s">
        <v>363</v>
      </c>
      <c r="G34" s="38" t="s">
        <v>516</v>
      </c>
      <c r="H34" s="38" t="s">
        <v>287</v>
      </c>
      <c r="I34" s="38" t="s">
        <v>364</v>
      </c>
      <c r="J34" s="38" t="s">
        <v>289</v>
      </c>
      <c r="K34" s="38" t="s">
        <v>365</v>
      </c>
    </row>
    <row r="35" spans="1:11" x14ac:dyDescent="0.25">
      <c r="A35" s="38">
        <v>34</v>
      </c>
      <c r="B35" s="38" t="s">
        <v>366</v>
      </c>
      <c r="C35" s="38" t="s">
        <v>367</v>
      </c>
      <c r="D35" s="38" t="s">
        <v>368</v>
      </c>
      <c r="E35" s="38" t="s">
        <v>43</v>
      </c>
      <c r="F35" s="38" t="s">
        <v>369</v>
      </c>
      <c r="G35" s="38" t="s">
        <v>516</v>
      </c>
      <c r="H35" s="38" t="s">
        <v>294</v>
      </c>
      <c r="I35" s="38" t="s">
        <v>370</v>
      </c>
      <c r="J35" s="38" t="s">
        <v>289</v>
      </c>
      <c r="K35" s="38" t="s">
        <v>371</v>
      </c>
    </row>
    <row r="36" spans="1:11" x14ac:dyDescent="0.25">
      <c r="A36" s="38">
        <v>35</v>
      </c>
      <c r="B36" s="38" t="s">
        <v>372</v>
      </c>
      <c r="C36" s="38" t="s">
        <v>373</v>
      </c>
      <c r="D36" s="38" t="s">
        <v>42</v>
      </c>
      <c r="E36" s="38" t="s">
        <v>43</v>
      </c>
      <c r="F36" s="38" t="s">
        <v>374</v>
      </c>
      <c r="G36" s="38" t="s">
        <v>516</v>
      </c>
      <c r="H36" s="38" t="s">
        <v>294</v>
      </c>
      <c r="I36" s="38" t="s">
        <v>375</v>
      </c>
      <c r="J36" s="38" t="s">
        <v>289</v>
      </c>
      <c r="K36" s="38" t="s">
        <v>376</v>
      </c>
    </row>
    <row r="37" spans="1:11" x14ac:dyDescent="0.25">
      <c r="A37" s="38">
        <v>36</v>
      </c>
      <c r="B37" s="38" t="s">
        <v>377</v>
      </c>
      <c r="C37" s="38" t="s">
        <v>378</v>
      </c>
      <c r="D37" s="38" t="s">
        <v>256</v>
      </c>
      <c r="E37" s="38" t="s">
        <v>1</v>
      </c>
      <c r="F37" s="38" t="s">
        <v>379</v>
      </c>
      <c r="G37" s="38" t="s">
        <v>516</v>
      </c>
      <c r="H37" s="38" t="s">
        <v>294</v>
      </c>
      <c r="I37" s="38" t="s">
        <v>380</v>
      </c>
      <c r="J37" s="38" t="s">
        <v>289</v>
      </c>
      <c r="K37" s="38" t="s">
        <v>381</v>
      </c>
    </row>
    <row r="38" spans="1:11" x14ac:dyDescent="0.25">
      <c r="A38" s="38">
        <v>37</v>
      </c>
      <c r="B38" s="38" t="s">
        <v>382</v>
      </c>
      <c r="C38" s="38" t="s">
        <v>383</v>
      </c>
      <c r="D38" s="38" t="s">
        <v>351</v>
      </c>
      <c r="E38" s="38" t="s">
        <v>48</v>
      </c>
      <c r="F38" s="38" t="s">
        <v>384</v>
      </c>
      <c r="G38" s="38" t="s">
        <v>516</v>
      </c>
      <c r="H38" s="38" t="s">
        <v>287</v>
      </c>
      <c r="I38" s="38" t="s">
        <v>385</v>
      </c>
      <c r="J38" s="38" t="s">
        <v>289</v>
      </c>
      <c r="K38" s="38" t="s">
        <v>386</v>
      </c>
    </row>
    <row r="39" spans="1:11" x14ac:dyDescent="0.25">
      <c r="A39" s="38">
        <v>38</v>
      </c>
      <c r="B39" s="38" t="s">
        <v>387</v>
      </c>
      <c r="C39" s="38" t="s">
        <v>279</v>
      </c>
      <c r="D39" s="38" t="s">
        <v>351</v>
      </c>
      <c r="E39" s="38" t="s">
        <v>48</v>
      </c>
      <c r="F39" s="38" t="s">
        <v>388</v>
      </c>
      <c r="G39" s="38" t="s">
        <v>516</v>
      </c>
      <c r="H39" s="38" t="s">
        <v>287</v>
      </c>
      <c r="I39" s="38" t="s">
        <v>389</v>
      </c>
      <c r="J39" s="38" t="s">
        <v>289</v>
      </c>
      <c r="K39" s="38" t="s">
        <v>390</v>
      </c>
    </row>
    <row r="40" spans="1:11" x14ac:dyDescent="0.25">
      <c r="A40" s="38">
        <v>39</v>
      </c>
      <c r="B40" s="38" t="s">
        <v>49</v>
      </c>
      <c r="C40" s="38" t="s">
        <v>97</v>
      </c>
      <c r="D40" s="38" t="s">
        <v>66</v>
      </c>
      <c r="E40" s="38" t="s">
        <v>1</v>
      </c>
      <c r="F40" s="38" t="s">
        <v>391</v>
      </c>
      <c r="G40" s="38" t="s">
        <v>516</v>
      </c>
      <c r="H40" s="38" t="s">
        <v>294</v>
      </c>
      <c r="I40" s="38" t="s">
        <v>392</v>
      </c>
      <c r="J40" s="38" t="s">
        <v>289</v>
      </c>
      <c r="K40" s="38" t="s">
        <v>393</v>
      </c>
    </row>
    <row r="41" spans="1:11" x14ac:dyDescent="0.25">
      <c r="A41" s="38">
        <v>40</v>
      </c>
      <c r="B41" s="38" t="s">
        <v>366</v>
      </c>
      <c r="C41" s="38" t="s">
        <v>367</v>
      </c>
      <c r="D41" s="38" t="s">
        <v>368</v>
      </c>
      <c r="E41" s="38" t="s">
        <v>43</v>
      </c>
      <c r="F41" s="38" t="s">
        <v>395</v>
      </c>
      <c r="G41" s="38" t="s">
        <v>527</v>
      </c>
      <c r="H41" s="38" t="s">
        <v>5</v>
      </c>
      <c r="I41" s="38" t="s">
        <v>396</v>
      </c>
      <c r="J41" s="38" t="s">
        <v>6</v>
      </c>
      <c r="K41" s="38" t="s">
        <v>397</v>
      </c>
    </row>
    <row r="42" spans="1:11" x14ac:dyDescent="0.25">
      <c r="A42" s="38">
        <v>41</v>
      </c>
      <c r="B42" s="38" t="s">
        <v>137</v>
      </c>
      <c r="C42" s="38" t="s">
        <v>138</v>
      </c>
      <c r="D42" s="38" t="s">
        <v>0</v>
      </c>
      <c r="E42" s="38" t="s">
        <v>1</v>
      </c>
      <c r="F42" s="38" t="s">
        <v>139</v>
      </c>
      <c r="G42" s="38" t="s">
        <v>516</v>
      </c>
      <c r="H42" s="38" t="s">
        <v>3</v>
      </c>
      <c r="I42" s="38" t="s">
        <v>140</v>
      </c>
      <c r="J42" s="38" t="s">
        <v>53</v>
      </c>
      <c r="K42" s="38" t="s">
        <v>398</v>
      </c>
    </row>
    <row r="43" spans="1:11" x14ac:dyDescent="0.25">
      <c r="A43" s="38">
        <v>42</v>
      </c>
      <c r="B43" s="38" t="s">
        <v>262</v>
      </c>
      <c r="C43" s="38" t="s">
        <v>399</v>
      </c>
      <c r="D43" s="38" t="s">
        <v>0</v>
      </c>
      <c r="E43" s="38" t="s">
        <v>1</v>
      </c>
      <c r="F43" s="38" t="s">
        <v>400</v>
      </c>
      <c r="G43" s="38" t="s">
        <v>516</v>
      </c>
      <c r="H43" s="38" t="s">
        <v>294</v>
      </c>
      <c r="I43" s="38" t="s">
        <v>401</v>
      </c>
      <c r="J43" s="38" t="s">
        <v>289</v>
      </c>
      <c r="K43" s="38" t="s">
        <v>402</v>
      </c>
    </row>
    <row r="44" spans="1:11" x14ac:dyDescent="0.25">
      <c r="A44" s="38">
        <v>43</v>
      </c>
      <c r="B44" s="38" t="s">
        <v>403</v>
      </c>
      <c r="C44" s="38" t="s">
        <v>60</v>
      </c>
      <c r="D44" s="38" t="s">
        <v>27</v>
      </c>
      <c r="E44" s="38" t="s">
        <v>28</v>
      </c>
      <c r="F44" s="38" t="s">
        <v>404</v>
      </c>
      <c r="G44" s="38" t="s">
        <v>516</v>
      </c>
      <c r="H44" s="38" t="s">
        <v>287</v>
      </c>
      <c r="I44" s="38" t="s">
        <v>405</v>
      </c>
      <c r="J44" s="38" t="s">
        <v>289</v>
      </c>
      <c r="K44" s="38" t="s">
        <v>406</v>
      </c>
    </row>
    <row r="45" spans="1:11" x14ac:dyDescent="0.25">
      <c r="A45" s="38">
        <v>44</v>
      </c>
      <c r="B45" s="38" t="s">
        <v>407</v>
      </c>
      <c r="C45" s="38" t="s">
        <v>408</v>
      </c>
      <c r="D45" s="38" t="s">
        <v>27</v>
      </c>
      <c r="E45" s="38" t="s">
        <v>28</v>
      </c>
      <c r="F45" s="38" t="s">
        <v>412</v>
      </c>
      <c r="G45" s="38" t="s">
        <v>516</v>
      </c>
      <c r="H45" s="38" t="s">
        <v>294</v>
      </c>
      <c r="I45" s="38" t="s">
        <v>413</v>
      </c>
      <c r="J45" s="38" t="s">
        <v>289</v>
      </c>
      <c r="K45" s="38" t="s">
        <v>414</v>
      </c>
    </row>
    <row r="46" spans="1:11" x14ac:dyDescent="0.25">
      <c r="A46" s="38">
        <v>45</v>
      </c>
      <c r="B46" s="38" t="s">
        <v>415</v>
      </c>
      <c r="C46" s="38" t="s">
        <v>416</v>
      </c>
      <c r="D46" s="38" t="s">
        <v>417</v>
      </c>
      <c r="E46" s="38" t="s">
        <v>28</v>
      </c>
      <c r="F46" s="38" t="s">
        <v>418</v>
      </c>
      <c r="G46" s="38" t="s">
        <v>516</v>
      </c>
      <c r="H46" s="38" t="s">
        <v>287</v>
      </c>
      <c r="I46" s="38" t="s">
        <v>419</v>
      </c>
      <c r="J46" s="38" t="s">
        <v>289</v>
      </c>
      <c r="K46" s="38" t="s">
        <v>420</v>
      </c>
    </row>
    <row r="47" spans="1:11" x14ac:dyDescent="0.25">
      <c r="A47" s="38">
        <v>46</v>
      </c>
      <c r="B47" s="38" t="s">
        <v>425</v>
      </c>
      <c r="C47" s="38" t="s">
        <v>426</v>
      </c>
      <c r="D47" s="38" t="s">
        <v>427</v>
      </c>
      <c r="E47" s="38" t="s">
        <v>28</v>
      </c>
      <c r="F47" s="38" t="s">
        <v>428</v>
      </c>
      <c r="G47" s="38" t="s">
        <v>516</v>
      </c>
      <c r="H47" s="38" t="s">
        <v>287</v>
      </c>
      <c r="I47" s="38" t="s">
        <v>429</v>
      </c>
      <c r="J47" s="38" t="s">
        <v>289</v>
      </c>
      <c r="K47" s="38" t="s">
        <v>430</v>
      </c>
    </row>
    <row r="48" spans="1:11" x14ac:dyDescent="0.25">
      <c r="A48" s="38">
        <v>47</v>
      </c>
      <c r="B48" s="38" t="s">
        <v>431</v>
      </c>
      <c r="C48" s="38" t="s">
        <v>172</v>
      </c>
      <c r="D48" s="38" t="s">
        <v>432</v>
      </c>
      <c r="E48" s="38" t="s">
        <v>28</v>
      </c>
      <c r="F48" s="38" t="s">
        <v>433</v>
      </c>
      <c r="G48" s="38" t="s">
        <v>516</v>
      </c>
      <c r="H48" s="38" t="s">
        <v>294</v>
      </c>
      <c r="I48" s="38" t="s">
        <v>434</v>
      </c>
      <c r="J48" s="38" t="s">
        <v>289</v>
      </c>
      <c r="K48" s="38" t="s">
        <v>435</v>
      </c>
    </row>
    <row r="49" spans="1:11" x14ac:dyDescent="0.25">
      <c r="A49" s="38">
        <v>48</v>
      </c>
      <c r="B49" s="38" t="s">
        <v>15</v>
      </c>
      <c r="C49" s="38" t="s">
        <v>16</v>
      </c>
      <c r="D49" s="38" t="s">
        <v>17</v>
      </c>
      <c r="E49" s="38" t="s">
        <v>7</v>
      </c>
      <c r="F49" s="38" t="s">
        <v>77</v>
      </c>
      <c r="G49" s="38" t="s">
        <v>516</v>
      </c>
      <c r="H49" s="38" t="s">
        <v>30</v>
      </c>
      <c r="I49" s="38" t="s">
        <v>78</v>
      </c>
      <c r="J49" s="38" t="s">
        <v>32</v>
      </c>
      <c r="K49" s="38" t="s">
        <v>436</v>
      </c>
    </row>
    <row r="50" spans="1:11" x14ac:dyDescent="0.25">
      <c r="A50" s="38">
        <v>49</v>
      </c>
      <c r="B50" s="38" t="s">
        <v>407</v>
      </c>
      <c r="C50" s="38" t="s">
        <v>408</v>
      </c>
      <c r="D50" s="38" t="s">
        <v>27</v>
      </c>
      <c r="E50" s="38" t="s">
        <v>28</v>
      </c>
      <c r="F50" s="38" t="s">
        <v>437</v>
      </c>
      <c r="G50" s="38" t="s">
        <v>516</v>
      </c>
      <c r="H50" s="38" t="s">
        <v>30</v>
      </c>
      <c r="I50" s="38" t="s">
        <v>438</v>
      </c>
      <c r="J50" s="38" t="s">
        <v>32</v>
      </c>
      <c r="K50" s="38" t="s">
        <v>439</v>
      </c>
    </row>
    <row r="51" spans="1:11" x14ac:dyDescent="0.25">
      <c r="A51" s="38">
        <v>50</v>
      </c>
      <c r="B51" s="38" t="s">
        <v>407</v>
      </c>
      <c r="C51" s="38" t="s">
        <v>408</v>
      </c>
      <c r="D51" s="38" t="s">
        <v>27</v>
      </c>
      <c r="E51" s="38" t="s">
        <v>28</v>
      </c>
      <c r="F51" s="38" t="s">
        <v>440</v>
      </c>
      <c r="G51" s="38" t="s">
        <v>516</v>
      </c>
      <c r="H51" s="38" t="s">
        <v>30</v>
      </c>
      <c r="I51" s="38" t="s">
        <v>441</v>
      </c>
      <c r="J51" s="38" t="s">
        <v>32</v>
      </c>
      <c r="K51" s="38" t="s">
        <v>442</v>
      </c>
    </row>
    <row r="52" spans="1:11" x14ac:dyDescent="0.25">
      <c r="A52" s="38">
        <v>51</v>
      </c>
      <c r="B52" s="38" t="s">
        <v>443</v>
      </c>
      <c r="C52" s="38" t="s">
        <v>444</v>
      </c>
      <c r="D52" s="38" t="s">
        <v>0</v>
      </c>
      <c r="E52" s="38" t="s">
        <v>1</v>
      </c>
      <c r="F52" s="38" t="s">
        <v>445</v>
      </c>
      <c r="G52" s="38" t="s">
        <v>527</v>
      </c>
      <c r="H52" s="38" t="s">
        <v>5</v>
      </c>
      <c r="I52" s="38" t="s">
        <v>446</v>
      </c>
      <c r="J52" s="38" t="s">
        <v>6</v>
      </c>
      <c r="K52" s="38" t="s">
        <v>447</v>
      </c>
    </row>
    <row r="53" spans="1:11" x14ac:dyDescent="0.25">
      <c r="A53" s="38">
        <v>52</v>
      </c>
      <c r="B53" s="38" t="s">
        <v>448</v>
      </c>
      <c r="C53" s="38" t="s">
        <v>449</v>
      </c>
      <c r="D53" s="38" t="s">
        <v>205</v>
      </c>
      <c r="E53" s="38" t="s">
        <v>1</v>
      </c>
      <c r="F53" s="38" t="s">
        <v>450</v>
      </c>
      <c r="G53" s="38" t="s">
        <v>527</v>
      </c>
      <c r="H53" s="38" t="s">
        <v>5</v>
      </c>
      <c r="I53" s="38" t="s">
        <v>451</v>
      </c>
      <c r="J53" s="38" t="s">
        <v>6</v>
      </c>
      <c r="K53" s="38" t="s">
        <v>452</v>
      </c>
    </row>
    <row r="54" spans="1:11" x14ac:dyDescent="0.25">
      <c r="A54" s="38">
        <v>53</v>
      </c>
      <c r="B54" s="38" t="s">
        <v>453</v>
      </c>
      <c r="C54" s="38" t="s">
        <v>454</v>
      </c>
      <c r="D54" s="38" t="s">
        <v>455</v>
      </c>
      <c r="E54" s="38" t="s">
        <v>456</v>
      </c>
      <c r="F54" s="38" t="s">
        <v>457</v>
      </c>
      <c r="G54" s="38" t="s">
        <v>516</v>
      </c>
      <c r="H54" s="38" t="s">
        <v>30</v>
      </c>
      <c r="I54" s="38" t="s">
        <v>458</v>
      </c>
      <c r="J54" s="38" t="s">
        <v>32</v>
      </c>
      <c r="K54" s="38" t="s">
        <v>459</v>
      </c>
    </row>
    <row r="55" spans="1:11" x14ac:dyDescent="0.25">
      <c r="A55" s="38">
        <v>54</v>
      </c>
      <c r="B55" s="38" t="s">
        <v>460</v>
      </c>
      <c r="C55" s="38" t="s">
        <v>461</v>
      </c>
      <c r="D55" s="38" t="s">
        <v>462</v>
      </c>
      <c r="E55" s="38" t="s">
        <v>1</v>
      </c>
      <c r="F55" s="38" t="s">
        <v>463</v>
      </c>
      <c r="G55" s="38" t="s">
        <v>516</v>
      </c>
      <c r="H55" s="38" t="s">
        <v>30</v>
      </c>
      <c r="I55" s="38" t="s">
        <v>464</v>
      </c>
      <c r="J55" s="38" t="s">
        <v>32</v>
      </c>
      <c r="K55" s="38" t="s">
        <v>465</v>
      </c>
    </row>
    <row r="56" spans="1:11" x14ac:dyDescent="0.25">
      <c r="A56" s="38">
        <v>55</v>
      </c>
      <c r="B56" s="38" t="s">
        <v>165</v>
      </c>
      <c r="C56" s="38" t="s">
        <v>166</v>
      </c>
      <c r="D56" s="38" t="s">
        <v>27</v>
      </c>
      <c r="E56" s="38" t="s">
        <v>28</v>
      </c>
      <c r="F56" s="38" t="s">
        <v>167</v>
      </c>
      <c r="G56" s="38" t="s">
        <v>516</v>
      </c>
      <c r="H56" s="38" t="s">
        <v>30</v>
      </c>
      <c r="I56" s="38" t="s">
        <v>168</v>
      </c>
      <c r="J56" s="38" t="s">
        <v>32</v>
      </c>
      <c r="K56" s="38" t="s">
        <v>466</v>
      </c>
    </row>
    <row r="57" spans="1:11" x14ac:dyDescent="0.25">
      <c r="A57" s="38">
        <v>56</v>
      </c>
      <c r="B57" s="38" t="s">
        <v>10</v>
      </c>
      <c r="C57" s="38" t="s">
        <v>11</v>
      </c>
      <c r="D57" s="38" t="s">
        <v>0</v>
      </c>
      <c r="E57" s="38" t="s">
        <v>1</v>
      </c>
      <c r="F57" s="38" t="s">
        <v>12</v>
      </c>
      <c r="G57" s="38" t="s">
        <v>527</v>
      </c>
      <c r="H57" s="38" t="s">
        <v>5</v>
      </c>
      <c r="I57" s="38" t="s">
        <v>13</v>
      </c>
      <c r="J57" s="38" t="s">
        <v>6</v>
      </c>
      <c r="K57" s="38" t="s">
        <v>14</v>
      </c>
    </row>
    <row r="58" spans="1:11" x14ac:dyDescent="0.25">
      <c r="A58" s="38">
        <v>57</v>
      </c>
      <c r="B58" s="38" t="s">
        <v>20</v>
      </c>
      <c r="C58" s="38" t="s">
        <v>21</v>
      </c>
      <c r="D58" s="38" t="s">
        <v>0</v>
      </c>
      <c r="E58" s="38" t="s">
        <v>1</v>
      </c>
      <c r="F58" s="38" t="s">
        <v>22</v>
      </c>
      <c r="G58" s="38" t="s">
        <v>527</v>
      </c>
      <c r="H58" s="38" t="s">
        <v>5</v>
      </c>
      <c r="I58" s="38" t="s">
        <v>23</v>
      </c>
      <c r="J58" s="38" t="s">
        <v>6</v>
      </c>
      <c r="K58" s="38" t="s">
        <v>24</v>
      </c>
    </row>
    <row r="59" spans="1:11" x14ac:dyDescent="0.25">
      <c r="A59" s="38">
        <v>58</v>
      </c>
      <c r="B59" s="38" t="s">
        <v>25</v>
      </c>
      <c r="C59" s="38" t="s">
        <v>26</v>
      </c>
      <c r="D59" s="38" t="s">
        <v>27</v>
      </c>
      <c r="E59" s="38" t="s">
        <v>28</v>
      </c>
      <c r="F59" s="38" t="s">
        <v>29</v>
      </c>
      <c r="G59" s="38" t="s">
        <v>516</v>
      </c>
      <c r="H59" s="38" t="s">
        <v>30</v>
      </c>
      <c r="I59" s="38" t="s">
        <v>31</v>
      </c>
      <c r="J59" s="38" t="s">
        <v>32</v>
      </c>
      <c r="K59" s="38" t="s">
        <v>33</v>
      </c>
    </row>
    <row r="60" spans="1:11" x14ac:dyDescent="0.25">
      <c r="A60" s="38">
        <v>59</v>
      </c>
      <c r="B60" s="38" t="s">
        <v>34</v>
      </c>
      <c r="C60" s="38" t="s">
        <v>35</v>
      </c>
      <c r="D60" s="38" t="s">
        <v>36</v>
      </c>
      <c r="E60" s="38" t="s">
        <v>1</v>
      </c>
      <c r="F60" s="38" t="s">
        <v>37</v>
      </c>
      <c r="G60" s="38" t="s">
        <v>527</v>
      </c>
      <c r="H60" s="38" t="s">
        <v>5</v>
      </c>
      <c r="I60" s="38" t="s">
        <v>38</v>
      </c>
      <c r="J60" s="38" t="s">
        <v>6</v>
      </c>
      <c r="K60" s="38" t="s">
        <v>39</v>
      </c>
    </row>
    <row r="61" spans="1:11" x14ac:dyDescent="0.25">
      <c r="A61" s="38">
        <v>60</v>
      </c>
      <c r="B61" s="38" t="s">
        <v>40</v>
      </c>
      <c r="C61" s="38" t="s">
        <v>41</v>
      </c>
      <c r="D61" s="38" t="s">
        <v>42</v>
      </c>
      <c r="E61" s="38" t="s">
        <v>43</v>
      </c>
      <c r="F61" s="38" t="s">
        <v>44</v>
      </c>
      <c r="G61" s="38" t="s">
        <v>527</v>
      </c>
      <c r="H61" s="38" t="s">
        <v>5</v>
      </c>
      <c r="I61" s="38" t="s">
        <v>45</v>
      </c>
      <c r="J61" s="38" t="s">
        <v>6</v>
      </c>
      <c r="K61" s="38" t="s">
        <v>46</v>
      </c>
    </row>
    <row r="62" spans="1:11" x14ac:dyDescent="0.25">
      <c r="A62" s="38">
        <v>61</v>
      </c>
      <c r="B62" s="38" t="s">
        <v>54</v>
      </c>
      <c r="C62" s="38" t="s">
        <v>55</v>
      </c>
      <c r="D62" s="38" t="s">
        <v>0</v>
      </c>
      <c r="E62" s="38" t="s">
        <v>1</v>
      </c>
      <c r="F62" s="38" t="s">
        <v>56</v>
      </c>
      <c r="G62" s="38" t="s">
        <v>527</v>
      </c>
      <c r="H62" s="38" t="s">
        <v>5</v>
      </c>
      <c r="I62" s="38" t="s">
        <v>57</v>
      </c>
      <c r="J62" s="38" t="s">
        <v>6</v>
      </c>
      <c r="K62" s="38" t="s">
        <v>58</v>
      </c>
    </row>
    <row r="63" spans="1:11" x14ac:dyDescent="0.25">
      <c r="A63" s="38">
        <v>62</v>
      </c>
      <c r="B63" s="38" t="s">
        <v>64</v>
      </c>
      <c r="C63" s="38" t="s">
        <v>65</v>
      </c>
      <c r="D63" s="38" t="s">
        <v>66</v>
      </c>
      <c r="E63" s="38" t="s">
        <v>1</v>
      </c>
      <c r="F63" s="38" t="s">
        <v>67</v>
      </c>
      <c r="G63" s="38" t="s">
        <v>516</v>
      </c>
      <c r="H63" s="38" t="s">
        <v>30</v>
      </c>
      <c r="I63" s="38" t="s">
        <v>68</v>
      </c>
      <c r="J63" s="38" t="s">
        <v>32</v>
      </c>
      <c r="K63" s="38" t="s">
        <v>69</v>
      </c>
    </row>
    <row r="64" spans="1:11" x14ac:dyDescent="0.25">
      <c r="A64" s="38">
        <v>63</v>
      </c>
      <c r="B64" s="38" t="s">
        <v>71</v>
      </c>
      <c r="C64" s="38" t="s">
        <v>72</v>
      </c>
      <c r="D64" s="38" t="s">
        <v>73</v>
      </c>
      <c r="E64" s="38" t="s">
        <v>28</v>
      </c>
      <c r="F64" s="38" t="s">
        <v>74</v>
      </c>
      <c r="G64" s="38" t="s">
        <v>516</v>
      </c>
      <c r="H64" s="38" t="s">
        <v>30</v>
      </c>
      <c r="I64" s="38" t="s">
        <v>75</v>
      </c>
      <c r="J64" s="38" t="s">
        <v>32</v>
      </c>
      <c r="K64" s="38" t="s">
        <v>76</v>
      </c>
    </row>
    <row r="65" spans="1:11" x14ac:dyDescent="0.25">
      <c r="A65" s="38">
        <v>64</v>
      </c>
      <c r="B65" s="38" t="s">
        <v>467</v>
      </c>
      <c r="C65" s="38" t="s">
        <v>468</v>
      </c>
      <c r="D65" s="38" t="s">
        <v>0</v>
      </c>
      <c r="E65" s="38" t="s">
        <v>1</v>
      </c>
      <c r="F65" s="38" t="s">
        <v>469</v>
      </c>
      <c r="G65" s="38" t="s">
        <v>527</v>
      </c>
      <c r="H65" s="38" t="s">
        <v>5</v>
      </c>
      <c r="I65" s="38" t="s">
        <v>470</v>
      </c>
      <c r="J65" s="38" t="s">
        <v>6</v>
      </c>
      <c r="K65" s="38" t="s">
        <v>471</v>
      </c>
    </row>
    <row r="66" spans="1:11" x14ac:dyDescent="0.25">
      <c r="A66" s="38">
        <v>65</v>
      </c>
      <c r="B66" s="38" t="s">
        <v>79</v>
      </c>
      <c r="C66" s="38" t="s">
        <v>11</v>
      </c>
      <c r="D66" s="38" t="s">
        <v>80</v>
      </c>
      <c r="E66" s="38" t="s">
        <v>81</v>
      </c>
      <c r="F66" s="38" t="s">
        <v>82</v>
      </c>
      <c r="G66" s="38" t="s">
        <v>527</v>
      </c>
      <c r="H66" s="38" t="s">
        <v>5</v>
      </c>
      <c r="I66" s="38" t="s">
        <v>83</v>
      </c>
      <c r="J66" s="38" t="s">
        <v>6</v>
      </c>
      <c r="K66" s="38" t="s">
        <v>84</v>
      </c>
    </row>
    <row r="67" spans="1:11" x14ac:dyDescent="0.25">
      <c r="A67" s="38">
        <v>66</v>
      </c>
      <c r="B67" s="38" t="s">
        <v>64</v>
      </c>
      <c r="C67" s="38" t="s">
        <v>65</v>
      </c>
      <c r="D67" s="38" t="s">
        <v>66</v>
      </c>
      <c r="E67" s="38" t="s">
        <v>1</v>
      </c>
      <c r="F67" s="38" t="s">
        <v>85</v>
      </c>
      <c r="G67" s="38" t="s">
        <v>527</v>
      </c>
      <c r="H67" s="38" t="s">
        <v>5</v>
      </c>
      <c r="I67" s="38" t="s">
        <v>86</v>
      </c>
      <c r="J67" s="38" t="s">
        <v>6</v>
      </c>
      <c r="K67" s="38" t="s">
        <v>87</v>
      </c>
    </row>
    <row r="68" spans="1:11" x14ac:dyDescent="0.25">
      <c r="A68" s="38">
        <v>67</v>
      </c>
      <c r="B68" s="38" t="s">
        <v>88</v>
      </c>
      <c r="C68" s="38" t="s">
        <v>89</v>
      </c>
      <c r="D68" s="38" t="s">
        <v>90</v>
      </c>
      <c r="E68" s="38" t="s">
        <v>70</v>
      </c>
      <c r="F68" s="38" t="s">
        <v>91</v>
      </c>
      <c r="G68" s="38" t="s">
        <v>527</v>
      </c>
      <c r="H68" s="38" t="s">
        <v>5</v>
      </c>
      <c r="I68" s="38" t="s">
        <v>92</v>
      </c>
      <c r="J68" s="38" t="s">
        <v>6</v>
      </c>
      <c r="K68" s="38" t="s">
        <v>93</v>
      </c>
    </row>
    <row r="69" spans="1:11" x14ac:dyDescent="0.25">
      <c r="A69" s="38">
        <v>68</v>
      </c>
      <c r="B69" s="38" t="s">
        <v>50</v>
      </c>
      <c r="C69" s="38" t="s">
        <v>51</v>
      </c>
      <c r="D69" s="38" t="s">
        <v>52</v>
      </c>
      <c r="E69" s="38" t="s">
        <v>43</v>
      </c>
      <c r="F69" s="38" t="s">
        <v>94</v>
      </c>
      <c r="G69" s="38" t="s">
        <v>527</v>
      </c>
      <c r="H69" s="38" t="s">
        <v>5</v>
      </c>
      <c r="I69" s="38" t="s">
        <v>95</v>
      </c>
      <c r="J69" s="38" t="s">
        <v>6</v>
      </c>
      <c r="K69" s="38" t="s">
        <v>96</v>
      </c>
    </row>
    <row r="70" spans="1:11" x14ac:dyDescent="0.25">
      <c r="A70" s="38">
        <v>69</v>
      </c>
      <c r="B70" s="38" t="s">
        <v>49</v>
      </c>
      <c r="C70" s="38" t="s">
        <v>97</v>
      </c>
      <c r="D70" s="38" t="s">
        <v>66</v>
      </c>
      <c r="E70" s="38" t="s">
        <v>1</v>
      </c>
      <c r="F70" s="38" t="s">
        <v>98</v>
      </c>
      <c r="G70" s="38" t="s">
        <v>527</v>
      </c>
      <c r="H70" s="38" t="s">
        <v>5</v>
      </c>
      <c r="I70" s="38" t="s">
        <v>99</v>
      </c>
      <c r="J70" s="38" t="s">
        <v>6</v>
      </c>
      <c r="K70" s="38" t="s">
        <v>100</v>
      </c>
    </row>
    <row r="71" spans="1:11" x14ac:dyDescent="0.25">
      <c r="A71" s="38">
        <v>70</v>
      </c>
      <c r="B71" s="38" t="s">
        <v>104</v>
      </c>
      <c r="C71" s="38" t="s">
        <v>105</v>
      </c>
      <c r="D71" s="38" t="s">
        <v>106</v>
      </c>
      <c r="E71" s="38" t="s">
        <v>7</v>
      </c>
      <c r="F71" s="38" t="s">
        <v>107</v>
      </c>
      <c r="G71" s="38" t="s">
        <v>527</v>
      </c>
      <c r="H71" s="38" t="s">
        <v>5</v>
      </c>
      <c r="I71" s="38" t="s">
        <v>108</v>
      </c>
      <c r="J71" s="38" t="s">
        <v>6</v>
      </c>
      <c r="K71" s="38" t="s">
        <v>109</v>
      </c>
    </row>
    <row r="72" spans="1:11" x14ac:dyDescent="0.25">
      <c r="A72" s="38">
        <v>71</v>
      </c>
      <c r="B72" s="38" t="s">
        <v>110</v>
      </c>
      <c r="C72" s="38" t="s">
        <v>111</v>
      </c>
      <c r="D72" s="38" t="s">
        <v>112</v>
      </c>
      <c r="E72" s="38" t="s">
        <v>43</v>
      </c>
      <c r="F72" s="38" t="s">
        <v>113</v>
      </c>
      <c r="G72" s="38" t="s">
        <v>516</v>
      </c>
      <c r="H72" s="38" t="s">
        <v>3</v>
      </c>
      <c r="I72" s="38" t="s">
        <v>114</v>
      </c>
      <c r="J72" s="38" t="s">
        <v>53</v>
      </c>
      <c r="K72" s="38" t="s">
        <v>115</v>
      </c>
    </row>
    <row r="73" spans="1:11" x14ac:dyDescent="0.25">
      <c r="A73" s="38">
        <v>72</v>
      </c>
      <c r="B73" s="38" t="s">
        <v>120</v>
      </c>
      <c r="C73" s="38" t="s">
        <v>121</v>
      </c>
      <c r="D73" s="38" t="s">
        <v>122</v>
      </c>
      <c r="E73" s="38" t="s">
        <v>43</v>
      </c>
      <c r="F73" s="38" t="s">
        <v>123</v>
      </c>
      <c r="G73" s="38" t="s">
        <v>516</v>
      </c>
      <c r="H73" s="38" t="s">
        <v>3</v>
      </c>
      <c r="I73" s="38" t="s">
        <v>124</v>
      </c>
      <c r="J73" s="38" t="s">
        <v>125</v>
      </c>
      <c r="K73" s="38" t="s">
        <v>126</v>
      </c>
    </row>
    <row r="74" spans="1:11" x14ac:dyDescent="0.25">
      <c r="A74" s="38">
        <v>73</v>
      </c>
      <c r="B74" s="38" t="s">
        <v>127</v>
      </c>
      <c r="C74" s="38" t="s">
        <v>47</v>
      </c>
      <c r="D74" s="38" t="s">
        <v>0</v>
      </c>
      <c r="E74" s="38" t="s">
        <v>1</v>
      </c>
      <c r="F74" s="38" t="s">
        <v>128</v>
      </c>
      <c r="G74" s="38" t="s">
        <v>527</v>
      </c>
      <c r="H74" s="38" t="s">
        <v>8</v>
      </c>
      <c r="I74" s="38" t="s">
        <v>129</v>
      </c>
      <c r="J74" s="38" t="s">
        <v>9</v>
      </c>
      <c r="K74" s="38" t="s">
        <v>130</v>
      </c>
    </row>
    <row r="75" spans="1:11" x14ac:dyDescent="0.25">
      <c r="A75" s="38">
        <v>74</v>
      </c>
      <c r="B75" s="38" t="s">
        <v>131</v>
      </c>
      <c r="C75" s="38" t="s">
        <v>132</v>
      </c>
      <c r="D75" s="38" t="s">
        <v>133</v>
      </c>
      <c r="E75" s="38" t="s">
        <v>28</v>
      </c>
      <c r="F75" s="38" t="s">
        <v>134</v>
      </c>
      <c r="G75" s="38" t="s">
        <v>516</v>
      </c>
      <c r="H75" s="38" t="s">
        <v>30</v>
      </c>
      <c r="I75" s="38" t="s">
        <v>135</v>
      </c>
      <c r="J75" s="38" t="s">
        <v>32</v>
      </c>
      <c r="K75" s="38" t="s">
        <v>136</v>
      </c>
    </row>
    <row r="76" spans="1:11" x14ac:dyDescent="0.25">
      <c r="A76" s="38">
        <v>75</v>
      </c>
      <c r="B76" s="38" t="s">
        <v>145</v>
      </c>
      <c r="C76" s="38" t="s">
        <v>146</v>
      </c>
      <c r="D76" s="38" t="s">
        <v>0</v>
      </c>
      <c r="E76" s="38" t="s">
        <v>1</v>
      </c>
      <c r="F76" s="38" t="s">
        <v>147</v>
      </c>
      <c r="G76" s="38" t="s">
        <v>516</v>
      </c>
      <c r="H76" s="38" t="s">
        <v>3</v>
      </c>
      <c r="I76" s="38" t="s">
        <v>148</v>
      </c>
      <c r="J76" s="38" t="s">
        <v>53</v>
      </c>
      <c r="K76" s="38" t="s">
        <v>149</v>
      </c>
    </row>
    <row r="77" spans="1:11" x14ac:dyDescent="0.25">
      <c r="A77" s="38">
        <v>76</v>
      </c>
      <c r="B77" s="38" t="s">
        <v>150</v>
      </c>
      <c r="C77" s="38" t="s">
        <v>151</v>
      </c>
      <c r="D77" s="38" t="s">
        <v>152</v>
      </c>
      <c r="E77" s="38" t="s">
        <v>28</v>
      </c>
      <c r="F77" s="38" t="s">
        <v>153</v>
      </c>
      <c r="G77" s="38" t="s">
        <v>516</v>
      </c>
      <c r="H77" s="38" t="s">
        <v>30</v>
      </c>
      <c r="I77" s="38" t="s">
        <v>154</v>
      </c>
      <c r="J77" s="38" t="s">
        <v>32</v>
      </c>
      <c r="K77" s="38" t="s">
        <v>155</v>
      </c>
    </row>
    <row r="78" spans="1:11" x14ac:dyDescent="0.25">
      <c r="A78" s="38">
        <v>77</v>
      </c>
      <c r="B78" s="38" t="s">
        <v>54</v>
      </c>
      <c r="C78" s="38" t="s">
        <v>55</v>
      </c>
      <c r="D78" s="38" t="s">
        <v>0</v>
      </c>
      <c r="E78" s="38" t="s">
        <v>1</v>
      </c>
      <c r="F78" s="38" t="s">
        <v>156</v>
      </c>
      <c r="G78" s="38" t="s">
        <v>516</v>
      </c>
      <c r="H78" s="38" t="s">
        <v>157</v>
      </c>
      <c r="I78" s="38" t="s">
        <v>158</v>
      </c>
      <c r="J78" s="38" t="s">
        <v>159</v>
      </c>
      <c r="K78" s="38" t="s">
        <v>160</v>
      </c>
    </row>
    <row r="79" spans="1:11" x14ac:dyDescent="0.25">
      <c r="A79" s="38">
        <v>78</v>
      </c>
      <c r="B79" s="38" t="s">
        <v>101</v>
      </c>
      <c r="C79" s="38" t="s">
        <v>102</v>
      </c>
      <c r="D79" s="38" t="s">
        <v>103</v>
      </c>
      <c r="E79" s="38" t="s">
        <v>43</v>
      </c>
      <c r="F79" s="38" t="s">
        <v>169</v>
      </c>
      <c r="G79" s="38" t="s">
        <v>527</v>
      </c>
      <c r="H79" s="38" t="s">
        <v>8</v>
      </c>
      <c r="I79" s="38" t="s">
        <v>170</v>
      </c>
      <c r="J79" s="38" t="s">
        <v>9</v>
      </c>
      <c r="K79" s="38" t="s">
        <v>171</v>
      </c>
    </row>
    <row r="80" spans="1:11" x14ac:dyDescent="0.25">
      <c r="A80" s="38">
        <v>79</v>
      </c>
      <c r="B80" s="38" t="s">
        <v>174</v>
      </c>
      <c r="C80" s="38" t="s">
        <v>175</v>
      </c>
      <c r="D80" s="38" t="s">
        <v>0</v>
      </c>
      <c r="E80" s="38" t="s">
        <v>1</v>
      </c>
      <c r="F80" s="38" t="s">
        <v>176</v>
      </c>
      <c r="G80" s="38" t="s">
        <v>527</v>
      </c>
      <c r="H80" s="38" t="s">
        <v>8</v>
      </c>
      <c r="I80" s="38" t="s">
        <v>177</v>
      </c>
      <c r="J80" s="38" t="s">
        <v>9</v>
      </c>
      <c r="K80" s="38" t="s">
        <v>178</v>
      </c>
    </row>
    <row r="81" spans="1:11" x14ac:dyDescent="0.25">
      <c r="A81" s="38">
        <v>80</v>
      </c>
      <c r="B81" s="38" t="s">
        <v>174</v>
      </c>
      <c r="C81" s="38" t="s">
        <v>175</v>
      </c>
      <c r="D81" s="38" t="s">
        <v>0</v>
      </c>
      <c r="E81" s="38" t="s">
        <v>1</v>
      </c>
      <c r="F81" s="38" t="s">
        <v>472</v>
      </c>
      <c r="G81" s="38" t="s">
        <v>543</v>
      </c>
      <c r="H81" s="38" t="s">
        <v>473</v>
      </c>
      <c r="I81" s="38" t="s">
        <v>474</v>
      </c>
      <c r="J81" s="38" t="s">
        <v>475</v>
      </c>
      <c r="K81" s="38" t="s">
        <v>476</v>
      </c>
    </row>
    <row r="82" spans="1:11" x14ac:dyDescent="0.25">
      <c r="A82" s="38">
        <v>81</v>
      </c>
      <c r="B82" s="38" t="s">
        <v>179</v>
      </c>
      <c r="C82" s="38" t="s">
        <v>180</v>
      </c>
      <c r="D82" s="38" t="s">
        <v>181</v>
      </c>
      <c r="E82" s="38" t="s">
        <v>43</v>
      </c>
      <c r="F82" s="38" t="s">
        <v>182</v>
      </c>
      <c r="G82" s="38" t="s">
        <v>527</v>
      </c>
      <c r="H82" s="38" t="s">
        <v>8</v>
      </c>
      <c r="I82" s="38" t="s">
        <v>183</v>
      </c>
      <c r="J82" s="38" t="s">
        <v>9</v>
      </c>
      <c r="K82" s="38" t="s">
        <v>184</v>
      </c>
    </row>
    <row r="83" spans="1:11" x14ac:dyDescent="0.25">
      <c r="A83" s="38">
        <v>82</v>
      </c>
      <c r="B83" s="38" t="s">
        <v>185</v>
      </c>
      <c r="C83" s="38" t="s">
        <v>186</v>
      </c>
      <c r="D83" s="38" t="s">
        <v>17</v>
      </c>
      <c r="E83" s="38" t="s">
        <v>7</v>
      </c>
      <c r="F83" s="38" t="s">
        <v>187</v>
      </c>
      <c r="G83" s="38" t="s">
        <v>527</v>
      </c>
      <c r="H83" s="38" t="s">
        <v>8</v>
      </c>
      <c r="I83" s="38" t="s">
        <v>188</v>
      </c>
      <c r="J83" s="38" t="s">
        <v>9</v>
      </c>
      <c r="K83" s="38" t="s">
        <v>189</v>
      </c>
    </row>
    <row r="84" spans="1:11" x14ac:dyDescent="0.25">
      <c r="A84" s="38">
        <v>83</v>
      </c>
      <c r="B84" s="38" t="s">
        <v>544</v>
      </c>
      <c r="C84" s="38" t="s">
        <v>545</v>
      </c>
      <c r="D84" s="38" t="s">
        <v>546</v>
      </c>
      <c r="E84" s="38" t="s">
        <v>1</v>
      </c>
      <c r="F84" s="38" t="s">
        <v>547</v>
      </c>
      <c r="G84" s="38" t="s">
        <v>527</v>
      </c>
      <c r="H84" s="38" t="s">
        <v>8</v>
      </c>
      <c r="I84" s="38" t="s">
        <v>548</v>
      </c>
      <c r="J84" s="38" t="s">
        <v>9</v>
      </c>
      <c r="K84" s="38" t="s">
        <v>549</v>
      </c>
    </row>
    <row r="85" spans="1:11" x14ac:dyDescent="0.25">
      <c r="A85" s="38">
        <v>84</v>
      </c>
      <c r="B85" s="38" t="s">
        <v>467</v>
      </c>
      <c r="C85" s="38" t="s">
        <v>468</v>
      </c>
      <c r="D85" s="38" t="s">
        <v>0</v>
      </c>
      <c r="E85" s="38" t="s">
        <v>1</v>
      </c>
      <c r="F85" s="38" t="s">
        <v>477</v>
      </c>
      <c r="G85" s="38" t="s">
        <v>516</v>
      </c>
      <c r="H85" s="38" t="s">
        <v>30</v>
      </c>
      <c r="I85" s="38" t="s">
        <v>478</v>
      </c>
      <c r="J85" s="38" t="s">
        <v>32</v>
      </c>
      <c r="K85" s="38" t="s">
        <v>479</v>
      </c>
    </row>
    <row r="86" spans="1:11" x14ac:dyDescent="0.25">
      <c r="A86" s="38">
        <v>85</v>
      </c>
      <c r="B86" s="38" t="s">
        <v>190</v>
      </c>
      <c r="C86" s="38" t="s">
        <v>191</v>
      </c>
      <c r="D86" s="38" t="s">
        <v>192</v>
      </c>
      <c r="E86" s="38" t="s">
        <v>28</v>
      </c>
      <c r="F86" s="38" t="s">
        <v>193</v>
      </c>
      <c r="G86" s="38" t="s">
        <v>516</v>
      </c>
      <c r="H86" s="38" t="s">
        <v>30</v>
      </c>
      <c r="I86" s="38" t="s">
        <v>194</v>
      </c>
      <c r="J86" s="38" t="s">
        <v>32</v>
      </c>
      <c r="K86" s="38" t="s">
        <v>195</v>
      </c>
    </row>
    <row r="87" spans="1:11" x14ac:dyDescent="0.25">
      <c r="A87" s="38">
        <v>86</v>
      </c>
      <c r="B87" s="38" t="s">
        <v>196</v>
      </c>
      <c r="C87" s="38" t="s">
        <v>104</v>
      </c>
      <c r="D87" s="38" t="s">
        <v>197</v>
      </c>
      <c r="E87" s="38" t="s">
        <v>198</v>
      </c>
      <c r="F87" s="38" t="s">
        <v>199</v>
      </c>
      <c r="G87" s="38" t="s">
        <v>527</v>
      </c>
      <c r="H87" s="38" t="s">
        <v>8</v>
      </c>
      <c r="I87" s="38" t="s">
        <v>200</v>
      </c>
      <c r="J87" s="38" t="s">
        <v>9</v>
      </c>
      <c r="K87" s="38" t="s">
        <v>201</v>
      </c>
    </row>
    <row r="88" spans="1:11" x14ac:dyDescent="0.25">
      <c r="A88" s="38">
        <v>87</v>
      </c>
      <c r="B88" s="38" t="s">
        <v>101</v>
      </c>
      <c r="C88" s="38" t="s">
        <v>102</v>
      </c>
      <c r="D88" s="38" t="s">
        <v>103</v>
      </c>
      <c r="E88" s="38" t="s">
        <v>43</v>
      </c>
      <c r="F88" s="38" t="s">
        <v>202</v>
      </c>
      <c r="G88" s="38" t="s">
        <v>516</v>
      </c>
      <c r="H88" s="38" t="s">
        <v>30</v>
      </c>
      <c r="I88" s="38" t="s">
        <v>203</v>
      </c>
      <c r="J88" s="38" t="s">
        <v>32</v>
      </c>
      <c r="K88" s="38" t="s">
        <v>204</v>
      </c>
    </row>
    <row r="89" spans="1:11" x14ac:dyDescent="0.25">
      <c r="A89" s="38">
        <v>88</v>
      </c>
      <c r="B89" s="38" t="s">
        <v>54</v>
      </c>
      <c r="C89" s="38" t="s">
        <v>55</v>
      </c>
      <c r="D89" s="38" t="s">
        <v>0</v>
      </c>
      <c r="E89" s="38" t="s">
        <v>1</v>
      </c>
      <c r="F89" s="38" t="s">
        <v>480</v>
      </c>
      <c r="G89" s="38" t="s">
        <v>543</v>
      </c>
      <c r="H89" s="38" t="s">
        <v>473</v>
      </c>
      <c r="I89" s="38" t="s">
        <v>481</v>
      </c>
      <c r="J89" s="38" t="s">
        <v>475</v>
      </c>
      <c r="K89" s="38" t="s">
        <v>482</v>
      </c>
    </row>
    <row r="90" spans="1:11" x14ac:dyDescent="0.25">
      <c r="A90" s="38">
        <v>89</v>
      </c>
      <c r="B90" s="38" t="s">
        <v>206</v>
      </c>
      <c r="C90" s="38" t="s">
        <v>207</v>
      </c>
      <c r="D90" s="38" t="s">
        <v>173</v>
      </c>
      <c r="E90" s="38" t="s">
        <v>43</v>
      </c>
      <c r="F90" s="38" t="s">
        <v>208</v>
      </c>
      <c r="G90" s="38" t="s">
        <v>516</v>
      </c>
      <c r="H90" s="38" t="s">
        <v>3</v>
      </c>
      <c r="I90" s="38" t="s">
        <v>209</v>
      </c>
      <c r="J90" s="38" t="s">
        <v>53</v>
      </c>
      <c r="K90" s="38" t="s">
        <v>210</v>
      </c>
    </row>
    <row r="91" spans="1:11" x14ac:dyDescent="0.25">
      <c r="A91" s="38">
        <v>90</v>
      </c>
      <c r="B91" s="38" t="s">
        <v>216</v>
      </c>
      <c r="C91" s="38" t="s">
        <v>217</v>
      </c>
      <c r="D91" s="38" t="s">
        <v>0</v>
      </c>
      <c r="E91" s="38" t="s">
        <v>1</v>
      </c>
      <c r="F91" s="38" t="s">
        <v>218</v>
      </c>
      <c r="G91" s="38" t="s">
        <v>516</v>
      </c>
      <c r="H91" s="38" t="s">
        <v>3</v>
      </c>
      <c r="I91" s="38" t="s">
        <v>219</v>
      </c>
      <c r="J91" s="38" t="s">
        <v>53</v>
      </c>
      <c r="K91" s="38" t="s">
        <v>220</v>
      </c>
    </row>
    <row r="92" spans="1:11" x14ac:dyDescent="0.25">
      <c r="A92" s="38">
        <v>91</v>
      </c>
      <c r="B92" s="38" t="s">
        <v>50</v>
      </c>
      <c r="C92" s="38" t="s">
        <v>51</v>
      </c>
      <c r="D92" s="38" t="s">
        <v>52</v>
      </c>
      <c r="E92" s="38" t="s">
        <v>43</v>
      </c>
      <c r="F92" s="38" t="s">
        <v>221</v>
      </c>
      <c r="G92" s="38" t="s">
        <v>516</v>
      </c>
      <c r="H92" s="38" t="s">
        <v>3</v>
      </c>
      <c r="I92" s="38" t="s">
        <v>222</v>
      </c>
      <c r="J92" s="38" t="s">
        <v>53</v>
      </c>
      <c r="K92" s="38" t="s">
        <v>223</v>
      </c>
    </row>
    <row r="93" spans="1:11" x14ac:dyDescent="0.25">
      <c r="A93" s="38">
        <v>92</v>
      </c>
      <c r="B93" s="38" t="s">
        <v>224</v>
      </c>
      <c r="C93" s="38" t="s">
        <v>225</v>
      </c>
      <c r="D93" s="38" t="s">
        <v>0</v>
      </c>
      <c r="E93" s="38" t="s">
        <v>1</v>
      </c>
      <c r="F93" s="38" t="s">
        <v>226</v>
      </c>
      <c r="G93" s="38" t="s">
        <v>516</v>
      </c>
      <c r="H93" s="38" t="s">
        <v>3</v>
      </c>
      <c r="I93" s="38" t="s">
        <v>227</v>
      </c>
      <c r="J93" s="38" t="s">
        <v>53</v>
      </c>
      <c r="K93" s="38" t="s">
        <v>228</v>
      </c>
    </row>
    <row r="94" spans="1:11" x14ac:dyDescent="0.25">
      <c r="A94" s="38">
        <v>93</v>
      </c>
      <c r="B94" s="38" t="s">
        <v>54</v>
      </c>
      <c r="C94" s="38" t="s">
        <v>55</v>
      </c>
      <c r="D94" s="38" t="s">
        <v>0</v>
      </c>
      <c r="E94" s="38" t="s">
        <v>1</v>
      </c>
      <c r="F94" s="38" t="s">
        <v>229</v>
      </c>
      <c r="G94" s="38" t="s">
        <v>516</v>
      </c>
      <c r="H94" s="38" t="s">
        <v>3</v>
      </c>
      <c r="I94" s="38" t="s">
        <v>230</v>
      </c>
      <c r="J94" s="38" t="s">
        <v>53</v>
      </c>
      <c r="K94" s="38" t="s">
        <v>231</v>
      </c>
    </row>
    <row r="95" spans="1:11" x14ac:dyDescent="0.25">
      <c r="A95" s="38">
        <v>94</v>
      </c>
      <c r="B95" s="38" t="s">
        <v>232</v>
      </c>
      <c r="C95" s="38" t="s">
        <v>233</v>
      </c>
      <c r="D95" s="38" t="s">
        <v>234</v>
      </c>
      <c r="E95" s="38" t="s">
        <v>1</v>
      </c>
      <c r="F95" s="38" t="s">
        <v>235</v>
      </c>
      <c r="G95" s="38" t="s">
        <v>516</v>
      </c>
      <c r="H95" s="38" t="s">
        <v>3</v>
      </c>
      <c r="I95" s="38" t="s">
        <v>236</v>
      </c>
      <c r="J95" s="38" t="s">
        <v>53</v>
      </c>
      <c r="K95" s="38" t="s">
        <v>237</v>
      </c>
    </row>
    <row r="96" spans="1:11" x14ac:dyDescent="0.25">
      <c r="A96" s="38">
        <v>95</v>
      </c>
      <c r="B96" s="38" t="s">
        <v>50</v>
      </c>
      <c r="C96" s="38" t="s">
        <v>51</v>
      </c>
      <c r="D96" s="38" t="s">
        <v>52</v>
      </c>
      <c r="E96" s="38" t="s">
        <v>43</v>
      </c>
      <c r="F96" s="38" t="s">
        <v>246</v>
      </c>
      <c r="G96" s="38" t="s">
        <v>516</v>
      </c>
      <c r="H96" s="38" t="s">
        <v>3</v>
      </c>
      <c r="I96" s="38" t="s">
        <v>247</v>
      </c>
      <c r="J96" s="38" t="s">
        <v>125</v>
      </c>
      <c r="K96" s="38" t="s">
        <v>248</v>
      </c>
    </row>
    <row r="97" spans="1:11" x14ac:dyDescent="0.25">
      <c r="A97" s="38">
        <v>96</v>
      </c>
      <c r="B97" s="38" t="s">
        <v>249</v>
      </c>
      <c r="C97" s="38" t="s">
        <v>250</v>
      </c>
      <c r="D97" s="38" t="s">
        <v>251</v>
      </c>
      <c r="E97" s="38" t="s">
        <v>43</v>
      </c>
      <c r="F97" s="38" t="s">
        <v>252</v>
      </c>
      <c r="G97" s="38" t="s">
        <v>516</v>
      </c>
      <c r="H97" s="38" t="s">
        <v>3</v>
      </c>
      <c r="I97" s="38" t="s">
        <v>253</v>
      </c>
      <c r="J97" s="38" t="s">
        <v>125</v>
      </c>
      <c r="K97" s="38" t="s">
        <v>254</v>
      </c>
    </row>
    <row r="98" spans="1:11" x14ac:dyDescent="0.25">
      <c r="A98" s="38">
        <v>97</v>
      </c>
      <c r="B98" s="38" t="s">
        <v>262</v>
      </c>
      <c r="C98" s="38" t="s">
        <v>263</v>
      </c>
      <c r="D98" s="38" t="s">
        <v>264</v>
      </c>
      <c r="E98" s="38" t="s">
        <v>1</v>
      </c>
      <c r="F98" s="38" t="s">
        <v>265</v>
      </c>
      <c r="G98" s="38" t="s">
        <v>516</v>
      </c>
      <c r="H98" s="38" t="s">
        <v>3</v>
      </c>
      <c r="I98" s="38" t="s">
        <v>266</v>
      </c>
      <c r="J98" s="38" t="s">
        <v>53</v>
      </c>
      <c r="K98" s="38" t="s">
        <v>267</v>
      </c>
    </row>
    <row r="99" spans="1:11" x14ac:dyDescent="0.25">
      <c r="A99" s="38">
        <v>98</v>
      </c>
      <c r="B99" s="38" t="s">
        <v>268</v>
      </c>
      <c r="C99" s="38" t="s">
        <v>269</v>
      </c>
      <c r="D99" s="38" t="s">
        <v>66</v>
      </c>
      <c r="E99" s="38" t="s">
        <v>1</v>
      </c>
      <c r="F99" s="38" t="s">
        <v>270</v>
      </c>
      <c r="G99" s="38" t="s">
        <v>516</v>
      </c>
      <c r="H99" s="38" t="s">
        <v>3</v>
      </c>
      <c r="I99" s="38" t="s">
        <v>271</v>
      </c>
      <c r="J99" s="38" t="s">
        <v>53</v>
      </c>
      <c r="K99" s="38" t="s">
        <v>272</v>
      </c>
    </row>
    <row r="100" spans="1:11" x14ac:dyDescent="0.25">
      <c r="A100" s="38">
        <v>99</v>
      </c>
      <c r="B100" s="38" t="s">
        <v>273</v>
      </c>
      <c r="C100" s="38" t="s">
        <v>274</v>
      </c>
      <c r="D100" s="38" t="s">
        <v>0</v>
      </c>
      <c r="E100" s="38" t="s">
        <v>1</v>
      </c>
      <c r="F100" s="38" t="s">
        <v>275</v>
      </c>
      <c r="G100" s="38" t="s">
        <v>516</v>
      </c>
      <c r="H100" s="38" t="s">
        <v>3</v>
      </c>
      <c r="I100" s="38" t="s">
        <v>276</v>
      </c>
      <c r="J100" s="38" t="s">
        <v>53</v>
      </c>
      <c r="K100" s="38" t="s">
        <v>277</v>
      </c>
    </row>
    <row r="101" spans="1:11" x14ac:dyDescent="0.25">
      <c r="A101" s="38">
        <v>100</v>
      </c>
      <c r="B101" s="38" t="s">
        <v>278</v>
      </c>
      <c r="C101" s="38" t="s">
        <v>279</v>
      </c>
      <c r="D101" s="38" t="s">
        <v>66</v>
      </c>
      <c r="E101" s="38" t="s">
        <v>1</v>
      </c>
      <c r="F101" s="38" t="s">
        <v>280</v>
      </c>
      <c r="G101" s="38" t="s">
        <v>516</v>
      </c>
      <c r="H101" s="38" t="s">
        <v>3</v>
      </c>
      <c r="I101" s="38" t="s">
        <v>281</v>
      </c>
      <c r="J101" s="38" t="s">
        <v>53</v>
      </c>
      <c r="K101" s="38" t="s">
        <v>282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82"/>
  <dimension ref="A1:L95"/>
  <sheetViews>
    <sheetView workbookViewId="0">
      <selection activeCell="A2" sqref="A2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2.0" collapsed="false"/>
    <col min="7" max="7" bestFit="true" customWidth="true" width="18.5703125" collapsed="false"/>
    <col min="8" max="8" bestFit="true" customWidth="true" width="14.710937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0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2">
        <v>1</v>
      </c>
      <c r="B2" s="24" t="s">
        <v>262</v>
      </c>
      <c r="C2" s="24" t="s">
        <v>421</v>
      </c>
      <c r="D2" s="24" t="s">
        <v>0</v>
      </c>
      <c r="E2" s="24" t="s">
        <v>1</v>
      </c>
      <c r="F2" s="24" t="s">
        <v>551</v>
      </c>
      <c r="G2" s="24" t="s">
        <v>527</v>
      </c>
      <c r="H2" s="24" t="s">
        <v>552</v>
      </c>
      <c r="I2" s="24" t="s">
        <v>553</v>
      </c>
      <c r="J2" s="24" t="s">
        <v>554</v>
      </c>
      <c r="K2" s="24" t="s">
        <v>555</v>
      </c>
    </row>
    <row r="3" spans="1:11" x14ac:dyDescent="0.25">
      <c r="A3" s="2">
        <v>2</v>
      </c>
      <c r="B3" s="24" t="s">
        <v>566</v>
      </c>
      <c r="C3" s="24" t="s">
        <v>556</v>
      </c>
      <c r="D3" s="24" t="s">
        <v>0</v>
      </c>
      <c r="E3" s="24" t="s">
        <v>1</v>
      </c>
      <c r="F3" s="24" t="s">
        <v>557</v>
      </c>
      <c r="G3" s="24" t="s">
        <v>516</v>
      </c>
      <c r="H3" s="24" t="s">
        <v>287</v>
      </c>
      <c r="I3" s="24" t="s">
        <v>558</v>
      </c>
      <c r="J3" s="24" t="s">
        <v>289</v>
      </c>
      <c r="K3" s="24" t="s">
        <v>559</v>
      </c>
    </row>
    <row r="4" spans="1:11" x14ac:dyDescent="0.25">
      <c r="A4" s="2">
        <v>3</v>
      </c>
      <c r="B4" s="24" t="s">
        <v>519</v>
      </c>
      <c r="C4" s="24" t="s">
        <v>520</v>
      </c>
      <c r="D4" s="24" t="s">
        <v>0</v>
      </c>
      <c r="E4" s="24" t="s">
        <v>1</v>
      </c>
      <c r="F4" s="24" t="s">
        <v>526</v>
      </c>
      <c r="G4" s="24" t="s">
        <v>527</v>
      </c>
      <c r="H4" s="24" t="s">
        <v>5</v>
      </c>
      <c r="I4" s="24" t="s">
        <v>528</v>
      </c>
      <c r="J4" s="24" t="s">
        <v>6</v>
      </c>
      <c r="K4" s="24" t="s">
        <v>560</v>
      </c>
    </row>
    <row r="5" spans="1:11" x14ac:dyDescent="0.25">
      <c r="A5" s="2">
        <v>4</v>
      </c>
      <c r="B5" s="24" t="s">
        <v>567</v>
      </c>
      <c r="C5" s="24" t="s">
        <v>561</v>
      </c>
      <c r="D5" s="24" t="s">
        <v>0</v>
      </c>
      <c r="E5" s="24" t="s">
        <v>1</v>
      </c>
      <c r="F5" s="24" t="s">
        <v>61</v>
      </c>
      <c r="G5" s="24" t="s">
        <v>516</v>
      </c>
      <c r="H5" s="24" t="s">
        <v>3</v>
      </c>
      <c r="I5" s="24" t="s">
        <v>62</v>
      </c>
      <c r="J5" s="24" t="s">
        <v>53</v>
      </c>
      <c r="K5" s="24" t="s">
        <v>562</v>
      </c>
    </row>
    <row r="6" spans="1:11" x14ac:dyDescent="0.25">
      <c r="A6" s="2">
        <v>5</v>
      </c>
      <c r="B6" s="24" t="s">
        <v>407</v>
      </c>
      <c r="C6" s="24" t="s">
        <v>408</v>
      </c>
      <c r="D6" s="24" t="s">
        <v>27</v>
      </c>
      <c r="E6" s="24" t="s">
        <v>28</v>
      </c>
      <c r="F6" s="24" t="s">
        <v>563</v>
      </c>
      <c r="G6" s="24" t="s">
        <v>516</v>
      </c>
      <c r="H6" s="24" t="s">
        <v>294</v>
      </c>
      <c r="I6" s="24" t="s">
        <v>564</v>
      </c>
      <c r="J6" s="24" t="s">
        <v>289</v>
      </c>
      <c r="K6" s="24" t="s">
        <v>565</v>
      </c>
    </row>
    <row r="7" spans="1:11" x14ac:dyDescent="0.25">
      <c r="A7" s="2">
        <v>6</v>
      </c>
      <c r="B7" s="24" t="s">
        <v>161</v>
      </c>
      <c r="C7" s="24" t="s">
        <v>162</v>
      </c>
      <c r="D7" s="24" t="s">
        <v>394</v>
      </c>
      <c r="E7" s="24" t="s">
        <v>1</v>
      </c>
      <c r="F7" s="24" t="s">
        <v>163</v>
      </c>
      <c r="G7" s="24" t="s">
        <v>516</v>
      </c>
      <c r="H7" s="24" t="s">
        <v>30</v>
      </c>
      <c r="I7" s="24" t="s">
        <v>164</v>
      </c>
      <c r="J7" s="24" t="s">
        <v>32</v>
      </c>
      <c r="K7" s="24" t="s">
        <v>517</v>
      </c>
    </row>
    <row r="8" spans="1:11" x14ac:dyDescent="0.25">
      <c r="A8" s="2">
        <v>7</v>
      </c>
      <c r="B8" s="24" t="s">
        <v>322</v>
      </c>
      <c r="C8" s="24" t="s">
        <v>323</v>
      </c>
      <c r="D8" s="24" t="s">
        <v>66</v>
      </c>
      <c r="E8" s="24" t="s">
        <v>1</v>
      </c>
      <c r="F8" s="24" t="s">
        <v>324</v>
      </c>
      <c r="G8" s="24" t="s">
        <v>516</v>
      </c>
      <c r="H8" s="24" t="s">
        <v>287</v>
      </c>
      <c r="I8" s="24" t="s">
        <v>325</v>
      </c>
      <c r="J8" s="24" t="s">
        <v>289</v>
      </c>
      <c r="K8" s="24" t="s">
        <v>525</v>
      </c>
    </row>
    <row r="9" spans="1:11" x14ac:dyDescent="0.25">
      <c r="A9" s="2">
        <v>8</v>
      </c>
      <c r="B9" s="24" t="s">
        <v>530</v>
      </c>
      <c r="C9" s="24" t="s">
        <v>531</v>
      </c>
      <c r="D9" s="24" t="s">
        <v>0</v>
      </c>
      <c r="E9" s="24" t="s">
        <v>1</v>
      </c>
      <c r="F9" s="24" t="s">
        <v>532</v>
      </c>
      <c r="G9" s="24" t="s">
        <v>516</v>
      </c>
      <c r="H9" s="24" t="s">
        <v>294</v>
      </c>
      <c r="I9" s="24" t="s">
        <v>533</v>
      </c>
      <c r="J9" s="24" t="s">
        <v>516</v>
      </c>
      <c r="K9" s="24" t="s">
        <v>534</v>
      </c>
    </row>
    <row r="10" spans="1:11" x14ac:dyDescent="0.25">
      <c r="A10" s="2">
        <v>9</v>
      </c>
      <c r="B10" s="24" t="s">
        <v>4</v>
      </c>
      <c r="C10" s="24" t="s">
        <v>4</v>
      </c>
      <c r="D10" s="24" t="s">
        <v>4</v>
      </c>
      <c r="E10" s="24" t="s">
        <v>4</v>
      </c>
      <c r="F10" s="24" t="s">
        <v>540</v>
      </c>
      <c r="G10" s="24" t="s">
        <v>516</v>
      </c>
      <c r="H10" s="24" t="s">
        <v>294</v>
      </c>
      <c r="I10" s="24" t="s">
        <v>541</v>
      </c>
      <c r="J10" s="24" t="s">
        <v>289</v>
      </c>
      <c r="K10" s="24" t="s">
        <v>542</v>
      </c>
    </row>
    <row r="11" spans="1:11" x14ac:dyDescent="0.25">
      <c r="A11" s="2">
        <v>10</v>
      </c>
      <c r="B11" s="24" t="s">
        <v>283</v>
      </c>
      <c r="C11" s="24" t="s">
        <v>284</v>
      </c>
      <c r="D11" s="24" t="s">
        <v>285</v>
      </c>
      <c r="E11" s="24" t="s">
        <v>7</v>
      </c>
      <c r="F11" s="24" t="s">
        <v>286</v>
      </c>
      <c r="G11" s="24" t="s">
        <v>516</v>
      </c>
      <c r="H11" s="24" t="s">
        <v>287</v>
      </c>
      <c r="I11" s="24" t="s">
        <v>288</v>
      </c>
      <c r="J11" s="24" t="s">
        <v>289</v>
      </c>
      <c r="K11" s="24" t="s">
        <v>290</v>
      </c>
    </row>
    <row r="12" spans="1:11" x14ac:dyDescent="0.25">
      <c r="A12" s="2">
        <v>11</v>
      </c>
      <c r="B12" s="24" t="s">
        <v>291</v>
      </c>
      <c r="C12" s="24" t="s">
        <v>292</v>
      </c>
      <c r="D12" s="24" t="s">
        <v>0</v>
      </c>
      <c r="E12" s="24" t="s">
        <v>1</v>
      </c>
      <c r="F12" s="24" t="s">
        <v>293</v>
      </c>
      <c r="G12" s="24" t="s">
        <v>516</v>
      </c>
      <c r="H12" s="24" t="s">
        <v>294</v>
      </c>
      <c r="I12" s="24" t="s">
        <v>295</v>
      </c>
      <c r="J12" s="24" t="s">
        <v>289</v>
      </c>
      <c r="K12" s="24" t="s">
        <v>296</v>
      </c>
    </row>
    <row r="13" spans="1:11" x14ac:dyDescent="0.25">
      <c r="A13" s="2">
        <v>12</v>
      </c>
      <c r="B13" s="24" t="s">
        <v>297</v>
      </c>
      <c r="C13" s="24" t="s">
        <v>255</v>
      </c>
      <c r="D13" s="24" t="s">
        <v>0</v>
      </c>
      <c r="E13" s="24" t="s">
        <v>1</v>
      </c>
      <c r="F13" s="24" t="s">
        <v>298</v>
      </c>
      <c r="G13" s="24" t="s">
        <v>516</v>
      </c>
      <c r="H13" s="24" t="s">
        <v>294</v>
      </c>
      <c r="I13" s="24" t="s">
        <v>299</v>
      </c>
      <c r="J13" s="24" t="s">
        <v>289</v>
      </c>
      <c r="K13" s="24" t="s">
        <v>300</v>
      </c>
    </row>
    <row r="14" spans="1:11" x14ac:dyDescent="0.25">
      <c r="A14" s="2">
        <v>13</v>
      </c>
      <c r="B14" s="24" t="s">
        <v>301</v>
      </c>
      <c r="C14" s="24" t="s">
        <v>302</v>
      </c>
      <c r="D14" s="24" t="s">
        <v>0</v>
      </c>
      <c r="E14" s="24" t="s">
        <v>1</v>
      </c>
      <c r="F14" s="24" t="s">
        <v>303</v>
      </c>
      <c r="G14" s="24" t="s">
        <v>516</v>
      </c>
      <c r="H14" s="24" t="s">
        <v>294</v>
      </c>
      <c r="I14" s="24" t="s">
        <v>304</v>
      </c>
      <c r="J14" s="24" t="s">
        <v>289</v>
      </c>
      <c r="K14" s="24" t="s">
        <v>305</v>
      </c>
    </row>
    <row r="15" spans="1:11" x14ac:dyDescent="0.25">
      <c r="A15" s="2">
        <v>14</v>
      </c>
      <c r="B15" s="24" t="s">
        <v>306</v>
      </c>
      <c r="C15" s="24" t="s">
        <v>307</v>
      </c>
      <c r="D15" s="24" t="s">
        <v>112</v>
      </c>
      <c r="E15" s="24" t="s">
        <v>43</v>
      </c>
      <c r="F15" s="24" t="s">
        <v>308</v>
      </c>
      <c r="G15" s="24" t="s">
        <v>516</v>
      </c>
      <c r="H15" s="24" t="s">
        <v>287</v>
      </c>
      <c r="I15" s="24" t="s">
        <v>309</v>
      </c>
      <c r="J15" s="24" t="s">
        <v>289</v>
      </c>
      <c r="K15" s="24" t="s">
        <v>310</v>
      </c>
    </row>
    <row r="16" spans="1:11" x14ac:dyDescent="0.25">
      <c r="A16" s="2">
        <v>15</v>
      </c>
      <c r="B16" s="24" t="s">
        <v>311</v>
      </c>
      <c r="C16" s="24" t="s">
        <v>312</v>
      </c>
      <c r="D16" s="24" t="s">
        <v>313</v>
      </c>
      <c r="E16" s="24" t="s">
        <v>43</v>
      </c>
      <c r="F16" s="24" t="s">
        <v>314</v>
      </c>
      <c r="G16" s="24" t="s">
        <v>516</v>
      </c>
      <c r="H16" s="24" t="s">
        <v>294</v>
      </c>
      <c r="I16" s="24" t="s">
        <v>315</v>
      </c>
      <c r="J16" s="24" t="s">
        <v>289</v>
      </c>
      <c r="K16" s="24" t="s">
        <v>316</v>
      </c>
    </row>
    <row r="17" spans="1:11" x14ac:dyDescent="0.25">
      <c r="A17" s="2">
        <v>16</v>
      </c>
      <c r="B17" s="24" t="s">
        <v>317</v>
      </c>
      <c r="C17" s="24" t="s">
        <v>279</v>
      </c>
      <c r="D17" s="24" t="s">
        <v>318</v>
      </c>
      <c r="E17" s="24" t="s">
        <v>28</v>
      </c>
      <c r="F17" s="24" t="s">
        <v>319</v>
      </c>
      <c r="G17" s="24" t="s">
        <v>516</v>
      </c>
      <c r="H17" s="24" t="s">
        <v>287</v>
      </c>
      <c r="I17" s="24" t="s">
        <v>320</v>
      </c>
      <c r="J17" s="24" t="s">
        <v>289</v>
      </c>
      <c r="K17" s="24" t="s">
        <v>321</v>
      </c>
    </row>
    <row r="18" spans="1:11" x14ac:dyDescent="0.25">
      <c r="A18" s="2">
        <v>17</v>
      </c>
      <c r="B18" s="24" t="s">
        <v>242</v>
      </c>
      <c r="C18" s="24" t="s">
        <v>243</v>
      </c>
      <c r="D18" s="24" t="s">
        <v>173</v>
      </c>
      <c r="E18" s="24" t="s">
        <v>43</v>
      </c>
      <c r="F18" s="24" t="s">
        <v>244</v>
      </c>
      <c r="G18" s="24" t="s">
        <v>516</v>
      </c>
      <c r="H18" s="24" t="s">
        <v>3</v>
      </c>
      <c r="I18" s="24" t="s">
        <v>245</v>
      </c>
      <c r="J18" s="24" t="s">
        <v>125</v>
      </c>
      <c r="K18" s="24" t="s">
        <v>326</v>
      </c>
    </row>
    <row r="19" spans="1:11" x14ac:dyDescent="0.25">
      <c r="A19" s="2">
        <v>18</v>
      </c>
      <c r="B19" s="24" t="s">
        <v>327</v>
      </c>
      <c r="C19" s="24" t="s">
        <v>328</v>
      </c>
      <c r="D19" s="24" t="s">
        <v>112</v>
      </c>
      <c r="E19" s="24" t="s">
        <v>43</v>
      </c>
      <c r="F19" s="24" t="s">
        <v>329</v>
      </c>
      <c r="G19" s="24" t="s">
        <v>516</v>
      </c>
      <c r="H19" s="24" t="s">
        <v>287</v>
      </c>
      <c r="I19" s="24" t="s">
        <v>330</v>
      </c>
      <c r="J19" s="24" t="s">
        <v>289</v>
      </c>
      <c r="K19" s="24" t="s">
        <v>331</v>
      </c>
    </row>
    <row r="20" spans="1:11" x14ac:dyDescent="0.25">
      <c r="A20" s="2">
        <v>19</v>
      </c>
      <c r="B20" s="24" t="s">
        <v>15</v>
      </c>
      <c r="C20" s="24" t="s">
        <v>16</v>
      </c>
      <c r="D20" s="24" t="s">
        <v>17</v>
      </c>
      <c r="E20" s="24" t="s">
        <v>7</v>
      </c>
      <c r="F20" s="24" t="s">
        <v>18</v>
      </c>
      <c r="G20" s="24" t="s">
        <v>527</v>
      </c>
      <c r="H20" s="24" t="s">
        <v>5</v>
      </c>
      <c r="I20" s="24" t="s">
        <v>19</v>
      </c>
      <c r="J20" s="24" t="s">
        <v>6</v>
      </c>
      <c r="K20" s="24" t="s">
        <v>332</v>
      </c>
    </row>
    <row r="21" spans="1:11" x14ac:dyDescent="0.25">
      <c r="A21" s="2">
        <v>20</v>
      </c>
      <c r="B21" s="24" t="s">
        <v>333</v>
      </c>
      <c r="C21" s="24" t="s">
        <v>334</v>
      </c>
      <c r="D21" s="24" t="s">
        <v>335</v>
      </c>
      <c r="E21" s="24" t="s">
        <v>48</v>
      </c>
      <c r="F21" s="24" t="s">
        <v>336</v>
      </c>
      <c r="G21" s="24" t="s">
        <v>516</v>
      </c>
      <c r="H21" s="24" t="s">
        <v>287</v>
      </c>
      <c r="I21" s="24" t="s">
        <v>337</v>
      </c>
      <c r="J21" s="24" t="s">
        <v>289</v>
      </c>
      <c r="K21" s="24" t="s">
        <v>338</v>
      </c>
    </row>
    <row r="22" spans="1:11" x14ac:dyDescent="0.25">
      <c r="A22" s="2">
        <v>21</v>
      </c>
      <c r="B22" s="24" t="s">
        <v>339</v>
      </c>
      <c r="C22" s="24" t="s">
        <v>340</v>
      </c>
      <c r="D22" s="24" t="s">
        <v>341</v>
      </c>
      <c r="E22" s="24" t="s">
        <v>48</v>
      </c>
      <c r="F22" s="24" t="s">
        <v>342</v>
      </c>
      <c r="G22" s="24" t="s">
        <v>516</v>
      </c>
      <c r="H22" s="24" t="s">
        <v>287</v>
      </c>
      <c r="I22" s="24" t="s">
        <v>343</v>
      </c>
      <c r="J22" s="24" t="s">
        <v>289</v>
      </c>
      <c r="K22" s="24" t="s">
        <v>344</v>
      </c>
    </row>
    <row r="23" spans="1:11" x14ac:dyDescent="0.25">
      <c r="A23" s="2">
        <v>22</v>
      </c>
      <c r="B23" s="24" t="s">
        <v>345</v>
      </c>
      <c r="C23" s="24" t="s">
        <v>346</v>
      </c>
      <c r="D23" s="24" t="s">
        <v>17</v>
      </c>
      <c r="E23" s="24" t="s">
        <v>7</v>
      </c>
      <c r="F23" s="24" t="s">
        <v>347</v>
      </c>
      <c r="G23" s="24" t="s">
        <v>516</v>
      </c>
      <c r="H23" s="24" t="s">
        <v>287</v>
      </c>
      <c r="I23" s="24" t="s">
        <v>348</v>
      </c>
      <c r="J23" s="24" t="s">
        <v>289</v>
      </c>
      <c r="K23" s="24" t="s">
        <v>349</v>
      </c>
    </row>
    <row r="24" spans="1:11" x14ac:dyDescent="0.25">
      <c r="A24" s="2">
        <v>23</v>
      </c>
      <c r="B24" s="24" t="s">
        <v>350</v>
      </c>
      <c r="C24" s="24" t="s">
        <v>340</v>
      </c>
      <c r="D24" s="24" t="s">
        <v>351</v>
      </c>
      <c r="E24" s="24" t="s">
        <v>48</v>
      </c>
      <c r="F24" s="24" t="s">
        <v>352</v>
      </c>
      <c r="G24" s="24" t="s">
        <v>516</v>
      </c>
      <c r="H24" s="24" t="s">
        <v>287</v>
      </c>
      <c r="I24" s="24" t="s">
        <v>353</v>
      </c>
      <c r="J24" s="24" t="s">
        <v>289</v>
      </c>
      <c r="K24" s="24" t="s">
        <v>354</v>
      </c>
    </row>
    <row r="25" spans="1:11" x14ac:dyDescent="0.25">
      <c r="A25" s="2">
        <v>24</v>
      </c>
      <c r="B25" s="24" t="s">
        <v>355</v>
      </c>
      <c r="C25" s="24" t="s">
        <v>356</v>
      </c>
      <c r="D25" s="24" t="s">
        <v>0</v>
      </c>
      <c r="E25" s="24" t="s">
        <v>1</v>
      </c>
      <c r="F25" s="24" t="s">
        <v>357</v>
      </c>
      <c r="G25" s="24" t="s">
        <v>516</v>
      </c>
      <c r="H25" s="24" t="s">
        <v>294</v>
      </c>
      <c r="I25" s="24" t="s">
        <v>358</v>
      </c>
      <c r="J25" s="24" t="s">
        <v>289</v>
      </c>
      <c r="K25" s="24" t="s">
        <v>359</v>
      </c>
    </row>
    <row r="26" spans="1:11" x14ac:dyDescent="0.25">
      <c r="A26" s="2">
        <v>25</v>
      </c>
      <c r="B26" s="24" t="s">
        <v>238</v>
      </c>
      <c r="C26" s="24" t="s">
        <v>239</v>
      </c>
      <c r="D26" s="24" t="s">
        <v>0</v>
      </c>
      <c r="E26" s="24" t="s">
        <v>1</v>
      </c>
      <c r="F26" s="24" t="s">
        <v>240</v>
      </c>
      <c r="G26" s="24" t="s">
        <v>516</v>
      </c>
      <c r="H26" s="24" t="s">
        <v>3</v>
      </c>
      <c r="I26" s="24" t="s">
        <v>241</v>
      </c>
      <c r="J26" s="24" t="s">
        <v>53</v>
      </c>
      <c r="K26" s="24" t="s">
        <v>360</v>
      </c>
    </row>
    <row r="27" spans="1:11" x14ac:dyDescent="0.25">
      <c r="A27" s="2">
        <v>26</v>
      </c>
      <c r="B27" s="24" t="s">
        <v>361</v>
      </c>
      <c r="C27" s="24" t="s">
        <v>362</v>
      </c>
      <c r="D27" s="24" t="s">
        <v>0</v>
      </c>
      <c r="E27" s="24" t="s">
        <v>1</v>
      </c>
      <c r="F27" s="24" t="s">
        <v>363</v>
      </c>
      <c r="G27" s="24" t="s">
        <v>516</v>
      </c>
      <c r="H27" s="24" t="s">
        <v>287</v>
      </c>
      <c r="I27" s="24" t="s">
        <v>364</v>
      </c>
      <c r="J27" s="24" t="s">
        <v>289</v>
      </c>
      <c r="K27" s="24" t="s">
        <v>365</v>
      </c>
    </row>
    <row r="28" spans="1:11" x14ac:dyDescent="0.25">
      <c r="A28" s="2">
        <v>27</v>
      </c>
      <c r="B28" s="24" t="s">
        <v>366</v>
      </c>
      <c r="C28" s="24" t="s">
        <v>367</v>
      </c>
      <c r="D28" s="24" t="s">
        <v>368</v>
      </c>
      <c r="E28" s="24" t="s">
        <v>43</v>
      </c>
      <c r="F28" s="24" t="s">
        <v>369</v>
      </c>
      <c r="G28" s="24" t="s">
        <v>516</v>
      </c>
      <c r="H28" s="24" t="s">
        <v>294</v>
      </c>
      <c r="I28" s="24" t="s">
        <v>370</v>
      </c>
      <c r="J28" s="24" t="s">
        <v>289</v>
      </c>
      <c r="K28" s="24" t="s">
        <v>371</v>
      </c>
    </row>
    <row r="29" spans="1:11" x14ac:dyDescent="0.25">
      <c r="A29" s="2">
        <v>28</v>
      </c>
      <c r="B29" s="24" t="s">
        <v>372</v>
      </c>
      <c r="C29" s="24" t="s">
        <v>373</v>
      </c>
      <c r="D29" s="24" t="s">
        <v>42</v>
      </c>
      <c r="E29" s="24" t="s">
        <v>43</v>
      </c>
      <c r="F29" s="24" t="s">
        <v>374</v>
      </c>
      <c r="G29" s="24" t="s">
        <v>516</v>
      </c>
      <c r="H29" s="24" t="s">
        <v>294</v>
      </c>
      <c r="I29" s="24" t="s">
        <v>375</v>
      </c>
      <c r="J29" s="24" t="s">
        <v>289</v>
      </c>
      <c r="K29" s="24" t="s">
        <v>376</v>
      </c>
    </row>
    <row r="30" spans="1:11" x14ac:dyDescent="0.25">
      <c r="A30" s="2">
        <v>29</v>
      </c>
      <c r="B30" s="24" t="s">
        <v>377</v>
      </c>
      <c r="C30" s="24" t="s">
        <v>378</v>
      </c>
      <c r="D30" s="24" t="s">
        <v>256</v>
      </c>
      <c r="E30" s="24" t="s">
        <v>1</v>
      </c>
      <c r="F30" s="24" t="s">
        <v>379</v>
      </c>
      <c r="G30" s="24" t="s">
        <v>516</v>
      </c>
      <c r="H30" s="24" t="s">
        <v>294</v>
      </c>
      <c r="I30" s="24" t="s">
        <v>380</v>
      </c>
      <c r="J30" s="24" t="s">
        <v>289</v>
      </c>
      <c r="K30" s="24" t="s">
        <v>381</v>
      </c>
    </row>
    <row r="31" spans="1:11" x14ac:dyDescent="0.25">
      <c r="A31" s="2">
        <v>30</v>
      </c>
      <c r="B31" s="24" t="s">
        <v>382</v>
      </c>
      <c r="C31" s="24" t="s">
        <v>383</v>
      </c>
      <c r="D31" s="24" t="s">
        <v>351</v>
      </c>
      <c r="E31" s="24" t="s">
        <v>48</v>
      </c>
      <c r="F31" s="24" t="s">
        <v>384</v>
      </c>
      <c r="G31" s="24" t="s">
        <v>516</v>
      </c>
      <c r="H31" s="24" t="s">
        <v>287</v>
      </c>
      <c r="I31" s="24" t="s">
        <v>385</v>
      </c>
      <c r="J31" s="24" t="s">
        <v>289</v>
      </c>
      <c r="K31" s="24" t="s">
        <v>386</v>
      </c>
    </row>
    <row r="32" spans="1:11" x14ac:dyDescent="0.25">
      <c r="A32" s="2">
        <v>31</v>
      </c>
      <c r="B32" s="24" t="s">
        <v>387</v>
      </c>
      <c r="C32" s="24" t="s">
        <v>279</v>
      </c>
      <c r="D32" s="24" t="s">
        <v>351</v>
      </c>
      <c r="E32" s="24" t="s">
        <v>48</v>
      </c>
      <c r="F32" s="24" t="s">
        <v>388</v>
      </c>
      <c r="G32" s="24" t="s">
        <v>516</v>
      </c>
      <c r="H32" s="24" t="s">
        <v>287</v>
      </c>
      <c r="I32" s="24" t="s">
        <v>389</v>
      </c>
      <c r="J32" s="24" t="s">
        <v>289</v>
      </c>
      <c r="K32" s="24" t="s">
        <v>390</v>
      </c>
    </row>
    <row r="33" spans="1:11" x14ac:dyDescent="0.25">
      <c r="A33" s="2">
        <v>32</v>
      </c>
      <c r="B33" s="24" t="s">
        <v>49</v>
      </c>
      <c r="C33" s="24" t="s">
        <v>97</v>
      </c>
      <c r="D33" s="24" t="s">
        <v>66</v>
      </c>
      <c r="E33" s="24" t="s">
        <v>1</v>
      </c>
      <c r="F33" s="24" t="s">
        <v>391</v>
      </c>
      <c r="G33" s="24" t="s">
        <v>516</v>
      </c>
      <c r="H33" s="24" t="s">
        <v>294</v>
      </c>
      <c r="I33" s="24" t="s">
        <v>392</v>
      </c>
      <c r="J33" s="24" t="s">
        <v>289</v>
      </c>
      <c r="K33" s="24" t="s">
        <v>393</v>
      </c>
    </row>
    <row r="34" spans="1:11" x14ac:dyDescent="0.25">
      <c r="A34" s="2">
        <v>33</v>
      </c>
      <c r="B34" s="24" t="s">
        <v>366</v>
      </c>
      <c r="C34" s="24" t="s">
        <v>367</v>
      </c>
      <c r="D34" s="24" t="s">
        <v>368</v>
      </c>
      <c r="E34" s="24" t="s">
        <v>43</v>
      </c>
      <c r="F34" s="24" t="s">
        <v>395</v>
      </c>
      <c r="G34" s="24" t="s">
        <v>527</v>
      </c>
      <c r="H34" s="24" t="s">
        <v>5</v>
      </c>
      <c r="I34" s="24" t="s">
        <v>396</v>
      </c>
      <c r="J34" s="24" t="s">
        <v>6</v>
      </c>
      <c r="K34" s="24" t="s">
        <v>397</v>
      </c>
    </row>
    <row r="35" spans="1:11" x14ac:dyDescent="0.25">
      <c r="A35" s="2">
        <v>34</v>
      </c>
      <c r="B35" s="24" t="s">
        <v>137</v>
      </c>
      <c r="C35" s="24" t="s">
        <v>138</v>
      </c>
      <c r="D35" s="24" t="s">
        <v>0</v>
      </c>
      <c r="E35" s="24" t="s">
        <v>1</v>
      </c>
      <c r="F35" s="24" t="s">
        <v>139</v>
      </c>
      <c r="G35" s="24" t="s">
        <v>516</v>
      </c>
      <c r="H35" s="24" t="s">
        <v>3</v>
      </c>
      <c r="I35" s="24" t="s">
        <v>140</v>
      </c>
      <c r="J35" s="24" t="s">
        <v>53</v>
      </c>
      <c r="K35" s="24" t="s">
        <v>398</v>
      </c>
    </row>
    <row r="36" spans="1:11" x14ac:dyDescent="0.25">
      <c r="A36" s="2">
        <v>35</v>
      </c>
      <c r="B36" s="24" t="s">
        <v>262</v>
      </c>
      <c r="C36" s="24" t="s">
        <v>399</v>
      </c>
      <c r="D36" s="24" t="s">
        <v>0</v>
      </c>
      <c r="E36" s="24" t="s">
        <v>1</v>
      </c>
      <c r="F36" s="24" t="s">
        <v>400</v>
      </c>
      <c r="G36" s="24" t="s">
        <v>516</v>
      </c>
      <c r="H36" s="24" t="s">
        <v>294</v>
      </c>
      <c r="I36" s="24" t="s">
        <v>401</v>
      </c>
      <c r="J36" s="24" t="s">
        <v>289</v>
      </c>
      <c r="K36" s="24" t="s">
        <v>402</v>
      </c>
    </row>
    <row r="37" spans="1:11" x14ac:dyDescent="0.25">
      <c r="A37" s="2">
        <v>36</v>
      </c>
      <c r="B37" s="24" t="s">
        <v>403</v>
      </c>
      <c r="C37" s="24" t="s">
        <v>60</v>
      </c>
      <c r="D37" s="24" t="s">
        <v>27</v>
      </c>
      <c r="E37" s="24" t="s">
        <v>28</v>
      </c>
      <c r="F37" s="24" t="s">
        <v>404</v>
      </c>
      <c r="G37" s="24" t="s">
        <v>516</v>
      </c>
      <c r="H37" s="24" t="s">
        <v>287</v>
      </c>
      <c r="I37" s="24" t="s">
        <v>405</v>
      </c>
      <c r="J37" s="24" t="s">
        <v>289</v>
      </c>
      <c r="K37" s="24" t="s">
        <v>406</v>
      </c>
    </row>
    <row r="38" spans="1:11" x14ac:dyDescent="0.25">
      <c r="A38" s="2">
        <v>37</v>
      </c>
      <c r="B38" s="24" t="s">
        <v>407</v>
      </c>
      <c r="C38" s="24" t="s">
        <v>408</v>
      </c>
      <c r="D38" s="24" t="s">
        <v>27</v>
      </c>
      <c r="E38" s="24" t="s">
        <v>28</v>
      </c>
      <c r="F38" s="24" t="s">
        <v>412</v>
      </c>
      <c r="G38" s="24" t="s">
        <v>516</v>
      </c>
      <c r="H38" s="24" t="s">
        <v>294</v>
      </c>
      <c r="I38" s="24" t="s">
        <v>413</v>
      </c>
      <c r="J38" s="24" t="s">
        <v>289</v>
      </c>
      <c r="K38" s="24" t="s">
        <v>414</v>
      </c>
    </row>
    <row r="39" spans="1:11" x14ac:dyDescent="0.25">
      <c r="A39" s="2">
        <v>38</v>
      </c>
      <c r="B39" s="24" t="s">
        <v>415</v>
      </c>
      <c r="C39" s="24" t="s">
        <v>416</v>
      </c>
      <c r="D39" s="24" t="s">
        <v>417</v>
      </c>
      <c r="E39" s="24" t="s">
        <v>28</v>
      </c>
      <c r="F39" s="24" t="s">
        <v>418</v>
      </c>
      <c r="G39" s="24" t="s">
        <v>516</v>
      </c>
      <c r="H39" s="24" t="s">
        <v>287</v>
      </c>
      <c r="I39" s="24" t="s">
        <v>419</v>
      </c>
      <c r="J39" s="24" t="s">
        <v>289</v>
      </c>
      <c r="K39" s="24" t="s">
        <v>420</v>
      </c>
    </row>
    <row r="40" spans="1:11" x14ac:dyDescent="0.25">
      <c r="A40" s="2">
        <v>39</v>
      </c>
      <c r="B40" s="24" t="s">
        <v>425</v>
      </c>
      <c r="C40" s="24" t="s">
        <v>426</v>
      </c>
      <c r="D40" s="24" t="s">
        <v>427</v>
      </c>
      <c r="E40" s="24" t="s">
        <v>28</v>
      </c>
      <c r="F40" s="24" t="s">
        <v>428</v>
      </c>
      <c r="G40" s="24" t="s">
        <v>516</v>
      </c>
      <c r="H40" s="24" t="s">
        <v>287</v>
      </c>
      <c r="I40" s="24" t="s">
        <v>429</v>
      </c>
      <c r="J40" s="24" t="s">
        <v>289</v>
      </c>
      <c r="K40" s="24" t="s">
        <v>430</v>
      </c>
    </row>
    <row r="41" spans="1:11" x14ac:dyDescent="0.25">
      <c r="A41" s="2">
        <v>40</v>
      </c>
      <c r="B41" s="24" t="s">
        <v>431</v>
      </c>
      <c r="C41" s="24" t="s">
        <v>172</v>
      </c>
      <c r="D41" s="24" t="s">
        <v>432</v>
      </c>
      <c r="E41" s="24" t="s">
        <v>28</v>
      </c>
      <c r="F41" s="24" t="s">
        <v>433</v>
      </c>
      <c r="G41" s="24" t="s">
        <v>516</v>
      </c>
      <c r="H41" s="24" t="s">
        <v>294</v>
      </c>
      <c r="I41" s="24" t="s">
        <v>434</v>
      </c>
      <c r="J41" s="24" t="s">
        <v>289</v>
      </c>
      <c r="K41" s="24" t="s">
        <v>435</v>
      </c>
    </row>
    <row r="42" spans="1:11" x14ac:dyDescent="0.25">
      <c r="A42" s="2">
        <v>41</v>
      </c>
      <c r="B42" s="24" t="s">
        <v>15</v>
      </c>
      <c r="C42" s="24" t="s">
        <v>16</v>
      </c>
      <c r="D42" s="24" t="s">
        <v>17</v>
      </c>
      <c r="E42" s="24" t="s">
        <v>7</v>
      </c>
      <c r="F42" s="24" t="s">
        <v>77</v>
      </c>
      <c r="G42" s="24" t="s">
        <v>516</v>
      </c>
      <c r="H42" s="24" t="s">
        <v>30</v>
      </c>
      <c r="I42" s="24" t="s">
        <v>78</v>
      </c>
      <c r="J42" s="24" t="s">
        <v>32</v>
      </c>
      <c r="K42" s="24" t="s">
        <v>436</v>
      </c>
    </row>
    <row r="43" spans="1:11" x14ac:dyDescent="0.25">
      <c r="A43" s="2">
        <v>42</v>
      </c>
      <c r="B43" s="24" t="s">
        <v>407</v>
      </c>
      <c r="C43" s="24" t="s">
        <v>408</v>
      </c>
      <c r="D43" s="24" t="s">
        <v>27</v>
      </c>
      <c r="E43" s="24" t="s">
        <v>28</v>
      </c>
      <c r="F43" s="24" t="s">
        <v>437</v>
      </c>
      <c r="G43" s="24" t="s">
        <v>516</v>
      </c>
      <c r="H43" s="24" t="s">
        <v>30</v>
      </c>
      <c r="I43" s="24" t="s">
        <v>438</v>
      </c>
      <c r="J43" s="24" t="s">
        <v>32</v>
      </c>
      <c r="K43" s="24" t="s">
        <v>439</v>
      </c>
    </row>
    <row r="44" spans="1:11" x14ac:dyDescent="0.25">
      <c r="A44" s="2">
        <v>43</v>
      </c>
      <c r="B44" s="24" t="s">
        <v>407</v>
      </c>
      <c r="C44" s="24" t="s">
        <v>408</v>
      </c>
      <c r="D44" s="24" t="s">
        <v>27</v>
      </c>
      <c r="E44" s="24" t="s">
        <v>28</v>
      </c>
      <c r="F44" s="24" t="s">
        <v>440</v>
      </c>
      <c r="G44" s="24" t="s">
        <v>516</v>
      </c>
      <c r="H44" s="24" t="s">
        <v>30</v>
      </c>
      <c r="I44" s="24" t="s">
        <v>441</v>
      </c>
      <c r="J44" s="24" t="s">
        <v>32</v>
      </c>
      <c r="K44" s="24" t="s">
        <v>442</v>
      </c>
    </row>
    <row r="45" spans="1:11" x14ac:dyDescent="0.25">
      <c r="A45" s="2">
        <v>44</v>
      </c>
      <c r="B45" s="24" t="s">
        <v>443</v>
      </c>
      <c r="C45" s="24" t="s">
        <v>444</v>
      </c>
      <c r="D45" s="24" t="s">
        <v>0</v>
      </c>
      <c r="E45" s="24" t="s">
        <v>1</v>
      </c>
      <c r="F45" s="24" t="s">
        <v>445</v>
      </c>
      <c r="G45" s="24" t="s">
        <v>527</v>
      </c>
      <c r="H45" s="24" t="s">
        <v>5</v>
      </c>
      <c r="I45" s="24" t="s">
        <v>446</v>
      </c>
      <c r="J45" s="24" t="s">
        <v>6</v>
      </c>
      <c r="K45" s="24" t="s">
        <v>447</v>
      </c>
    </row>
    <row r="46" spans="1:11" x14ac:dyDescent="0.25">
      <c r="A46" s="2">
        <v>45</v>
      </c>
      <c r="B46" s="24" t="s">
        <v>448</v>
      </c>
      <c r="C46" s="24" t="s">
        <v>449</v>
      </c>
      <c r="D46" s="24" t="s">
        <v>205</v>
      </c>
      <c r="E46" s="24" t="s">
        <v>1</v>
      </c>
      <c r="F46" s="24" t="s">
        <v>450</v>
      </c>
      <c r="G46" s="24" t="s">
        <v>527</v>
      </c>
      <c r="H46" s="24" t="s">
        <v>5</v>
      </c>
      <c r="I46" s="24" t="s">
        <v>451</v>
      </c>
      <c r="J46" s="24" t="s">
        <v>6</v>
      </c>
      <c r="K46" s="24" t="s">
        <v>452</v>
      </c>
    </row>
    <row r="47" spans="1:11" x14ac:dyDescent="0.25">
      <c r="A47" s="2">
        <v>46</v>
      </c>
      <c r="B47" s="24" t="s">
        <v>453</v>
      </c>
      <c r="C47" s="24" t="s">
        <v>454</v>
      </c>
      <c r="D47" s="24" t="s">
        <v>455</v>
      </c>
      <c r="E47" s="24" t="s">
        <v>456</v>
      </c>
      <c r="F47" s="24" t="s">
        <v>457</v>
      </c>
      <c r="G47" s="24" t="s">
        <v>516</v>
      </c>
      <c r="H47" s="24" t="s">
        <v>30</v>
      </c>
      <c r="I47" s="24" t="s">
        <v>458</v>
      </c>
      <c r="J47" s="24" t="s">
        <v>32</v>
      </c>
      <c r="K47" s="24" t="s">
        <v>459</v>
      </c>
    </row>
    <row r="48" spans="1:11" x14ac:dyDescent="0.25">
      <c r="A48" s="2">
        <v>47</v>
      </c>
      <c r="B48" s="24" t="s">
        <v>460</v>
      </c>
      <c r="C48" s="24" t="s">
        <v>461</v>
      </c>
      <c r="D48" s="24" t="s">
        <v>462</v>
      </c>
      <c r="E48" s="24" t="s">
        <v>1</v>
      </c>
      <c r="F48" s="24" t="s">
        <v>463</v>
      </c>
      <c r="G48" s="24" t="s">
        <v>516</v>
      </c>
      <c r="H48" s="24" t="s">
        <v>30</v>
      </c>
      <c r="I48" s="24" t="s">
        <v>464</v>
      </c>
      <c r="J48" s="24" t="s">
        <v>32</v>
      </c>
      <c r="K48" s="24" t="s">
        <v>465</v>
      </c>
    </row>
    <row r="49" spans="1:11" x14ac:dyDescent="0.25">
      <c r="A49" s="2">
        <v>48</v>
      </c>
      <c r="B49" s="24" t="s">
        <v>165</v>
      </c>
      <c r="C49" s="24" t="s">
        <v>166</v>
      </c>
      <c r="D49" s="24" t="s">
        <v>27</v>
      </c>
      <c r="E49" s="24" t="s">
        <v>28</v>
      </c>
      <c r="F49" s="24" t="s">
        <v>167</v>
      </c>
      <c r="G49" s="24" t="s">
        <v>516</v>
      </c>
      <c r="H49" s="24" t="s">
        <v>30</v>
      </c>
      <c r="I49" s="24" t="s">
        <v>168</v>
      </c>
      <c r="J49" s="24" t="s">
        <v>32</v>
      </c>
      <c r="K49" s="24" t="s">
        <v>466</v>
      </c>
    </row>
    <row r="50" spans="1:11" x14ac:dyDescent="0.25">
      <c r="A50" s="2">
        <v>49</v>
      </c>
      <c r="B50" s="24" t="s">
        <v>10</v>
      </c>
      <c r="C50" s="24" t="s">
        <v>11</v>
      </c>
      <c r="D50" s="24" t="s">
        <v>0</v>
      </c>
      <c r="E50" s="24" t="s">
        <v>1</v>
      </c>
      <c r="F50" s="24" t="s">
        <v>12</v>
      </c>
      <c r="G50" s="24" t="s">
        <v>527</v>
      </c>
      <c r="H50" s="24" t="s">
        <v>5</v>
      </c>
      <c r="I50" s="24" t="s">
        <v>13</v>
      </c>
      <c r="J50" s="24" t="s">
        <v>6</v>
      </c>
      <c r="K50" s="24" t="s">
        <v>14</v>
      </c>
    </row>
    <row r="51" spans="1:11" x14ac:dyDescent="0.25">
      <c r="A51" s="2">
        <v>50</v>
      </c>
      <c r="B51" s="24" t="s">
        <v>20</v>
      </c>
      <c r="C51" s="24" t="s">
        <v>21</v>
      </c>
      <c r="D51" s="24" t="s">
        <v>0</v>
      </c>
      <c r="E51" s="24" t="s">
        <v>1</v>
      </c>
      <c r="F51" s="24" t="s">
        <v>22</v>
      </c>
      <c r="G51" s="24" t="s">
        <v>527</v>
      </c>
      <c r="H51" s="24" t="s">
        <v>5</v>
      </c>
      <c r="I51" s="24" t="s">
        <v>23</v>
      </c>
      <c r="J51" s="24" t="s">
        <v>6</v>
      </c>
      <c r="K51" s="24" t="s">
        <v>24</v>
      </c>
    </row>
    <row r="52" spans="1:11" x14ac:dyDescent="0.25">
      <c r="A52" s="2">
        <v>51</v>
      </c>
      <c r="B52" s="24" t="s">
        <v>25</v>
      </c>
      <c r="C52" s="24" t="s">
        <v>26</v>
      </c>
      <c r="D52" s="24" t="s">
        <v>27</v>
      </c>
      <c r="E52" s="24" t="s">
        <v>28</v>
      </c>
      <c r="F52" s="24" t="s">
        <v>29</v>
      </c>
      <c r="G52" s="24" t="s">
        <v>516</v>
      </c>
      <c r="H52" s="24" t="s">
        <v>30</v>
      </c>
      <c r="I52" s="24" t="s">
        <v>31</v>
      </c>
      <c r="J52" s="24" t="s">
        <v>32</v>
      </c>
      <c r="K52" s="24" t="s">
        <v>33</v>
      </c>
    </row>
    <row r="53" spans="1:11" x14ac:dyDescent="0.25">
      <c r="A53" s="2">
        <v>52</v>
      </c>
      <c r="B53" s="24" t="s">
        <v>34</v>
      </c>
      <c r="C53" s="24" t="s">
        <v>35</v>
      </c>
      <c r="D53" s="24" t="s">
        <v>36</v>
      </c>
      <c r="E53" s="24" t="s">
        <v>1</v>
      </c>
      <c r="F53" s="24" t="s">
        <v>37</v>
      </c>
      <c r="G53" s="24" t="s">
        <v>527</v>
      </c>
      <c r="H53" s="24" t="s">
        <v>5</v>
      </c>
      <c r="I53" s="24" t="s">
        <v>38</v>
      </c>
      <c r="J53" s="24" t="s">
        <v>6</v>
      </c>
      <c r="K53" s="24" t="s">
        <v>39</v>
      </c>
    </row>
    <row r="54" spans="1:11" x14ac:dyDescent="0.25">
      <c r="A54" s="2">
        <v>53</v>
      </c>
      <c r="B54" s="24" t="s">
        <v>40</v>
      </c>
      <c r="C54" s="24" t="s">
        <v>41</v>
      </c>
      <c r="D54" s="24" t="s">
        <v>42</v>
      </c>
      <c r="E54" s="24" t="s">
        <v>43</v>
      </c>
      <c r="F54" s="24" t="s">
        <v>44</v>
      </c>
      <c r="G54" s="24" t="s">
        <v>527</v>
      </c>
      <c r="H54" s="24" t="s">
        <v>5</v>
      </c>
      <c r="I54" s="24" t="s">
        <v>45</v>
      </c>
      <c r="J54" s="24" t="s">
        <v>6</v>
      </c>
      <c r="K54" s="24" t="s">
        <v>46</v>
      </c>
    </row>
    <row r="55" spans="1:11" x14ac:dyDescent="0.25">
      <c r="A55" s="2">
        <v>54</v>
      </c>
      <c r="B55" s="24" t="s">
        <v>54</v>
      </c>
      <c r="C55" s="24" t="s">
        <v>55</v>
      </c>
      <c r="D55" s="24" t="s">
        <v>0</v>
      </c>
      <c r="E55" s="24" t="s">
        <v>1</v>
      </c>
      <c r="F55" s="24" t="s">
        <v>56</v>
      </c>
      <c r="G55" s="24" t="s">
        <v>527</v>
      </c>
      <c r="H55" s="24" t="s">
        <v>5</v>
      </c>
      <c r="I55" s="24" t="s">
        <v>57</v>
      </c>
      <c r="J55" s="24" t="s">
        <v>6</v>
      </c>
      <c r="K55" s="24" t="s">
        <v>58</v>
      </c>
    </row>
    <row r="56" spans="1:11" x14ac:dyDescent="0.25">
      <c r="A56" s="2">
        <v>55</v>
      </c>
      <c r="B56" s="24" t="s">
        <v>64</v>
      </c>
      <c r="C56" s="24" t="s">
        <v>65</v>
      </c>
      <c r="D56" s="24" t="s">
        <v>66</v>
      </c>
      <c r="E56" s="24" t="s">
        <v>1</v>
      </c>
      <c r="F56" s="24" t="s">
        <v>67</v>
      </c>
      <c r="G56" s="24" t="s">
        <v>516</v>
      </c>
      <c r="H56" s="24" t="s">
        <v>30</v>
      </c>
      <c r="I56" s="24" t="s">
        <v>68</v>
      </c>
      <c r="J56" s="24" t="s">
        <v>32</v>
      </c>
      <c r="K56" s="24" t="s">
        <v>69</v>
      </c>
    </row>
    <row r="57" spans="1:11" x14ac:dyDescent="0.25">
      <c r="A57" s="2">
        <v>56</v>
      </c>
      <c r="B57" s="24" t="s">
        <v>71</v>
      </c>
      <c r="C57" s="24" t="s">
        <v>72</v>
      </c>
      <c r="D57" s="24" t="s">
        <v>73</v>
      </c>
      <c r="E57" s="24" t="s">
        <v>28</v>
      </c>
      <c r="F57" s="24" t="s">
        <v>74</v>
      </c>
      <c r="G57" s="24" t="s">
        <v>516</v>
      </c>
      <c r="H57" s="24" t="s">
        <v>30</v>
      </c>
      <c r="I57" s="24" t="s">
        <v>75</v>
      </c>
      <c r="J57" s="24" t="s">
        <v>32</v>
      </c>
      <c r="K57" s="24" t="s">
        <v>76</v>
      </c>
    </row>
    <row r="58" spans="1:11" x14ac:dyDescent="0.25">
      <c r="A58" s="2">
        <v>57</v>
      </c>
      <c r="B58" s="24" t="s">
        <v>467</v>
      </c>
      <c r="C58" s="24" t="s">
        <v>468</v>
      </c>
      <c r="D58" s="24" t="s">
        <v>0</v>
      </c>
      <c r="E58" s="24" t="s">
        <v>1</v>
      </c>
      <c r="F58" s="24" t="s">
        <v>469</v>
      </c>
      <c r="G58" s="24" t="s">
        <v>527</v>
      </c>
      <c r="H58" s="24" t="s">
        <v>5</v>
      </c>
      <c r="I58" s="24" t="s">
        <v>470</v>
      </c>
      <c r="J58" s="24" t="s">
        <v>6</v>
      </c>
      <c r="K58" s="24" t="s">
        <v>471</v>
      </c>
    </row>
    <row r="59" spans="1:11" x14ac:dyDescent="0.25">
      <c r="A59" s="2">
        <v>58</v>
      </c>
      <c r="B59" s="24" t="s">
        <v>79</v>
      </c>
      <c r="C59" s="24" t="s">
        <v>11</v>
      </c>
      <c r="D59" s="24" t="s">
        <v>80</v>
      </c>
      <c r="E59" s="24" t="s">
        <v>81</v>
      </c>
      <c r="F59" s="24" t="s">
        <v>82</v>
      </c>
      <c r="G59" s="24" t="s">
        <v>527</v>
      </c>
      <c r="H59" s="24" t="s">
        <v>5</v>
      </c>
      <c r="I59" s="24" t="s">
        <v>83</v>
      </c>
      <c r="J59" s="24" t="s">
        <v>6</v>
      </c>
      <c r="K59" s="24" t="s">
        <v>84</v>
      </c>
    </row>
    <row r="60" spans="1:11" x14ac:dyDescent="0.25">
      <c r="A60" s="2">
        <v>59</v>
      </c>
      <c r="B60" s="24" t="s">
        <v>64</v>
      </c>
      <c r="C60" s="24" t="s">
        <v>65</v>
      </c>
      <c r="D60" s="24" t="s">
        <v>66</v>
      </c>
      <c r="E60" s="24" t="s">
        <v>1</v>
      </c>
      <c r="F60" s="24" t="s">
        <v>85</v>
      </c>
      <c r="G60" s="24" t="s">
        <v>527</v>
      </c>
      <c r="H60" s="24" t="s">
        <v>5</v>
      </c>
      <c r="I60" s="24" t="s">
        <v>86</v>
      </c>
      <c r="J60" s="24" t="s">
        <v>6</v>
      </c>
      <c r="K60" s="24" t="s">
        <v>87</v>
      </c>
    </row>
    <row r="61" spans="1:11" x14ac:dyDescent="0.25">
      <c r="A61" s="2">
        <v>60</v>
      </c>
      <c r="B61" s="24" t="s">
        <v>88</v>
      </c>
      <c r="C61" s="24" t="s">
        <v>89</v>
      </c>
      <c r="D61" s="24" t="s">
        <v>90</v>
      </c>
      <c r="E61" s="24" t="s">
        <v>70</v>
      </c>
      <c r="F61" s="24" t="s">
        <v>91</v>
      </c>
      <c r="G61" s="24" t="s">
        <v>527</v>
      </c>
      <c r="H61" s="24" t="s">
        <v>5</v>
      </c>
      <c r="I61" s="24" t="s">
        <v>92</v>
      </c>
      <c r="J61" s="24" t="s">
        <v>6</v>
      </c>
      <c r="K61" s="24" t="s">
        <v>93</v>
      </c>
    </row>
    <row r="62" spans="1:11" x14ac:dyDescent="0.25">
      <c r="A62" s="2">
        <v>61</v>
      </c>
      <c r="B62" s="24" t="s">
        <v>50</v>
      </c>
      <c r="C62" s="24" t="s">
        <v>51</v>
      </c>
      <c r="D62" s="24" t="s">
        <v>52</v>
      </c>
      <c r="E62" s="24" t="s">
        <v>43</v>
      </c>
      <c r="F62" s="24" t="s">
        <v>94</v>
      </c>
      <c r="G62" s="24" t="s">
        <v>527</v>
      </c>
      <c r="H62" s="24" t="s">
        <v>5</v>
      </c>
      <c r="I62" s="24" t="s">
        <v>95</v>
      </c>
      <c r="J62" s="24" t="s">
        <v>6</v>
      </c>
      <c r="K62" s="24" t="s">
        <v>96</v>
      </c>
    </row>
    <row r="63" spans="1:11" x14ac:dyDescent="0.25">
      <c r="A63" s="2">
        <v>62</v>
      </c>
      <c r="B63" s="24" t="s">
        <v>49</v>
      </c>
      <c r="C63" s="24" t="s">
        <v>97</v>
      </c>
      <c r="D63" s="24" t="s">
        <v>66</v>
      </c>
      <c r="E63" s="24" t="s">
        <v>1</v>
      </c>
      <c r="F63" s="24" t="s">
        <v>98</v>
      </c>
      <c r="G63" s="24" t="s">
        <v>527</v>
      </c>
      <c r="H63" s="24" t="s">
        <v>5</v>
      </c>
      <c r="I63" s="24" t="s">
        <v>99</v>
      </c>
      <c r="J63" s="24" t="s">
        <v>6</v>
      </c>
      <c r="K63" s="24" t="s">
        <v>100</v>
      </c>
    </row>
    <row r="64" spans="1:11" x14ac:dyDescent="0.25">
      <c r="A64" s="2">
        <v>63</v>
      </c>
      <c r="B64" s="24" t="s">
        <v>104</v>
      </c>
      <c r="C64" s="24" t="s">
        <v>105</v>
      </c>
      <c r="D64" s="24" t="s">
        <v>106</v>
      </c>
      <c r="E64" s="24" t="s">
        <v>7</v>
      </c>
      <c r="F64" s="24" t="s">
        <v>107</v>
      </c>
      <c r="G64" s="24" t="s">
        <v>527</v>
      </c>
      <c r="H64" s="24" t="s">
        <v>5</v>
      </c>
      <c r="I64" s="24" t="s">
        <v>108</v>
      </c>
      <c r="J64" s="24" t="s">
        <v>6</v>
      </c>
      <c r="K64" s="24" t="s">
        <v>109</v>
      </c>
    </row>
    <row r="65" spans="1:11" x14ac:dyDescent="0.25">
      <c r="A65" s="2">
        <v>64</v>
      </c>
      <c r="B65" s="24" t="s">
        <v>110</v>
      </c>
      <c r="C65" s="24" t="s">
        <v>111</v>
      </c>
      <c r="D65" s="24" t="s">
        <v>112</v>
      </c>
      <c r="E65" s="24" t="s">
        <v>43</v>
      </c>
      <c r="F65" s="24" t="s">
        <v>113</v>
      </c>
      <c r="G65" s="24" t="s">
        <v>516</v>
      </c>
      <c r="H65" s="24" t="s">
        <v>3</v>
      </c>
      <c r="I65" s="24" t="s">
        <v>114</v>
      </c>
      <c r="J65" s="24" t="s">
        <v>53</v>
      </c>
      <c r="K65" s="24" t="s">
        <v>115</v>
      </c>
    </row>
    <row r="66" spans="1:11" x14ac:dyDescent="0.25">
      <c r="A66" s="2">
        <v>65</v>
      </c>
      <c r="B66" s="24" t="s">
        <v>120</v>
      </c>
      <c r="C66" s="24" t="s">
        <v>121</v>
      </c>
      <c r="D66" s="24" t="s">
        <v>122</v>
      </c>
      <c r="E66" s="24" t="s">
        <v>43</v>
      </c>
      <c r="F66" s="24" t="s">
        <v>123</v>
      </c>
      <c r="G66" s="24" t="s">
        <v>516</v>
      </c>
      <c r="H66" s="24" t="s">
        <v>3</v>
      </c>
      <c r="I66" s="24" t="s">
        <v>124</v>
      </c>
      <c r="J66" s="24" t="s">
        <v>125</v>
      </c>
      <c r="K66" s="24" t="s">
        <v>126</v>
      </c>
    </row>
    <row r="67" spans="1:11" x14ac:dyDescent="0.25">
      <c r="A67" s="2">
        <v>66</v>
      </c>
      <c r="B67" s="24" t="s">
        <v>127</v>
      </c>
      <c r="C67" s="24" t="s">
        <v>47</v>
      </c>
      <c r="D67" s="24" t="s">
        <v>0</v>
      </c>
      <c r="E67" s="24" t="s">
        <v>1</v>
      </c>
      <c r="F67" s="24" t="s">
        <v>128</v>
      </c>
      <c r="G67" s="24" t="s">
        <v>527</v>
      </c>
      <c r="H67" s="24" t="s">
        <v>8</v>
      </c>
      <c r="I67" s="24" t="s">
        <v>129</v>
      </c>
      <c r="J67" s="24" t="s">
        <v>9</v>
      </c>
      <c r="K67" s="24" t="s">
        <v>130</v>
      </c>
    </row>
    <row r="68" spans="1:11" x14ac:dyDescent="0.25">
      <c r="A68" s="2">
        <v>67</v>
      </c>
      <c r="B68" s="24" t="s">
        <v>131</v>
      </c>
      <c r="C68" s="24" t="s">
        <v>132</v>
      </c>
      <c r="D68" s="24" t="s">
        <v>133</v>
      </c>
      <c r="E68" s="24" t="s">
        <v>28</v>
      </c>
      <c r="F68" s="24" t="s">
        <v>134</v>
      </c>
      <c r="G68" s="24" t="s">
        <v>516</v>
      </c>
      <c r="H68" s="24" t="s">
        <v>30</v>
      </c>
      <c r="I68" s="24" t="s">
        <v>135</v>
      </c>
      <c r="J68" s="24" t="s">
        <v>32</v>
      </c>
      <c r="K68" s="24" t="s">
        <v>136</v>
      </c>
    </row>
    <row r="69" spans="1:11" x14ac:dyDescent="0.25">
      <c r="A69" s="2">
        <v>68</v>
      </c>
      <c r="B69" s="24" t="s">
        <v>145</v>
      </c>
      <c r="C69" s="24" t="s">
        <v>146</v>
      </c>
      <c r="D69" s="24" t="s">
        <v>0</v>
      </c>
      <c r="E69" s="24" t="s">
        <v>1</v>
      </c>
      <c r="F69" s="24" t="s">
        <v>147</v>
      </c>
      <c r="G69" s="24" t="s">
        <v>516</v>
      </c>
      <c r="H69" s="24" t="s">
        <v>3</v>
      </c>
      <c r="I69" s="24" t="s">
        <v>148</v>
      </c>
      <c r="J69" s="24" t="s">
        <v>53</v>
      </c>
      <c r="K69" s="24" t="s">
        <v>149</v>
      </c>
    </row>
    <row r="70" spans="1:11" x14ac:dyDescent="0.25">
      <c r="A70" s="2">
        <v>69</v>
      </c>
      <c r="B70" s="24" t="s">
        <v>150</v>
      </c>
      <c r="C70" s="24" t="s">
        <v>151</v>
      </c>
      <c r="D70" s="24" t="s">
        <v>152</v>
      </c>
      <c r="E70" s="24" t="s">
        <v>28</v>
      </c>
      <c r="F70" s="24" t="s">
        <v>153</v>
      </c>
      <c r="G70" s="24" t="s">
        <v>516</v>
      </c>
      <c r="H70" s="24" t="s">
        <v>30</v>
      </c>
      <c r="I70" s="24" t="s">
        <v>154</v>
      </c>
      <c r="J70" s="24" t="s">
        <v>32</v>
      </c>
      <c r="K70" s="24" t="s">
        <v>155</v>
      </c>
    </row>
    <row r="71" spans="1:11" x14ac:dyDescent="0.25">
      <c r="A71" s="2">
        <v>70</v>
      </c>
      <c r="B71" s="24" t="s">
        <v>54</v>
      </c>
      <c r="C71" s="24" t="s">
        <v>55</v>
      </c>
      <c r="D71" s="24" t="s">
        <v>0</v>
      </c>
      <c r="E71" s="24" t="s">
        <v>1</v>
      </c>
      <c r="F71" s="24" t="s">
        <v>156</v>
      </c>
      <c r="G71" s="24" t="s">
        <v>516</v>
      </c>
      <c r="H71" s="24" t="s">
        <v>157</v>
      </c>
      <c r="I71" s="24" t="s">
        <v>158</v>
      </c>
      <c r="J71" s="24" t="s">
        <v>159</v>
      </c>
      <c r="K71" s="24" t="s">
        <v>160</v>
      </c>
    </row>
    <row r="72" spans="1:11" x14ac:dyDescent="0.25">
      <c r="A72" s="2">
        <v>71</v>
      </c>
      <c r="B72" s="24" t="s">
        <v>101</v>
      </c>
      <c r="C72" s="24" t="s">
        <v>102</v>
      </c>
      <c r="D72" s="24" t="s">
        <v>103</v>
      </c>
      <c r="E72" s="24" t="s">
        <v>43</v>
      </c>
      <c r="F72" s="24" t="s">
        <v>169</v>
      </c>
      <c r="G72" s="24" t="s">
        <v>527</v>
      </c>
      <c r="H72" s="24" t="s">
        <v>8</v>
      </c>
      <c r="I72" s="24" t="s">
        <v>170</v>
      </c>
      <c r="J72" s="24" t="s">
        <v>9</v>
      </c>
      <c r="K72" s="24" t="s">
        <v>171</v>
      </c>
    </row>
    <row r="73" spans="1:11" x14ac:dyDescent="0.25">
      <c r="A73" s="2">
        <v>72</v>
      </c>
      <c r="B73" s="24" t="s">
        <v>174</v>
      </c>
      <c r="C73" s="24" t="s">
        <v>175</v>
      </c>
      <c r="D73" s="24" t="s">
        <v>0</v>
      </c>
      <c r="E73" s="24" t="s">
        <v>1</v>
      </c>
      <c r="F73" s="24" t="s">
        <v>176</v>
      </c>
      <c r="G73" s="24" t="s">
        <v>527</v>
      </c>
      <c r="H73" s="24" t="s">
        <v>8</v>
      </c>
      <c r="I73" s="24" t="s">
        <v>177</v>
      </c>
      <c r="J73" s="24" t="s">
        <v>9</v>
      </c>
      <c r="K73" s="24" t="s">
        <v>178</v>
      </c>
    </row>
    <row r="74" spans="1:11" x14ac:dyDescent="0.25">
      <c r="A74" s="2">
        <v>73</v>
      </c>
      <c r="B74" s="24" t="s">
        <v>174</v>
      </c>
      <c r="C74" s="24" t="s">
        <v>175</v>
      </c>
      <c r="D74" s="24" t="s">
        <v>0</v>
      </c>
      <c r="E74" s="24" t="s">
        <v>1</v>
      </c>
      <c r="F74" s="24" t="s">
        <v>472</v>
      </c>
      <c r="G74" s="24" t="s">
        <v>543</v>
      </c>
      <c r="H74" s="24" t="s">
        <v>473</v>
      </c>
      <c r="I74" s="24" t="s">
        <v>474</v>
      </c>
      <c r="J74" s="24" t="s">
        <v>475</v>
      </c>
      <c r="K74" s="24" t="s">
        <v>476</v>
      </c>
    </row>
    <row r="75" spans="1:11" x14ac:dyDescent="0.25">
      <c r="A75" s="2">
        <v>74</v>
      </c>
      <c r="B75" s="24" t="s">
        <v>179</v>
      </c>
      <c r="C75" s="24" t="s">
        <v>180</v>
      </c>
      <c r="D75" s="24" t="s">
        <v>181</v>
      </c>
      <c r="E75" s="24" t="s">
        <v>43</v>
      </c>
      <c r="F75" s="24" t="s">
        <v>182</v>
      </c>
      <c r="G75" s="24" t="s">
        <v>527</v>
      </c>
      <c r="H75" s="24" t="s">
        <v>8</v>
      </c>
      <c r="I75" s="24" t="s">
        <v>183</v>
      </c>
      <c r="J75" s="24" t="s">
        <v>9</v>
      </c>
      <c r="K75" s="24" t="s">
        <v>184</v>
      </c>
    </row>
    <row r="76" spans="1:11" x14ac:dyDescent="0.25">
      <c r="A76" s="2">
        <v>75</v>
      </c>
      <c r="B76" s="24" t="s">
        <v>185</v>
      </c>
      <c r="C76" s="24" t="s">
        <v>186</v>
      </c>
      <c r="D76" s="24" t="s">
        <v>17</v>
      </c>
      <c r="E76" s="24" t="s">
        <v>7</v>
      </c>
      <c r="F76" s="24" t="s">
        <v>187</v>
      </c>
      <c r="G76" s="24" t="s">
        <v>527</v>
      </c>
      <c r="H76" s="24" t="s">
        <v>8</v>
      </c>
      <c r="I76" s="24" t="s">
        <v>188</v>
      </c>
      <c r="J76" s="24" t="s">
        <v>9</v>
      </c>
      <c r="K76" s="24" t="s">
        <v>189</v>
      </c>
    </row>
    <row r="77" spans="1:11" x14ac:dyDescent="0.25">
      <c r="A77" s="2">
        <v>76</v>
      </c>
      <c r="B77" s="24" t="s">
        <v>544</v>
      </c>
      <c r="C77" s="24" t="s">
        <v>545</v>
      </c>
      <c r="D77" s="24" t="s">
        <v>546</v>
      </c>
      <c r="E77" s="24" t="s">
        <v>1</v>
      </c>
      <c r="F77" s="24" t="s">
        <v>547</v>
      </c>
      <c r="G77" s="24" t="s">
        <v>527</v>
      </c>
      <c r="H77" s="24" t="s">
        <v>8</v>
      </c>
      <c r="I77" s="24" t="s">
        <v>548</v>
      </c>
      <c r="J77" s="24" t="s">
        <v>9</v>
      </c>
      <c r="K77" s="24" t="s">
        <v>549</v>
      </c>
    </row>
    <row r="78" spans="1:11" x14ac:dyDescent="0.25">
      <c r="A78" s="2">
        <v>77</v>
      </c>
      <c r="B78" s="24" t="s">
        <v>467</v>
      </c>
      <c r="C78" s="24" t="s">
        <v>468</v>
      </c>
      <c r="D78" s="24" t="s">
        <v>0</v>
      </c>
      <c r="E78" s="24" t="s">
        <v>1</v>
      </c>
      <c r="F78" s="24" t="s">
        <v>477</v>
      </c>
      <c r="G78" s="24" t="s">
        <v>516</v>
      </c>
      <c r="H78" s="24" t="s">
        <v>30</v>
      </c>
      <c r="I78" s="24" t="s">
        <v>478</v>
      </c>
      <c r="J78" s="24" t="s">
        <v>32</v>
      </c>
      <c r="K78" s="24" t="s">
        <v>479</v>
      </c>
    </row>
    <row r="79" spans="1:11" x14ac:dyDescent="0.25">
      <c r="A79" s="2">
        <v>78</v>
      </c>
      <c r="B79" s="24" t="s">
        <v>190</v>
      </c>
      <c r="C79" s="24" t="s">
        <v>191</v>
      </c>
      <c r="D79" s="24" t="s">
        <v>192</v>
      </c>
      <c r="E79" s="24" t="s">
        <v>28</v>
      </c>
      <c r="F79" s="24" t="s">
        <v>193</v>
      </c>
      <c r="G79" s="24" t="s">
        <v>516</v>
      </c>
      <c r="H79" s="24" t="s">
        <v>30</v>
      </c>
      <c r="I79" s="24" t="s">
        <v>194</v>
      </c>
      <c r="J79" s="24" t="s">
        <v>32</v>
      </c>
      <c r="K79" s="24" t="s">
        <v>195</v>
      </c>
    </row>
    <row r="80" spans="1:11" x14ac:dyDescent="0.25">
      <c r="A80" s="2">
        <v>79</v>
      </c>
      <c r="B80" s="24" t="s">
        <v>196</v>
      </c>
      <c r="C80" s="24" t="s">
        <v>104</v>
      </c>
      <c r="D80" s="24" t="s">
        <v>197</v>
      </c>
      <c r="E80" s="24" t="s">
        <v>198</v>
      </c>
      <c r="F80" s="24" t="s">
        <v>199</v>
      </c>
      <c r="G80" s="24" t="s">
        <v>527</v>
      </c>
      <c r="H80" s="24" t="s">
        <v>8</v>
      </c>
      <c r="I80" s="24" t="s">
        <v>200</v>
      </c>
      <c r="J80" s="24" t="s">
        <v>9</v>
      </c>
      <c r="K80" s="24" t="s">
        <v>201</v>
      </c>
    </row>
    <row r="81" spans="1:11" x14ac:dyDescent="0.25">
      <c r="A81" s="2">
        <v>80</v>
      </c>
      <c r="B81" s="24" t="s">
        <v>101</v>
      </c>
      <c r="C81" s="24" t="s">
        <v>102</v>
      </c>
      <c r="D81" s="24" t="s">
        <v>103</v>
      </c>
      <c r="E81" s="24" t="s">
        <v>43</v>
      </c>
      <c r="F81" s="24" t="s">
        <v>202</v>
      </c>
      <c r="G81" s="24" t="s">
        <v>516</v>
      </c>
      <c r="H81" s="24" t="s">
        <v>30</v>
      </c>
      <c r="I81" s="24" t="s">
        <v>203</v>
      </c>
      <c r="J81" s="24" t="s">
        <v>32</v>
      </c>
      <c r="K81" s="24" t="s">
        <v>204</v>
      </c>
    </row>
    <row r="82" spans="1:11" x14ac:dyDescent="0.25">
      <c r="A82" s="2">
        <v>81</v>
      </c>
      <c r="B82" s="24" t="s">
        <v>54</v>
      </c>
      <c r="C82" s="24" t="s">
        <v>55</v>
      </c>
      <c r="D82" s="24" t="s">
        <v>0</v>
      </c>
      <c r="E82" s="24" t="s">
        <v>1</v>
      </c>
      <c r="F82" s="24" t="s">
        <v>480</v>
      </c>
      <c r="G82" s="24" t="s">
        <v>543</v>
      </c>
      <c r="H82" s="24" t="s">
        <v>473</v>
      </c>
      <c r="I82" s="24" t="s">
        <v>481</v>
      </c>
      <c r="J82" s="24" t="s">
        <v>475</v>
      </c>
      <c r="K82" s="24" t="s">
        <v>482</v>
      </c>
    </row>
    <row r="83" spans="1:11" x14ac:dyDescent="0.25">
      <c r="A83" s="2">
        <v>82</v>
      </c>
      <c r="B83" s="24" t="s">
        <v>206</v>
      </c>
      <c r="C83" s="24" t="s">
        <v>207</v>
      </c>
      <c r="D83" s="24" t="s">
        <v>173</v>
      </c>
      <c r="E83" s="24" t="s">
        <v>43</v>
      </c>
      <c r="F83" s="24" t="s">
        <v>208</v>
      </c>
      <c r="G83" s="24" t="s">
        <v>516</v>
      </c>
      <c r="H83" s="24" t="s">
        <v>3</v>
      </c>
      <c r="I83" s="24" t="s">
        <v>209</v>
      </c>
      <c r="J83" s="24" t="s">
        <v>53</v>
      </c>
      <c r="K83" s="24" t="s">
        <v>210</v>
      </c>
    </row>
    <row r="84" spans="1:11" x14ac:dyDescent="0.25">
      <c r="A84" s="2">
        <v>83</v>
      </c>
      <c r="B84" s="24" t="s">
        <v>211</v>
      </c>
      <c r="C84" s="24" t="s">
        <v>212</v>
      </c>
      <c r="D84" s="24" t="s">
        <v>66</v>
      </c>
      <c r="E84" s="24" t="s">
        <v>1</v>
      </c>
      <c r="F84" s="24" t="s">
        <v>213</v>
      </c>
      <c r="G84" s="24" t="s">
        <v>516</v>
      </c>
      <c r="H84" s="24" t="s">
        <v>3</v>
      </c>
      <c r="I84" s="24" t="s">
        <v>214</v>
      </c>
      <c r="J84" s="24" t="s">
        <v>53</v>
      </c>
      <c r="K84" s="24" t="s">
        <v>215</v>
      </c>
    </row>
    <row r="85" spans="1:11" x14ac:dyDescent="0.25">
      <c r="A85" s="2">
        <v>84</v>
      </c>
      <c r="B85" s="24" t="s">
        <v>216</v>
      </c>
      <c r="C85" s="24" t="s">
        <v>217</v>
      </c>
      <c r="D85" s="24" t="s">
        <v>0</v>
      </c>
      <c r="E85" s="24" t="s">
        <v>1</v>
      </c>
      <c r="F85" s="24" t="s">
        <v>218</v>
      </c>
      <c r="G85" s="24" t="s">
        <v>516</v>
      </c>
      <c r="H85" s="24" t="s">
        <v>3</v>
      </c>
      <c r="I85" s="24" t="s">
        <v>219</v>
      </c>
      <c r="J85" s="24" t="s">
        <v>53</v>
      </c>
      <c r="K85" s="24" t="s">
        <v>220</v>
      </c>
    </row>
    <row r="86" spans="1:11" x14ac:dyDescent="0.25">
      <c r="A86" s="2">
        <v>85</v>
      </c>
      <c r="B86" s="24" t="s">
        <v>50</v>
      </c>
      <c r="C86" s="24" t="s">
        <v>51</v>
      </c>
      <c r="D86" s="24" t="s">
        <v>52</v>
      </c>
      <c r="E86" s="24" t="s">
        <v>43</v>
      </c>
      <c r="F86" s="24" t="s">
        <v>221</v>
      </c>
      <c r="G86" s="24" t="s">
        <v>516</v>
      </c>
      <c r="H86" s="24" t="s">
        <v>3</v>
      </c>
      <c r="I86" s="24" t="s">
        <v>222</v>
      </c>
      <c r="J86" s="24" t="s">
        <v>53</v>
      </c>
      <c r="K86" s="24" t="s">
        <v>223</v>
      </c>
    </row>
    <row r="87" spans="1:11" x14ac:dyDescent="0.25">
      <c r="A87" s="2">
        <v>86</v>
      </c>
      <c r="B87" s="24" t="s">
        <v>224</v>
      </c>
      <c r="C87" s="24" t="s">
        <v>225</v>
      </c>
      <c r="D87" s="24" t="s">
        <v>0</v>
      </c>
      <c r="E87" s="24" t="s">
        <v>1</v>
      </c>
      <c r="F87" s="24" t="s">
        <v>226</v>
      </c>
      <c r="G87" s="24" t="s">
        <v>516</v>
      </c>
      <c r="H87" s="24" t="s">
        <v>3</v>
      </c>
      <c r="I87" s="24" t="s">
        <v>227</v>
      </c>
      <c r="J87" s="24" t="s">
        <v>53</v>
      </c>
      <c r="K87" s="24" t="s">
        <v>228</v>
      </c>
    </row>
    <row r="88" spans="1:11" x14ac:dyDescent="0.25">
      <c r="A88" s="2">
        <v>87</v>
      </c>
      <c r="B88" s="24" t="s">
        <v>54</v>
      </c>
      <c r="C88" s="24" t="s">
        <v>55</v>
      </c>
      <c r="D88" s="24" t="s">
        <v>0</v>
      </c>
      <c r="E88" s="24" t="s">
        <v>1</v>
      </c>
      <c r="F88" s="24" t="s">
        <v>229</v>
      </c>
      <c r="G88" s="24" t="s">
        <v>516</v>
      </c>
      <c r="H88" s="24" t="s">
        <v>3</v>
      </c>
      <c r="I88" s="24" t="s">
        <v>230</v>
      </c>
      <c r="J88" s="24" t="s">
        <v>53</v>
      </c>
      <c r="K88" s="24" t="s">
        <v>231</v>
      </c>
    </row>
    <row r="89" spans="1:11" x14ac:dyDescent="0.25">
      <c r="A89" s="2">
        <v>88</v>
      </c>
      <c r="B89" s="24" t="s">
        <v>232</v>
      </c>
      <c r="C89" s="24" t="s">
        <v>233</v>
      </c>
      <c r="D89" s="24" t="s">
        <v>234</v>
      </c>
      <c r="E89" s="24" t="s">
        <v>1</v>
      </c>
      <c r="F89" s="24" t="s">
        <v>235</v>
      </c>
      <c r="G89" s="24" t="s">
        <v>516</v>
      </c>
      <c r="H89" s="24" t="s">
        <v>3</v>
      </c>
      <c r="I89" s="24" t="s">
        <v>236</v>
      </c>
      <c r="J89" s="24" t="s">
        <v>53</v>
      </c>
      <c r="K89" s="24" t="s">
        <v>237</v>
      </c>
    </row>
    <row r="90" spans="1:11" x14ac:dyDescent="0.25">
      <c r="A90" s="2">
        <v>89</v>
      </c>
      <c r="B90" s="24" t="s">
        <v>50</v>
      </c>
      <c r="C90" s="24" t="s">
        <v>51</v>
      </c>
      <c r="D90" s="24" t="s">
        <v>52</v>
      </c>
      <c r="E90" s="24" t="s">
        <v>43</v>
      </c>
      <c r="F90" s="24" t="s">
        <v>246</v>
      </c>
      <c r="G90" s="24" t="s">
        <v>516</v>
      </c>
      <c r="H90" s="24" t="s">
        <v>3</v>
      </c>
      <c r="I90" s="24" t="s">
        <v>247</v>
      </c>
      <c r="J90" s="24" t="s">
        <v>125</v>
      </c>
      <c r="K90" s="24" t="s">
        <v>248</v>
      </c>
    </row>
    <row r="91" spans="1:11" x14ac:dyDescent="0.25">
      <c r="A91" s="2">
        <v>90</v>
      </c>
      <c r="B91" s="24" t="s">
        <v>249</v>
      </c>
      <c r="C91" s="24" t="s">
        <v>250</v>
      </c>
      <c r="D91" s="24" t="s">
        <v>251</v>
      </c>
      <c r="E91" s="24" t="s">
        <v>43</v>
      </c>
      <c r="F91" s="24" t="s">
        <v>252</v>
      </c>
      <c r="G91" s="24" t="s">
        <v>516</v>
      </c>
      <c r="H91" s="24" t="s">
        <v>3</v>
      </c>
      <c r="I91" s="24" t="s">
        <v>253</v>
      </c>
      <c r="J91" s="24" t="s">
        <v>125</v>
      </c>
      <c r="K91" s="24" t="s">
        <v>254</v>
      </c>
    </row>
    <row r="92" spans="1:11" x14ac:dyDescent="0.25">
      <c r="A92" s="2">
        <v>91</v>
      </c>
      <c r="B92" s="24" t="s">
        <v>262</v>
      </c>
      <c r="C92" s="24" t="s">
        <v>263</v>
      </c>
      <c r="D92" s="24" t="s">
        <v>264</v>
      </c>
      <c r="E92" s="24" t="s">
        <v>1</v>
      </c>
      <c r="F92" s="24" t="s">
        <v>265</v>
      </c>
      <c r="G92" s="24" t="s">
        <v>516</v>
      </c>
      <c r="H92" s="24" t="s">
        <v>3</v>
      </c>
      <c r="I92" s="24" t="s">
        <v>266</v>
      </c>
      <c r="J92" s="24" t="s">
        <v>53</v>
      </c>
      <c r="K92" s="24" t="s">
        <v>267</v>
      </c>
    </row>
    <row r="93" spans="1:11" x14ac:dyDescent="0.25">
      <c r="A93" s="2">
        <v>92</v>
      </c>
      <c r="B93" s="24" t="s">
        <v>268</v>
      </c>
      <c r="C93" s="24" t="s">
        <v>269</v>
      </c>
      <c r="D93" s="24" t="s">
        <v>66</v>
      </c>
      <c r="E93" s="24" t="s">
        <v>1</v>
      </c>
      <c r="F93" s="24" t="s">
        <v>270</v>
      </c>
      <c r="G93" s="24" t="s">
        <v>516</v>
      </c>
      <c r="H93" s="24" t="s">
        <v>3</v>
      </c>
      <c r="I93" s="24" t="s">
        <v>271</v>
      </c>
      <c r="J93" s="24" t="s">
        <v>53</v>
      </c>
      <c r="K93" s="24" t="s">
        <v>272</v>
      </c>
    </row>
    <row r="94" spans="1:11" x14ac:dyDescent="0.25">
      <c r="A94" s="2">
        <v>93</v>
      </c>
      <c r="B94" s="24" t="s">
        <v>273</v>
      </c>
      <c r="C94" s="24" t="s">
        <v>274</v>
      </c>
      <c r="D94" s="24" t="s">
        <v>0</v>
      </c>
      <c r="E94" s="24" t="s">
        <v>1</v>
      </c>
      <c r="F94" s="24" t="s">
        <v>275</v>
      </c>
      <c r="G94" s="24" t="s">
        <v>516</v>
      </c>
      <c r="H94" s="24" t="s">
        <v>3</v>
      </c>
      <c r="I94" s="24" t="s">
        <v>276</v>
      </c>
      <c r="J94" s="24" t="s">
        <v>53</v>
      </c>
      <c r="K94" s="24" t="s">
        <v>277</v>
      </c>
    </row>
    <row r="95" spans="1:11" x14ac:dyDescent="0.25">
      <c r="A95" s="2">
        <v>94</v>
      </c>
      <c r="B95" s="24" t="s">
        <v>278</v>
      </c>
      <c r="C95" s="24" t="s">
        <v>279</v>
      </c>
      <c r="D95" s="24" t="s">
        <v>66</v>
      </c>
      <c r="E95" s="24" t="s">
        <v>1</v>
      </c>
      <c r="F95" s="24" t="s">
        <v>280</v>
      </c>
      <c r="G95" s="24" t="s">
        <v>516</v>
      </c>
      <c r="H95" s="24" t="s">
        <v>3</v>
      </c>
      <c r="I95" s="24" t="s">
        <v>281</v>
      </c>
      <c r="J95" s="24" t="s">
        <v>53</v>
      </c>
      <c r="K95" s="24" t="s">
        <v>282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83"/>
  <dimension ref="A1:L99"/>
  <sheetViews>
    <sheetView workbookViewId="0">
      <selection activeCell="A2" sqref="A2"/>
    </sheetView>
  </sheetViews>
  <sheetFormatPr defaultRowHeight="15" x14ac:dyDescent="0.25"/>
  <cols>
    <col min="1" max="1" bestFit="true" customWidth="true" width="3.0" collapsed="false"/>
    <col min="2" max="2" bestFit="true" customWidth="true" width="14.28515625" collapsed="false"/>
    <col min="3" max="3" bestFit="true" customWidth="true" width="10.5703125" collapsed="false"/>
    <col min="4" max="4" bestFit="true" customWidth="true" width="14.28515625" collapsed="false"/>
    <col min="5" max="5" bestFit="true" customWidth="true" width="5.5703125" collapsed="false"/>
    <col min="6" max="6" bestFit="true" customWidth="true" width="15.140625" collapsed="false"/>
    <col min="7" max="7" bestFit="true" customWidth="true" width="18.5703125" collapsed="false"/>
    <col min="8" max="8" bestFit="true" customWidth="true" width="14.140625" collapsed="false"/>
    <col min="9" max="9" bestFit="true" customWidth="true" width="14.42578125" collapsed="false"/>
    <col min="10" max="10" bestFit="true" customWidth="true" width="19.28515625" collapsed="false"/>
    <col min="11" max="11" bestFit="true" customWidth="true" width="25.0" collapsed="false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2">
        <v>1</v>
      </c>
      <c r="B2" t="s">
        <v>161</v>
      </c>
      <c r="C2" t="s">
        <v>162</v>
      </c>
      <c r="D2" t="s">
        <v>394</v>
      </c>
      <c r="E2" t="s">
        <v>1</v>
      </c>
      <c r="F2" t="s">
        <v>163</v>
      </c>
      <c r="G2" t="s">
        <v>516</v>
      </c>
      <c r="H2" t="s">
        <v>30</v>
      </c>
      <c r="I2" t="s">
        <v>164</v>
      </c>
      <c r="J2" t="s">
        <v>32</v>
      </c>
      <c r="K2" t="s">
        <v>517</v>
      </c>
    </row>
    <row r="3" spans="1:11" x14ac:dyDescent="0.25">
      <c r="A3" s="2">
        <v>2</v>
      </c>
      <c r="B3" t="s">
        <v>116</v>
      </c>
      <c r="C3" t="s">
        <v>117</v>
      </c>
      <c r="D3" t="s">
        <v>0</v>
      </c>
      <c r="E3" t="s">
        <v>1</v>
      </c>
      <c r="F3" t="s">
        <v>118</v>
      </c>
      <c r="G3" t="s">
        <v>516</v>
      </c>
      <c r="H3" t="s">
        <v>3</v>
      </c>
      <c r="I3" t="s">
        <v>119</v>
      </c>
      <c r="J3" t="s">
        <v>53</v>
      </c>
      <c r="K3" t="s">
        <v>518</v>
      </c>
    </row>
    <row r="4" spans="1:11" x14ac:dyDescent="0.25">
      <c r="A4" s="2">
        <v>3</v>
      </c>
      <c r="B4" t="s">
        <v>519</v>
      </c>
      <c r="C4" t="s">
        <v>520</v>
      </c>
      <c r="D4" t="s">
        <v>0</v>
      </c>
      <c r="E4" t="s">
        <v>1</v>
      </c>
      <c r="F4" t="s">
        <v>521</v>
      </c>
      <c r="G4" t="s">
        <v>516</v>
      </c>
      <c r="H4" t="s">
        <v>3</v>
      </c>
      <c r="I4" t="s">
        <v>522</v>
      </c>
      <c r="J4" t="s">
        <v>523</v>
      </c>
      <c r="K4" t="s">
        <v>524</v>
      </c>
    </row>
    <row r="5" spans="1:11" x14ac:dyDescent="0.25">
      <c r="A5" s="2">
        <v>4</v>
      </c>
      <c r="B5" t="s">
        <v>322</v>
      </c>
      <c r="C5" t="s">
        <v>323</v>
      </c>
      <c r="D5" t="s">
        <v>66</v>
      </c>
      <c r="E5" t="s">
        <v>1</v>
      </c>
      <c r="F5" t="s">
        <v>324</v>
      </c>
      <c r="G5" t="s">
        <v>516</v>
      </c>
      <c r="H5" t="s">
        <v>287</v>
      </c>
      <c r="I5" t="s">
        <v>325</v>
      </c>
      <c r="J5" t="s">
        <v>289</v>
      </c>
      <c r="K5" t="s">
        <v>525</v>
      </c>
    </row>
    <row r="6" spans="1:11" x14ac:dyDescent="0.25">
      <c r="A6" s="2">
        <v>5</v>
      </c>
      <c r="B6" t="s">
        <v>519</v>
      </c>
      <c r="C6" t="s">
        <v>520</v>
      </c>
      <c r="D6" t="s">
        <v>0</v>
      </c>
      <c r="E6" t="s">
        <v>1</v>
      </c>
      <c r="F6" t="s">
        <v>526</v>
      </c>
      <c r="G6" t="s">
        <v>527</v>
      </c>
      <c r="H6" t="s">
        <v>5</v>
      </c>
      <c r="I6" t="s">
        <v>528</v>
      </c>
      <c r="J6" t="s">
        <v>6</v>
      </c>
      <c r="K6" t="s">
        <v>529</v>
      </c>
    </row>
    <row r="7" spans="1:11" x14ac:dyDescent="0.25">
      <c r="A7" s="2">
        <v>6</v>
      </c>
      <c r="B7" t="s">
        <v>530</v>
      </c>
      <c r="C7" t="s">
        <v>531</v>
      </c>
      <c r="D7" t="s">
        <v>0</v>
      </c>
      <c r="E7" t="s">
        <v>1</v>
      </c>
      <c r="F7" t="s">
        <v>532</v>
      </c>
      <c r="G7" t="s">
        <v>516</v>
      </c>
      <c r="H7" t="s">
        <v>294</v>
      </c>
      <c r="I7" t="s">
        <v>533</v>
      </c>
      <c r="J7" t="s">
        <v>516</v>
      </c>
      <c r="K7" t="s">
        <v>534</v>
      </c>
    </row>
    <row r="8" spans="1:11" x14ac:dyDescent="0.25">
      <c r="A8" s="2">
        <v>7</v>
      </c>
      <c r="B8" t="s">
        <v>535</v>
      </c>
      <c r="C8" t="s">
        <v>536</v>
      </c>
      <c r="D8" t="s">
        <v>205</v>
      </c>
      <c r="E8" t="s">
        <v>1</v>
      </c>
      <c r="F8" t="s">
        <v>537</v>
      </c>
      <c r="G8" t="s">
        <v>516</v>
      </c>
      <c r="H8" t="s">
        <v>3</v>
      </c>
      <c r="I8" t="s">
        <v>538</v>
      </c>
      <c r="J8" t="s">
        <v>53</v>
      </c>
      <c r="K8" t="s">
        <v>539</v>
      </c>
    </row>
    <row r="9" spans="1:11" x14ac:dyDescent="0.25">
      <c r="A9" s="2">
        <v>8</v>
      </c>
      <c r="B9" t="s">
        <v>4</v>
      </c>
      <c r="C9" t="s">
        <v>4</v>
      </c>
      <c r="D9" t="s">
        <v>4</v>
      </c>
      <c r="E9" t="s">
        <v>4</v>
      </c>
      <c r="F9" t="s">
        <v>540</v>
      </c>
      <c r="G9" t="s">
        <v>516</v>
      </c>
      <c r="H9" t="s">
        <v>294</v>
      </c>
      <c r="I9" t="s">
        <v>541</v>
      </c>
      <c r="J9" t="s">
        <v>289</v>
      </c>
      <c r="K9" t="s">
        <v>542</v>
      </c>
    </row>
    <row r="10" spans="1:11" x14ac:dyDescent="0.25">
      <c r="A10" s="2">
        <v>9</v>
      </c>
      <c r="B10" t="s">
        <v>283</v>
      </c>
      <c r="C10" t="s">
        <v>284</v>
      </c>
      <c r="D10" t="s">
        <v>285</v>
      </c>
      <c r="E10" t="s">
        <v>7</v>
      </c>
      <c r="F10" t="s">
        <v>286</v>
      </c>
      <c r="G10" t="s">
        <v>516</v>
      </c>
      <c r="H10" t="s">
        <v>287</v>
      </c>
      <c r="I10" t="s">
        <v>288</v>
      </c>
      <c r="J10" t="s">
        <v>289</v>
      </c>
      <c r="K10" t="s">
        <v>290</v>
      </c>
    </row>
    <row r="11" spans="1:11" x14ac:dyDescent="0.25">
      <c r="A11" s="2">
        <v>10</v>
      </c>
      <c r="B11" t="s">
        <v>291</v>
      </c>
      <c r="C11" t="s">
        <v>292</v>
      </c>
      <c r="D11" t="s">
        <v>0</v>
      </c>
      <c r="E11" t="s">
        <v>1</v>
      </c>
      <c r="F11" t="s">
        <v>293</v>
      </c>
      <c r="G11" t="s">
        <v>516</v>
      </c>
      <c r="H11" t="s">
        <v>294</v>
      </c>
      <c r="I11" t="s">
        <v>295</v>
      </c>
      <c r="J11" t="s">
        <v>289</v>
      </c>
      <c r="K11" t="s">
        <v>296</v>
      </c>
    </row>
    <row r="12" spans="1:11" x14ac:dyDescent="0.25">
      <c r="A12" s="2">
        <v>11</v>
      </c>
      <c r="B12" t="s">
        <v>297</v>
      </c>
      <c r="C12" t="s">
        <v>255</v>
      </c>
      <c r="D12" t="s">
        <v>0</v>
      </c>
      <c r="E12" t="s">
        <v>1</v>
      </c>
      <c r="F12" t="s">
        <v>298</v>
      </c>
      <c r="G12" t="s">
        <v>516</v>
      </c>
      <c r="H12" t="s">
        <v>294</v>
      </c>
      <c r="I12" t="s">
        <v>299</v>
      </c>
      <c r="J12" t="s">
        <v>289</v>
      </c>
      <c r="K12" t="s">
        <v>300</v>
      </c>
    </row>
    <row r="13" spans="1:11" x14ac:dyDescent="0.25">
      <c r="A13" s="2">
        <v>12</v>
      </c>
      <c r="B13" t="s">
        <v>301</v>
      </c>
      <c r="C13" t="s">
        <v>302</v>
      </c>
      <c r="D13" t="s">
        <v>0</v>
      </c>
      <c r="E13" t="s">
        <v>1</v>
      </c>
      <c r="F13" t="s">
        <v>303</v>
      </c>
      <c r="G13" t="s">
        <v>516</v>
      </c>
      <c r="H13" t="s">
        <v>294</v>
      </c>
      <c r="I13" t="s">
        <v>304</v>
      </c>
      <c r="J13" t="s">
        <v>289</v>
      </c>
      <c r="K13" t="s">
        <v>305</v>
      </c>
    </row>
    <row r="14" spans="1:11" x14ac:dyDescent="0.25">
      <c r="A14" s="2">
        <v>13</v>
      </c>
      <c r="B14" t="s">
        <v>306</v>
      </c>
      <c r="C14" t="s">
        <v>307</v>
      </c>
      <c r="D14" t="s">
        <v>112</v>
      </c>
      <c r="E14" t="s">
        <v>43</v>
      </c>
      <c r="F14" t="s">
        <v>308</v>
      </c>
      <c r="G14" t="s">
        <v>516</v>
      </c>
      <c r="H14" t="s">
        <v>287</v>
      </c>
      <c r="I14" t="s">
        <v>309</v>
      </c>
      <c r="J14" t="s">
        <v>289</v>
      </c>
      <c r="K14" t="s">
        <v>310</v>
      </c>
    </row>
    <row r="15" spans="1:11" x14ac:dyDescent="0.25">
      <c r="A15" s="2">
        <v>14</v>
      </c>
      <c r="B15" t="s">
        <v>311</v>
      </c>
      <c r="C15" t="s">
        <v>312</v>
      </c>
      <c r="D15" t="s">
        <v>313</v>
      </c>
      <c r="E15" t="s">
        <v>43</v>
      </c>
      <c r="F15" t="s">
        <v>314</v>
      </c>
      <c r="G15" t="s">
        <v>516</v>
      </c>
      <c r="H15" t="s">
        <v>294</v>
      </c>
      <c r="I15" t="s">
        <v>315</v>
      </c>
      <c r="J15" t="s">
        <v>289</v>
      </c>
      <c r="K15" t="s">
        <v>316</v>
      </c>
    </row>
    <row r="16" spans="1:11" x14ac:dyDescent="0.25">
      <c r="A16" s="2">
        <v>15</v>
      </c>
      <c r="B16" t="s">
        <v>317</v>
      </c>
      <c r="C16" t="s">
        <v>279</v>
      </c>
      <c r="D16" t="s">
        <v>318</v>
      </c>
      <c r="E16" t="s">
        <v>28</v>
      </c>
      <c r="F16" t="s">
        <v>319</v>
      </c>
      <c r="G16" t="s">
        <v>516</v>
      </c>
      <c r="H16" t="s">
        <v>287</v>
      </c>
      <c r="I16" t="s">
        <v>320</v>
      </c>
      <c r="J16" t="s">
        <v>289</v>
      </c>
      <c r="K16" t="s">
        <v>321</v>
      </c>
    </row>
    <row r="17" spans="1:11" x14ac:dyDescent="0.25">
      <c r="A17" s="2">
        <v>16</v>
      </c>
      <c r="B17" t="s">
        <v>242</v>
      </c>
      <c r="C17" t="s">
        <v>243</v>
      </c>
      <c r="D17" t="s">
        <v>173</v>
      </c>
      <c r="E17" t="s">
        <v>43</v>
      </c>
      <c r="F17" t="s">
        <v>244</v>
      </c>
      <c r="G17" t="s">
        <v>516</v>
      </c>
      <c r="H17" t="s">
        <v>3</v>
      </c>
      <c r="I17" t="s">
        <v>245</v>
      </c>
      <c r="J17" t="s">
        <v>125</v>
      </c>
      <c r="K17" t="s">
        <v>326</v>
      </c>
    </row>
    <row r="18" spans="1:11" x14ac:dyDescent="0.25">
      <c r="A18" s="2">
        <v>17</v>
      </c>
      <c r="B18" t="s">
        <v>327</v>
      </c>
      <c r="C18" t="s">
        <v>328</v>
      </c>
      <c r="D18" t="s">
        <v>112</v>
      </c>
      <c r="E18" t="s">
        <v>43</v>
      </c>
      <c r="F18" t="s">
        <v>329</v>
      </c>
      <c r="G18" t="s">
        <v>516</v>
      </c>
      <c r="H18" t="s">
        <v>287</v>
      </c>
      <c r="I18" t="s">
        <v>330</v>
      </c>
      <c r="J18" t="s">
        <v>289</v>
      </c>
      <c r="K18" t="s">
        <v>331</v>
      </c>
    </row>
    <row r="19" spans="1:11" x14ac:dyDescent="0.25">
      <c r="A19" s="2">
        <v>18</v>
      </c>
      <c r="B19" t="s">
        <v>15</v>
      </c>
      <c r="C19" t="s">
        <v>16</v>
      </c>
      <c r="D19" t="s">
        <v>17</v>
      </c>
      <c r="E19" t="s">
        <v>7</v>
      </c>
      <c r="F19" t="s">
        <v>18</v>
      </c>
      <c r="G19" t="s">
        <v>527</v>
      </c>
      <c r="H19" t="s">
        <v>5</v>
      </c>
      <c r="I19" t="s">
        <v>19</v>
      </c>
      <c r="J19" t="s">
        <v>6</v>
      </c>
      <c r="K19" t="s">
        <v>332</v>
      </c>
    </row>
    <row r="20" spans="1:11" x14ac:dyDescent="0.25">
      <c r="A20" s="2">
        <v>19</v>
      </c>
      <c r="B20" t="s">
        <v>333</v>
      </c>
      <c r="C20" t="s">
        <v>334</v>
      </c>
      <c r="D20" t="s">
        <v>335</v>
      </c>
      <c r="E20" t="s">
        <v>48</v>
      </c>
      <c r="F20" t="s">
        <v>336</v>
      </c>
      <c r="G20" t="s">
        <v>516</v>
      </c>
      <c r="H20" t="s">
        <v>287</v>
      </c>
      <c r="I20" t="s">
        <v>337</v>
      </c>
      <c r="J20" t="s">
        <v>289</v>
      </c>
      <c r="K20" t="s">
        <v>338</v>
      </c>
    </row>
    <row r="21" spans="1:11" x14ac:dyDescent="0.25">
      <c r="A21" s="2">
        <v>20</v>
      </c>
      <c r="B21" t="s">
        <v>339</v>
      </c>
      <c r="C21" t="s">
        <v>340</v>
      </c>
      <c r="D21" t="s">
        <v>341</v>
      </c>
      <c r="E21" t="s">
        <v>48</v>
      </c>
      <c r="F21" t="s">
        <v>342</v>
      </c>
      <c r="G21" t="s">
        <v>516</v>
      </c>
      <c r="H21" t="s">
        <v>287</v>
      </c>
      <c r="I21" t="s">
        <v>343</v>
      </c>
      <c r="J21" t="s">
        <v>289</v>
      </c>
      <c r="K21" t="s">
        <v>344</v>
      </c>
    </row>
    <row r="22" spans="1:11" x14ac:dyDescent="0.25">
      <c r="A22" s="2">
        <v>21</v>
      </c>
      <c r="B22" t="s">
        <v>345</v>
      </c>
      <c r="C22" t="s">
        <v>346</v>
      </c>
      <c r="D22" t="s">
        <v>17</v>
      </c>
      <c r="E22" t="s">
        <v>7</v>
      </c>
      <c r="F22" t="s">
        <v>347</v>
      </c>
      <c r="G22" t="s">
        <v>516</v>
      </c>
      <c r="H22" t="s">
        <v>287</v>
      </c>
      <c r="I22" t="s">
        <v>348</v>
      </c>
      <c r="J22" t="s">
        <v>289</v>
      </c>
      <c r="K22" t="s">
        <v>349</v>
      </c>
    </row>
    <row r="23" spans="1:11" x14ac:dyDescent="0.25">
      <c r="A23" s="2">
        <v>22</v>
      </c>
      <c r="B23" t="s">
        <v>350</v>
      </c>
      <c r="C23" t="s">
        <v>340</v>
      </c>
      <c r="D23" t="s">
        <v>351</v>
      </c>
      <c r="E23" t="s">
        <v>48</v>
      </c>
      <c r="F23" t="s">
        <v>352</v>
      </c>
      <c r="G23" t="s">
        <v>2</v>
      </c>
      <c r="H23" t="s">
        <v>287</v>
      </c>
      <c r="I23" t="s">
        <v>353</v>
      </c>
      <c r="J23" t="s">
        <v>289</v>
      </c>
      <c r="K23" t="s">
        <v>354</v>
      </c>
    </row>
    <row r="24" spans="1:11" x14ac:dyDescent="0.25">
      <c r="A24" s="2">
        <v>23</v>
      </c>
      <c r="B24" t="s">
        <v>355</v>
      </c>
      <c r="C24" t="s">
        <v>356</v>
      </c>
      <c r="D24" t="s">
        <v>0</v>
      </c>
      <c r="E24" t="s">
        <v>1</v>
      </c>
      <c r="F24" t="s">
        <v>357</v>
      </c>
      <c r="G24" t="s">
        <v>516</v>
      </c>
      <c r="H24" t="s">
        <v>294</v>
      </c>
      <c r="I24" t="s">
        <v>358</v>
      </c>
      <c r="J24" t="s">
        <v>289</v>
      </c>
      <c r="K24" t="s">
        <v>359</v>
      </c>
    </row>
    <row r="25" spans="1:11" x14ac:dyDescent="0.25">
      <c r="A25" s="2">
        <v>24</v>
      </c>
      <c r="B25" t="s">
        <v>238</v>
      </c>
      <c r="C25" t="s">
        <v>239</v>
      </c>
      <c r="D25" t="s">
        <v>0</v>
      </c>
      <c r="E25" t="s">
        <v>1</v>
      </c>
      <c r="F25" t="s">
        <v>240</v>
      </c>
      <c r="G25" t="s">
        <v>516</v>
      </c>
      <c r="H25" t="s">
        <v>3</v>
      </c>
      <c r="I25" t="s">
        <v>241</v>
      </c>
      <c r="J25" t="s">
        <v>53</v>
      </c>
      <c r="K25" t="s">
        <v>360</v>
      </c>
    </row>
    <row r="26" spans="1:11" x14ac:dyDescent="0.25">
      <c r="A26" s="2">
        <v>25</v>
      </c>
      <c r="B26" t="s">
        <v>361</v>
      </c>
      <c r="C26" t="s">
        <v>362</v>
      </c>
      <c r="D26" t="s">
        <v>0</v>
      </c>
      <c r="E26" t="s">
        <v>1</v>
      </c>
      <c r="F26" t="s">
        <v>363</v>
      </c>
      <c r="G26" t="s">
        <v>516</v>
      </c>
      <c r="H26" t="s">
        <v>287</v>
      </c>
      <c r="I26" t="s">
        <v>364</v>
      </c>
      <c r="J26" t="s">
        <v>289</v>
      </c>
      <c r="K26" t="s">
        <v>365</v>
      </c>
    </row>
    <row r="27" spans="1:11" x14ac:dyDescent="0.25">
      <c r="A27" s="2">
        <v>26</v>
      </c>
      <c r="B27" t="s">
        <v>366</v>
      </c>
      <c r="C27" t="s">
        <v>367</v>
      </c>
      <c r="D27" t="s">
        <v>368</v>
      </c>
      <c r="E27" t="s">
        <v>43</v>
      </c>
      <c r="F27" t="s">
        <v>369</v>
      </c>
      <c r="G27" t="s">
        <v>516</v>
      </c>
      <c r="H27" t="s">
        <v>294</v>
      </c>
      <c r="I27" t="s">
        <v>370</v>
      </c>
      <c r="J27" t="s">
        <v>289</v>
      </c>
      <c r="K27" t="s">
        <v>371</v>
      </c>
    </row>
    <row r="28" spans="1:11" x14ac:dyDescent="0.25">
      <c r="A28" s="2">
        <v>27</v>
      </c>
      <c r="B28" t="s">
        <v>372</v>
      </c>
      <c r="C28" t="s">
        <v>373</v>
      </c>
      <c r="D28" t="s">
        <v>42</v>
      </c>
      <c r="E28" t="s">
        <v>43</v>
      </c>
      <c r="F28" t="s">
        <v>374</v>
      </c>
      <c r="G28" t="s">
        <v>516</v>
      </c>
      <c r="H28" t="s">
        <v>294</v>
      </c>
      <c r="I28" t="s">
        <v>375</v>
      </c>
      <c r="J28" t="s">
        <v>289</v>
      </c>
      <c r="K28" t="s">
        <v>376</v>
      </c>
    </row>
    <row r="29" spans="1:11" x14ac:dyDescent="0.25">
      <c r="A29" s="2">
        <v>28</v>
      </c>
      <c r="B29" t="s">
        <v>377</v>
      </c>
      <c r="C29" t="s">
        <v>378</v>
      </c>
      <c r="D29" t="s">
        <v>256</v>
      </c>
      <c r="E29" t="s">
        <v>1</v>
      </c>
      <c r="F29" t="s">
        <v>379</v>
      </c>
      <c r="G29" t="s">
        <v>516</v>
      </c>
      <c r="H29" t="s">
        <v>294</v>
      </c>
      <c r="I29" t="s">
        <v>380</v>
      </c>
      <c r="J29" t="s">
        <v>289</v>
      </c>
      <c r="K29" t="s">
        <v>381</v>
      </c>
    </row>
    <row r="30" spans="1:11" x14ac:dyDescent="0.25">
      <c r="A30" s="2">
        <v>29</v>
      </c>
      <c r="B30" t="s">
        <v>382</v>
      </c>
      <c r="C30" t="s">
        <v>383</v>
      </c>
      <c r="D30" t="s">
        <v>351</v>
      </c>
      <c r="E30" t="s">
        <v>48</v>
      </c>
      <c r="F30" t="s">
        <v>384</v>
      </c>
      <c r="G30" t="s">
        <v>516</v>
      </c>
      <c r="H30" t="s">
        <v>287</v>
      </c>
      <c r="I30" t="s">
        <v>385</v>
      </c>
      <c r="J30" t="s">
        <v>289</v>
      </c>
      <c r="K30" t="s">
        <v>386</v>
      </c>
    </row>
    <row r="31" spans="1:11" x14ac:dyDescent="0.25">
      <c r="A31" s="2">
        <v>30</v>
      </c>
      <c r="B31" t="s">
        <v>387</v>
      </c>
      <c r="C31" t="s">
        <v>279</v>
      </c>
      <c r="D31" t="s">
        <v>351</v>
      </c>
      <c r="E31" t="s">
        <v>48</v>
      </c>
      <c r="F31" t="s">
        <v>388</v>
      </c>
      <c r="G31" t="s">
        <v>516</v>
      </c>
      <c r="H31" t="s">
        <v>287</v>
      </c>
      <c r="I31" t="s">
        <v>389</v>
      </c>
      <c r="J31" t="s">
        <v>289</v>
      </c>
      <c r="K31" t="s">
        <v>390</v>
      </c>
    </row>
    <row r="32" spans="1:11" x14ac:dyDescent="0.25">
      <c r="A32" s="2">
        <v>31</v>
      </c>
      <c r="B32" t="s">
        <v>49</v>
      </c>
      <c r="C32" t="s">
        <v>97</v>
      </c>
      <c r="D32" t="s">
        <v>66</v>
      </c>
      <c r="E32" t="s">
        <v>1</v>
      </c>
      <c r="F32" t="s">
        <v>391</v>
      </c>
      <c r="G32" t="s">
        <v>516</v>
      </c>
      <c r="H32" t="s">
        <v>294</v>
      </c>
      <c r="I32" t="s">
        <v>392</v>
      </c>
      <c r="J32" t="s">
        <v>289</v>
      </c>
      <c r="K32" t="s">
        <v>393</v>
      </c>
    </row>
    <row r="33" spans="1:11" x14ac:dyDescent="0.25">
      <c r="A33" s="2">
        <v>32</v>
      </c>
      <c r="B33" t="s">
        <v>366</v>
      </c>
      <c r="C33" t="s">
        <v>367</v>
      </c>
      <c r="D33" t="s">
        <v>368</v>
      </c>
      <c r="E33" t="s">
        <v>43</v>
      </c>
      <c r="F33" t="s">
        <v>395</v>
      </c>
      <c r="G33" t="s">
        <v>527</v>
      </c>
      <c r="H33" t="s">
        <v>5</v>
      </c>
      <c r="I33" t="s">
        <v>396</v>
      </c>
      <c r="J33" t="s">
        <v>6</v>
      </c>
      <c r="K33" t="s">
        <v>397</v>
      </c>
    </row>
    <row r="34" spans="1:11" x14ac:dyDescent="0.25">
      <c r="A34" s="2">
        <v>33</v>
      </c>
      <c r="B34" t="s">
        <v>137</v>
      </c>
      <c r="C34" t="s">
        <v>138</v>
      </c>
      <c r="D34" t="s">
        <v>0</v>
      </c>
      <c r="E34" t="s">
        <v>1</v>
      </c>
      <c r="F34" t="s">
        <v>139</v>
      </c>
      <c r="G34" t="s">
        <v>516</v>
      </c>
      <c r="H34" t="s">
        <v>3</v>
      </c>
      <c r="I34" t="s">
        <v>140</v>
      </c>
      <c r="J34" t="s">
        <v>53</v>
      </c>
      <c r="K34" t="s">
        <v>398</v>
      </c>
    </row>
    <row r="35" spans="1:11" x14ac:dyDescent="0.25">
      <c r="A35" s="2">
        <v>34</v>
      </c>
      <c r="B35" t="s">
        <v>262</v>
      </c>
      <c r="C35" t="s">
        <v>399</v>
      </c>
      <c r="D35" t="s">
        <v>0</v>
      </c>
      <c r="E35" t="s">
        <v>1</v>
      </c>
      <c r="F35" t="s">
        <v>400</v>
      </c>
      <c r="G35" t="s">
        <v>516</v>
      </c>
      <c r="H35" t="s">
        <v>294</v>
      </c>
      <c r="I35" t="s">
        <v>401</v>
      </c>
      <c r="J35" t="s">
        <v>289</v>
      </c>
      <c r="K35" t="s">
        <v>402</v>
      </c>
    </row>
    <row r="36" spans="1:11" x14ac:dyDescent="0.25">
      <c r="A36" s="2">
        <v>35</v>
      </c>
      <c r="B36" t="s">
        <v>403</v>
      </c>
      <c r="C36" t="s">
        <v>60</v>
      </c>
      <c r="D36" t="s">
        <v>27</v>
      </c>
      <c r="E36" t="s">
        <v>28</v>
      </c>
      <c r="F36" t="s">
        <v>404</v>
      </c>
      <c r="G36" t="s">
        <v>516</v>
      </c>
      <c r="H36" t="s">
        <v>287</v>
      </c>
      <c r="I36" t="s">
        <v>405</v>
      </c>
      <c r="J36" t="s">
        <v>289</v>
      </c>
      <c r="K36" t="s">
        <v>406</v>
      </c>
    </row>
    <row r="37" spans="1:11" x14ac:dyDescent="0.25">
      <c r="A37" s="2">
        <v>36</v>
      </c>
      <c r="B37" t="s">
        <v>407</v>
      </c>
      <c r="C37" t="s">
        <v>408</v>
      </c>
      <c r="D37" t="s">
        <v>27</v>
      </c>
      <c r="E37" t="s">
        <v>28</v>
      </c>
      <c r="F37" t="s">
        <v>409</v>
      </c>
      <c r="G37" t="s">
        <v>516</v>
      </c>
      <c r="H37" t="s">
        <v>294</v>
      </c>
      <c r="I37" t="s">
        <v>410</v>
      </c>
      <c r="J37" t="s">
        <v>289</v>
      </c>
      <c r="K37" t="s">
        <v>411</v>
      </c>
    </row>
    <row r="38" spans="1:11" x14ac:dyDescent="0.25">
      <c r="A38" s="2">
        <v>37</v>
      </c>
      <c r="B38" t="s">
        <v>407</v>
      </c>
      <c r="C38" t="s">
        <v>408</v>
      </c>
      <c r="D38" t="s">
        <v>27</v>
      </c>
      <c r="E38" t="s">
        <v>28</v>
      </c>
      <c r="F38" t="s">
        <v>412</v>
      </c>
      <c r="G38" t="s">
        <v>516</v>
      </c>
      <c r="H38" t="s">
        <v>294</v>
      </c>
      <c r="I38" t="s">
        <v>413</v>
      </c>
      <c r="J38" t="s">
        <v>289</v>
      </c>
      <c r="K38" t="s">
        <v>414</v>
      </c>
    </row>
    <row r="39" spans="1:11" x14ac:dyDescent="0.25">
      <c r="A39" s="2">
        <v>38</v>
      </c>
      <c r="B39" t="s">
        <v>415</v>
      </c>
      <c r="C39" t="s">
        <v>416</v>
      </c>
      <c r="D39" t="s">
        <v>417</v>
      </c>
      <c r="E39" t="s">
        <v>28</v>
      </c>
      <c r="F39" t="s">
        <v>418</v>
      </c>
      <c r="G39" t="s">
        <v>516</v>
      </c>
      <c r="H39" t="s">
        <v>287</v>
      </c>
      <c r="I39" t="s">
        <v>419</v>
      </c>
      <c r="J39" t="s">
        <v>289</v>
      </c>
      <c r="K39" t="s">
        <v>420</v>
      </c>
    </row>
    <row r="40" spans="1:11" x14ac:dyDescent="0.25">
      <c r="A40" s="2">
        <v>39</v>
      </c>
      <c r="B40" t="s">
        <v>262</v>
      </c>
      <c r="C40" t="s">
        <v>421</v>
      </c>
      <c r="D40" t="s">
        <v>0</v>
      </c>
      <c r="E40" t="s">
        <v>1</v>
      </c>
      <c r="F40" t="s">
        <v>422</v>
      </c>
      <c r="G40" t="s">
        <v>516</v>
      </c>
      <c r="H40" t="s">
        <v>3</v>
      </c>
      <c r="I40" t="s">
        <v>423</v>
      </c>
      <c r="J40" t="s">
        <v>2</v>
      </c>
      <c r="K40" t="s">
        <v>424</v>
      </c>
    </row>
    <row r="41" spans="1:11" x14ac:dyDescent="0.25">
      <c r="A41" s="2">
        <v>40</v>
      </c>
      <c r="B41" t="s">
        <v>425</v>
      </c>
      <c r="C41" t="s">
        <v>426</v>
      </c>
      <c r="D41" t="s">
        <v>427</v>
      </c>
      <c r="E41" t="s">
        <v>28</v>
      </c>
      <c r="F41" t="s">
        <v>428</v>
      </c>
      <c r="G41" t="s">
        <v>516</v>
      </c>
      <c r="H41" t="s">
        <v>287</v>
      </c>
      <c r="I41" t="s">
        <v>429</v>
      </c>
      <c r="J41" t="s">
        <v>289</v>
      </c>
      <c r="K41" t="s">
        <v>430</v>
      </c>
    </row>
    <row r="42" spans="1:11" x14ac:dyDescent="0.25">
      <c r="A42" s="2">
        <v>41</v>
      </c>
      <c r="B42" t="s">
        <v>431</v>
      </c>
      <c r="C42" t="s">
        <v>172</v>
      </c>
      <c r="D42" t="s">
        <v>432</v>
      </c>
      <c r="E42" t="s">
        <v>28</v>
      </c>
      <c r="F42" t="s">
        <v>433</v>
      </c>
      <c r="G42" t="s">
        <v>516</v>
      </c>
      <c r="H42" t="s">
        <v>294</v>
      </c>
      <c r="I42" t="s">
        <v>434</v>
      </c>
      <c r="J42" t="s">
        <v>289</v>
      </c>
      <c r="K42" t="s">
        <v>435</v>
      </c>
    </row>
    <row r="43" spans="1:11" x14ac:dyDescent="0.25">
      <c r="A43" s="2">
        <v>42</v>
      </c>
      <c r="B43" t="s">
        <v>15</v>
      </c>
      <c r="C43" t="s">
        <v>16</v>
      </c>
      <c r="D43" t="s">
        <v>17</v>
      </c>
      <c r="E43" t="s">
        <v>7</v>
      </c>
      <c r="F43" t="s">
        <v>77</v>
      </c>
      <c r="G43" t="s">
        <v>516</v>
      </c>
      <c r="H43" t="s">
        <v>30</v>
      </c>
      <c r="I43" t="s">
        <v>78</v>
      </c>
      <c r="J43" t="s">
        <v>32</v>
      </c>
      <c r="K43" t="s">
        <v>436</v>
      </c>
    </row>
    <row r="44" spans="1:11" x14ac:dyDescent="0.25">
      <c r="A44" s="2">
        <v>43</v>
      </c>
      <c r="B44" t="s">
        <v>407</v>
      </c>
      <c r="C44" t="s">
        <v>408</v>
      </c>
      <c r="D44" t="s">
        <v>27</v>
      </c>
      <c r="E44" t="s">
        <v>28</v>
      </c>
      <c r="F44" t="s">
        <v>437</v>
      </c>
      <c r="G44" t="s">
        <v>516</v>
      </c>
      <c r="H44" t="s">
        <v>30</v>
      </c>
      <c r="I44" t="s">
        <v>438</v>
      </c>
      <c r="J44" t="s">
        <v>32</v>
      </c>
      <c r="K44" t="s">
        <v>439</v>
      </c>
    </row>
    <row r="45" spans="1:11" x14ac:dyDescent="0.25">
      <c r="A45" s="2">
        <v>44</v>
      </c>
      <c r="B45" t="s">
        <v>407</v>
      </c>
      <c r="C45" t="s">
        <v>408</v>
      </c>
      <c r="D45" t="s">
        <v>27</v>
      </c>
      <c r="E45" t="s">
        <v>28</v>
      </c>
      <c r="F45" t="s">
        <v>440</v>
      </c>
      <c r="G45" t="s">
        <v>516</v>
      </c>
      <c r="H45" t="s">
        <v>30</v>
      </c>
      <c r="I45" t="s">
        <v>441</v>
      </c>
      <c r="J45" t="s">
        <v>32</v>
      </c>
      <c r="K45" t="s">
        <v>442</v>
      </c>
    </row>
    <row r="46" spans="1:11" x14ac:dyDescent="0.25">
      <c r="A46" s="2">
        <v>45</v>
      </c>
      <c r="B46" t="s">
        <v>443</v>
      </c>
      <c r="C46" t="s">
        <v>444</v>
      </c>
      <c r="D46" t="s">
        <v>0</v>
      </c>
      <c r="E46" t="s">
        <v>1</v>
      </c>
      <c r="F46" t="s">
        <v>445</v>
      </c>
      <c r="G46" t="s">
        <v>527</v>
      </c>
      <c r="H46" t="s">
        <v>5</v>
      </c>
      <c r="I46" t="s">
        <v>446</v>
      </c>
      <c r="J46" t="s">
        <v>6</v>
      </c>
      <c r="K46" t="s">
        <v>447</v>
      </c>
    </row>
    <row r="47" spans="1:11" x14ac:dyDescent="0.25">
      <c r="A47" s="2">
        <v>46</v>
      </c>
      <c r="B47" t="s">
        <v>448</v>
      </c>
      <c r="C47" t="s">
        <v>449</v>
      </c>
      <c r="D47" t="s">
        <v>205</v>
      </c>
      <c r="E47" t="s">
        <v>1</v>
      </c>
      <c r="F47" t="s">
        <v>450</v>
      </c>
      <c r="G47" t="s">
        <v>527</v>
      </c>
      <c r="H47" t="s">
        <v>5</v>
      </c>
      <c r="I47" t="s">
        <v>451</v>
      </c>
      <c r="J47" t="s">
        <v>6</v>
      </c>
      <c r="K47" t="s">
        <v>452</v>
      </c>
    </row>
    <row r="48" spans="1:11" x14ac:dyDescent="0.25">
      <c r="A48" s="2">
        <v>47</v>
      </c>
      <c r="B48" t="s">
        <v>453</v>
      </c>
      <c r="C48" t="s">
        <v>454</v>
      </c>
      <c r="D48" t="s">
        <v>455</v>
      </c>
      <c r="E48" t="s">
        <v>456</v>
      </c>
      <c r="F48" t="s">
        <v>457</v>
      </c>
      <c r="G48" t="s">
        <v>516</v>
      </c>
      <c r="H48" t="s">
        <v>30</v>
      </c>
      <c r="I48" t="s">
        <v>458</v>
      </c>
      <c r="J48" t="s">
        <v>32</v>
      </c>
      <c r="K48" t="s">
        <v>459</v>
      </c>
    </row>
    <row r="49" spans="1:11" x14ac:dyDescent="0.25">
      <c r="A49" s="2">
        <v>48</v>
      </c>
      <c r="B49" t="s">
        <v>460</v>
      </c>
      <c r="C49" t="s">
        <v>461</v>
      </c>
      <c r="D49" t="s">
        <v>462</v>
      </c>
      <c r="E49" t="s">
        <v>1</v>
      </c>
      <c r="F49" t="s">
        <v>463</v>
      </c>
      <c r="G49" t="s">
        <v>516</v>
      </c>
      <c r="H49" t="s">
        <v>30</v>
      </c>
      <c r="I49" t="s">
        <v>464</v>
      </c>
      <c r="J49" t="s">
        <v>32</v>
      </c>
      <c r="K49" t="s">
        <v>465</v>
      </c>
    </row>
    <row r="50" spans="1:11" x14ac:dyDescent="0.25">
      <c r="A50" s="2">
        <v>49</v>
      </c>
      <c r="B50" t="s">
        <v>165</v>
      </c>
      <c r="C50" t="s">
        <v>166</v>
      </c>
      <c r="D50" t="s">
        <v>27</v>
      </c>
      <c r="E50" t="s">
        <v>28</v>
      </c>
      <c r="F50" t="s">
        <v>167</v>
      </c>
      <c r="G50" t="s">
        <v>516</v>
      </c>
      <c r="H50" t="s">
        <v>30</v>
      </c>
      <c r="I50" t="s">
        <v>168</v>
      </c>
      <c r="J50" t="s">
        <v>32</v>
      </c>
      <c r="K50" t="s">
        <v>466</v>
      </c>
    </row>
    <row r="51" spans="1:11" x14ac:dyDescent="0.25">
      <c r="A51" s="2">
        <v>50</v>
      </c>
      <c r="B51" t="s">
        <v>10</v>
      </c>
      <c r="C51" t="s">
        <v>11</v>
      </c>
      <c r="D51" t="s">
        <v>0</v>
      </c>
      <c r="E51" t="s">
        <v>1</v>
      </c>
      <c r="F51" t="s">
        <v>12</v>
      </c>
      <c r="G51" t="s">
        <v>527</v>
      </c>
      <c r="H51" t="s">
        <v>5</v>
      </c>
      <c r="I51" t="s">
        <v>13</v>
      </c>
      <c r="J51" t="s">
        <v>6</v>
      </c>
      <c r="K51" t="s">
        <v>14</v>
      </c>
    </row>
    <row r="52" spans="1:11" x14ac:dyDescent="0.25">
      <c r="A52" s="2">
        <v>51</v>
      </c>
      <c r="B52" t="s">
        <v>20</v>
      </c>
      <c r="C52" t="s">
        <v>21</v>
      </c>
      <c r="D52" t="s">
        <v>0</v>
      </c>
      <c r="E52" t="s">
        <v>1</v>
      </c>
      <c r="F52" t="s">
        <v>22</v>
      </c>
      <c r="G52" t="s">
        <v>527</v>
      </c>
      <c r="H52" t="s">
        <v>5</v>
      </c>
      <c r="I52" t="s">
        <v>23</v>
      </c>
      <c r="J52" t="s">
        <v>6</v>
      </c>
      <c r="K52" t="s">
        <v>24</v>
      </c>
    </row>
    <row r="53" spans="1:11" x14ac:dyDescent="0.25">
      <c r="A53" s="2">
        <v>52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516</v>
      </c>
      <c r="H53" t="s">
        <v>30</v>
      </c>
      <c r="I53" t="s">
        <v>31</v>
      </c>
      <c r="J53" t="s">
        <v>32</v>
      </c>
      <c r="K53" t="s">
        <v>33</v>
      </c>
    </row>
    <row r="54" spans="1:11" x14ac:dyDescent="0.25">
      <c r="A54" s="2">
        <v>53</v>
      </c>
      <c r="B54" t="s">
        <v>34</v>
      </c>
      <c r="C54" t="s">
        <v>35</v>
      </c>
      <c r="D54" t="s">
        <v>36</v>
      </c>
      <c r="E54" t="s">
        <v>1</v>
      </c>
      <c r="F54" t="s">
        <v>37</v>
      </c>
      <c r="G54" t="s">
        <v>527</v>
      </c>
      <c r="H54" t="s">
        <v>5</v>
      </c>
      <c r="I54" t="s">
        <v>38</v>
      </c>
      <c r="J54" t="s">
        <v>6</v>
      </c>
      <c r="K54" t="s">
        <v>39</v>
      </c>
    </row>
    <row r="55" spans="1:11" x14ac:dyDescent="0.25">
      <c r="A55" s="2">
        <v>54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527</v>
      </c>
      <c r="H55" t="s">
        <v>5</v>
      </c>
      <c r="I55" t="s">
        <v>45</v>
      </c>
      <c r="J55" t="s">
        <v>6</v>
      </c>
      <c r="K55" t="s">
        <v>46</v>
      </c>
    </row>
    <row r="56" spans="1:11" x14ac:dyDescent="0.25">
      <c r="A56" s="2">
        <v>55</v>
      </c>
      <c r="B56" t="s">
        <v>54</v>
      </c>
      <c r="C56" t="s">
        <v>55</v>
      </c>
      <c r="D56" t="s">
        <v>0</v>
      </c>
      <c r="E56" t="s">
        <v>1</v>
      </c>
      <c r="F56" t="s">
        <v>56</v>
      </c>
      <c r="G56" t="s">
        <v>527</v>
      </c>
      <c r="H56" t="s">
        <v>5</v>
      </c>
      <c r="I56" t="s">
        <v>57</v>
      </c>
      <c r="J56" t="s">
        <v>6</v>
      </c>
      <c r="K56" t="s">
        <v>58</v>
      </c>
    </row>
    <row r="57" spans="1:11" x14ac:dyDescent="0.25">
      <c r="A57" s="2">
        <v>56</v>
      </c>
      <c r="B57" t="s">
        <v>59</v>
      </c>
      <c r="C57" t="s">
        <v>60</v>
      </c>
      <c r="D57" t="s">
        <v>0</v>
      </c>
      <c r="E57" t="s">
        <v>1</v>
      </c>
      <c r="F57" t="s">
        <v>61</v>
      </c>
      <c r="G57" t="s">
        <v>516</v>
      </c>
      <c r="H57" t="s">
        <v>3</v>
      </c>
      <c r="I57" t="s">
        <v>62</v>
      </c>
      <c r="J57" t="s">
        <v>53</v>
      </c>
      <c r="K57" t="s">
        <v>63</v>
      </c>
    </row>
    <row r="58" spans="1:11" x14ac:dyDescent="0.25">
      <c r="A58" s="2">
        <v>57</v>
      </c>
      <c r="B58" t="s">
        <v>64</v>
      </c>
      <c r="C58" t="s">
        <v>65</v>
      </c>
      <c r="D58" t="s">
        <v>66</v>
      </c>
      <c r="E58" t="s">
        <v>1</v>
      </c>
      <c r="F58" t="s">
        <v>67</v>
      </c>
      <c r="G58" t="s">
        <v>516</v>
      </c>
      <c r="H58" t="s">
        <v>30</v>
      </c>
      <c r="I58" t="s">
        <v>68</v>
      </c>
      <c r="J58" t="s">
        <v>32</v>
      </c>
      <c r="K58" t="s">
        <v>69</v>
      </c>
    </row>
    <row r="59" spans="1:11" x14ac:dyDescent="0.25">
      <c r="A59" s="2">
        <v>58</v>
      </c>
      <c r="B59" t="s">
        <v>71</v>
      </c>
      <c r="C59" t="s">
        <v>72</v>
      </c>
      <c r="D59" t="s">
        <v>73</v>
      </c>
      <c r="E59" t="s">
        <v>28</v>
      </c>
      <c r="F59" t="s">
        <v>74</v>
      </c>
      <c r="G59" t="s">
        <v>516</v>
      </c>
      <c r="H59" t="s">
        <v>30</v>
      </c>
      <c r="I59" t="s">
        <v>75</v>
      </c>
      <c r="J59" t="s">
        <v>32</v>
      </c>
      <c r="K59" t="s">
        <v>76</v>
      </c>
    </row>
    <row r="60" spans="1:11" x14ac:dyDescent="0.25">
      <c r="A60" s="2">
        <v>59</v>
      </c>
      <c r="B60" t="s">
        <v>467</v>
      </c>
      <c r="C60" t="s">
        <v>468</v>
      </c>
      <c r="D60" t="s">
        <v>0</v>
      </c>
      <c r="E60" t="s">
        <v>1</v>
      </c>
      <c r="F60" t="s">
        <v>469</v>
      </c>
      <c r="G60" t="s">
        <v>527</v>
      </c>
      <c r="H60" t="s">
        <v>5</v>
      </c>
      <c r="I60" t="s">
        <v>470</v>
      </c>
      <c r="J60" t="s">
        <v>6</v>
      </c>
      <c r="K60" t="s">
        <v>471</v>
      </c>
    </row>
    <row r="61" spans="1:11" x14ac:dyDescent="0.25">
      <c r="A61" s="2">
        <v>60</v>
      </c>
      <c r="B61" t="s">
        <v>79</v>
      </c>
      <c r="C61" t="s">
        <v>11</v>
      </c>
      <c r="D61" t="s">
        <v>80</v>
      </c>
      <c r="E61" t="s">
        <v>81</v>
      </c>
      <c r="F61" t="s">
        <v>82</v>
      </c>
      <c r="G61" t="s">
        <v>527</v>
      </c>
      <c r="H61" t="s">
        <v>5</v>
      </c>
      <c r="I61" t="s">
        <v>83</v>
      </c>
      <c r="J61" t="s">
        <v>6</v>
      </c>
      <c r="K61" t="s">
        <v>84</v>
      </c>
    </row>
    <row r="62" spans="1:11" x14ac:dyDescent="0.25">
      <c r="A62" s="2">
        <v>61</v>
      </c>
      <c r="B62" t="s">
        <v>64</v>
      </c>
      <c r="C62" t="s">
        <v>65</v>
      </c>
      <c r="D62" t="s">
        <v>66</v>
      </c>
      <c r="E62" t="s">
        <v>1</v>
      </c>
      <c r="F62" t="s">
        <v>85</v>
      </c>
      <c r="G62" t="s">
        <v>527</v>
      </c>
      <c r="H62" t="s">
        <v>5</v>
      </c>
      <c r="I62" t="s">
        <v>86</v>
      </c>
      <c r="J62" t="s">
        <v>6</v>
      </c>
      <c r="K62" t="s">
        <v>87</v>
      </c>
    </row>
    <row r="63" spans="1:11" x14ac:dyDescent="0.25">
      <c r="A63" s="2">
        <v>62</v>
      </c>
      <c r="B63" t="s">
        <v>88</v>
      </c>
      <c r="C63" t="s">
        <v>89</v>
      </c>
      <c r="D63" t="s">
        <v>90</v>
      </c>
      <c r="E63" t="s">
        <v>70</v>
      </c>
      <c r="F63" t="s">
        <v>91</v>
      </c>
      <c r="G63" t="s">
        <v>527</v>
      </c>
      <c r="H63" t="s">
        <v>5</v>
      </c>
      <c r="I63" t="s">
        <v>92</v>
      </c>
      <c r="J63" t="s">
        <v>6</v>
      </c>
      <c r="K63" t="s">
        <v>93</v>
      </c>
    </row>
    <row r="64" spans="1:11" x14ac:dyDescent="0.25">
      <c r="A64" s="2">
        <v>63</v>
      </c>
      <c r="B64" t="s">
        <v>50</v>
      </c>
      <c r="C64" t="s">
        <v>51</v>
      </c>
      <c r="D64" t="s">
        <v>52</v>
      </c>
      <c r="E64" t="s">
        <v>43</v>
      </c>
      <c r="F64" t="s">
        <v>94</v>
      </c>
      <c r="G64" t="s">
        <v>527</v>
      </c>
      <c r="H64" t="s">
        <v>5</v>
      </c>
      <c r="I64" t="s">
        <v>95</v>
      </c>
      <c r="J64" t="s">
        <v>6</v>
      </c>
      <c r="K64" t="s">
        <v>96</v>
      </c>
    </row>
    <row r="65" spans="1:11" x14ac:dyDescent="0.25">
      <c r="A65" s="2">
        <v>64</v>
      </c>
      <c r="B65" t="s">
        <v>49</v>
      </c>
      <c r="C65" t="s">
        <v>97</v>
      </c>
      <c r="D65" t="s">
        <v>66</v>
      </c>
      <c r="E65" t="s">
        <v>1</v>
      </c>
      <c r="F65" t="s">
        <v>98</v>
      </c>
      <c r="G65" t="s">
        <v>527</v>
      </c>
      <c r="H65" t="s">
        <v>5</v>
      </c>
      <c r="I65" t="s">
        <v>99</v>
      </c>
      <c r="J65" t="s">
        <v>6</v>
      </c>
      <c r="K65" t="s">
        <v>100</v>
      </c>
    </row>
    <row r="66" spans="1:11" x14ac:dyDescent="0.25">
      <c r="A66" s="2">
        <v>65</v>
      </c>
      <c r="B66" t="s">
        <v>104</v>
      </c>
      <c r="C66" t="s">
        <v>105</v>
      </c>
      <c r="D66" t="s">
        <v>106</v>
      </c>
      <c r="E66" t="s">
        <v>7</v>
      </c>
      <c r="F66" t="s">
        <v>107</v>
      </c>
      <c r="G66" t="s">
        <v>527</v>
      </c>
      <c r="H66" t="s">
        <v>5</v>
      </c>
      <c r="I66" t="s">
        <v>108</v>
      </c>
      <c r="J66" t="s">
        <v>6</v>
      </c>
      <c r="K66" t="s">
        <v>109</v>
      </c>
    </row>
    <row r="67" spans="1:11" x14ac:dyDescent="0.25">
      <c r="A67" s="2">
        <v>66</v>
      </c>
      <c r="B67" t="s">
        <v>110</v>
      </c>
      <c r="C67" t="s">
        <v>111</v>
      </c>
      <c r="D67" t="s">
        <v>112</v>
      </c>
      <c r="E67" t="s">
        <v>43</v>
      </c>
      <c r="F67" t="s">
        <v>113</v>
      </c>
      <c r="G67" t="s">
        <v>516</v>
      </c>
      <c r="H67" t="s">
        <v>3</v>
      </c>
      <c r="I67" t="s">
        <v>114</v>
      </c>
      <c r="J67" t="s">
        <v>53</v>
      </c>
      <c r="K67" t="s">
        <v>115</v>
      </c>
    </row>
    <row r="68" spans="1:11" x14ac:dyDescent="0.25">
      <c r="A68" s="2">
        <v>67</v>
      </c>
      <c r="B68" t="s">
        <v>120</v>
      </c>
      <c r="C68" t="s">
        <v>121</v>
      </c>
      <c r="D68" t="s">
        <v>122</v>
      </c>
      <c r="E68" t="s">
        <v>43</v>
      </c>
      <c r="F68" t="s">
        <v>123</v>
      </c>
      <c r="G68" t="s">
        <v>516</v>
      </c>
      <c r="H68" t="s">
        <v>3</v>
      </c>
      <c r="I68" t="s">
        <v>124</v>
      </c>
      <c r="J68" t="s">
        <v>125</v>
      </c>
      <c r="K68" t="s">
        <v>126</v>
      </c>
    </row>
    <row r="69" spans="1:11" x14ac:dyDescent="0.25">
      <c r="A69" s="2">
        <v>68</v>
      </c>
      <c r="B69" t="s">
        <v>127</v>
      </c>
      <c r="C69" t="s">
        <v>47</v>
      </c>
      <c r="D69" t="s">
        <v>0</v>
      </c>
      <c r="E69" t="s">
        <v>1</v>
      </c>
      <c r="F69" t="s">
        <v>128</v>
      </c>
      <c r="G69" t="s">
        <v>527</v>
      </c>
      <c r="H69" t="s">
        <v>8</v>
      </c>
      <c r="I69" t="s">
        <v>129</v>
      </c>
      <c r="J69" t="s">
        <v>9</v>
      </c>
      <c r="K69" t="s">
        <v>130</v>
      </c>
    </row>
    <row r="70" spans="1:11" x14ac:dyDescent="0.25">
      <c r="A70" s="2">
        <v>69</v>
      </c>
      <c r="B70" t="s">
        <v>131</v>
      </c>
      <c r="C70" t="s">
        <v>132</v>
      </c>
      <c r="D70" t="s">
        <v>133</v>
      </c>
      <c r="E70" t="s">
        <v>28</v>
      </c>
      <c r="F70" t="s">
        <v>134</v>
      </c>
      <c r="G70" t="s">
        <v>516</v>
      </c>
      <c r="H70" t="s">
        <v>30</v>
      </c>
      <c r="I70" t="s">
        <v>135</v>
      </c>
      <c r="J70" t="s">
        <v>32</v>
      </c>
      <c r="K70" t="s">
        <v>136</v>
      </c>
    </row>
    <row r="71" spans="1:11" x14ac:dyDescent="0.25">
      <c r="A71" s="2">
        <v>70</v>
      </c>
      <c r="B71" t="s">
        <v>102</v>
      </c>
      <c r="C71" t="s">
        <v>141</v>
      </c>
      <c r="D71" t="s">
        <v>42</v>
      </c>
      <c r="E71" t="s">
        <v>43</v>
      </c>
      <c r="F71" t="s">
        <v>142</v>
      </c>
      <c r="G71" t="s">
        <v>516</v>
      </c>
      <c r="H71" t="s">
        <v>3</v>
      </c>
      <c r="I71" t="s">
        <v>143</v>
      </c>
      <c r="J71" t="s">
        <v>53</v>
      </c>
      <c r="K71" t="s">
        <v>144</v>
      </c>
    </row>
    <row r="72" spans="1:11" x14ac:dyDescent="0.25">
      <c r="A72" s="2">
        <v>71</v>
      </c>
      <c r="B72" t="s">
        <v>145</v>
      </c>
      <c r="C72" t="s">
        <v>146</v>
      </c>
      <c r="D72" t="s">
        <v>0</v>
      </c>
      <c r="E72" t="s">
        <v>1</v>
      </c>
      <c r="F72" t="s">
        <v>147</v>
      </c>
      <c r="G72" t="s">
        <v>516</v>
      </c>
      <c r="H72" t="s">
        <v>3</v>
      </c>
      <c r="I72" t="s">
        <v>148</v>
      </c>
      <c r="J72" t="s">
        <v>53</v>
      </c>
      <c r="K72" t="s">
        <v>149</v>
      </c>
    </row>
    <row r="73" spans="1:11" x14ac:dyDescent="0.25">
      <c r="A73" s="2">
        <v>72</v>
      </c>
      <c r="B73" t="s">
        <v>150</v>
      </c>
      <c r="C73" t="s">
        <v>151</v>
      </c>
      <c r="D73" t="s">
        <v>152</v>
      </c>
      <c r="E73" t="s">
        <v>28</v>
      </c>
      <c r="F73" t="s">
        <v>153</v>
      </c>
      <c r="G73" t="s">
        <v>516</v>
      </c>
      <c r="H73" t="s">
        <v>30</v>
      </c>
      <c r="I73" t="s">
        <v>154</v>
      </c>
      <c r="J73" t="s">
        <v>32</v>
      </c>
      <c r="K73" t="s">
        <v>155</v>
      </c>
    </row>
    <row r="74" spans="1:11" x14ac:dyDescent="0.25">
      <c r="A74" s="2">
        <v>73</v>
      </c>
      <c r="B74" t="s">
        <v>54</v>
      </c>
      <c r="C74" t="s">
        <v>55</v>
      </c>
      <c r="D74" t="s">
        <v>0</v>
      </c>
      <c r="E74" t="s">
        <v>1</v>
      </c>
      <c r="F74" t="s">
        <v>156</v>
      </c>
      <c r="G74" t="s">
        <v>516</v>
      </c>
      <c r="H74" t="s">
        <v>157</v>
      </c>
      <c r="I74" t="s">
        <v>158</v>
      </c>
      <c r="J74" t="s">
        <v>159</v>
      </c>
      <c r="K74" t="s">
        <v>160</v>
      </c>
    </row>
    <row r="75" spans="1:11" x14ac:dyDescent="0.25">
      <c r="A75" s="2">
        <v>74</v>
      </c>
      <c r="B75" t="s">
        <v>101</v>
      </c>
      <c r="C75" t="s">
        <v>102</v>
      </c>
      <c r="D75" t="s">
        <v>103</v>
      </c>
      <c r="E75" t="s">
        <v>43</v>
      </c>
      <c r="F75" t="s">
        <v>169</v>
      </c>
      <c r="G75" t="s">
        <v>527</v>
      </c>
      <c r="H75" t="s">
        <v>8</v>
      </c>
      <c r="I75" t="s">
        <v>170</v>
      </c>
      <c r="J75" t="s">
        <v>9</v>
      </c>
      <c r="K75" t="s">
        <v>171</v>
      </c>
    </row>
    <row r="76" spans="1:11" x14ac:dyDescent="0.25">
      <c r="A76" s="2">
        <v>75</v>
      </c>
      <c r="B76" t="s">
        <v>174</v>
      </c>
      <c r="C76" t="s">
        <v>175</v>
      </c>
      <c r="D76" t="s">
        <v>0</v>
      </c>
      <c r="E76" t="s">
        <v>1</v>
      </c>
      <c r="F76" t="s">
        <v>176</v>
      </c>
      <c r="G76" t="s">
        <v>527</v>
      </c>
      <c r="H76" t="s">
        <v>8</v>
      </c>
      <c r="I76" t="s">
        <v>177</v>
      </c>
      <c r="J76" t="s">
        <v>9</v>
      </c>
      <c r="K76" t="s">
        <v>178</v>
      </c>
    </row>
    <row r="77" spans="1:11" x14ac:dyDescent="0.25">
      <c r="A77" s="2">
        <v>76</v>
      </c>
      <c r="B77" t="s">
        <v>174</v>
      </c>
      <c r="C77" t="s">
        <v>175</v>
      </c>
      <c r="D77" t="s">
        <v>0</v>
      </c>
      <c r="E77" t="s">
        <v>1</v>
      </c>
      <c r="F77" t="s">
        <v>472</v>
      </c>
      <c r="G77" t="s">
        <v>543</v>
      </c>
      <c r="H77" t="s">
        <v>473</v>
      </c>
      <c r="I77" t="s">
        <v>474</v>
      </c>
      <c r="J77" t="s">
        <v>475</v>
      </c>
      <c r="K77" t="s">
        <v>476</v>
      </c>
    </row>
    <row r="78" spans="1:11" x14ac:dyDescent="0.25">
      <c r="A78" s="2">
        <v>77</v>
      </c>
      <c r="B78" t="s">
        <v>179</v>
      </c>
      <c r="C78" t="s">
        <v>180</v>
      </c>
      <c r="D78" t="s">
        <v>181</v>
      </c>
      <c r="E78" t="s">
        <v>43</v>
      </c>
      <c r="F78" t="s">
        <v>182</v>
      </c>
      <c r="G78" t="s">
        <v>527</v>
      </c>
      <c r="H78" t="s">
        <v>8</v>
      </c>
      <c r="I78" t="s">
        <v>183</v>
      </c>
      <c r="J78" t="s">
        <v>9</v>
      </c>
      <c r="K78" t="s">
        <v>184</v>
      </c>
    </row>
    <row r="79" spans="1:11" x14ac:dyDescent="0.25">
      <c r="A79" s="2">
        <v>78</v>
      </c>
      <c r="B79" t="s">
        <v>185</v>
      </c>
      <c r="C79" t="s">
        <v>186</v>
      </c>
      <c r="D79" t="s">
        <v>17</v>
      </c>
      <c r="E79" t="s">
        <v>7</v>
      </c>
      <c r="F79" t="s">
        <v>187</v>
      </c>
      <c r="G79" t="s">
        <v>527</v>
      </c>
      <c r="H79" t="s">
        <v>8</v>
      </c>
      <c r="I79" t="s">
        <v>188</v>
      </c>
      <c r="J79" t="s">
        <v>9</v>
      </c>
      <c r="K79" t="s">
        <v>189</v>
      </c>
    </row>
    <row r="80" spans="1:11" x14ac:dyDescent="0.25">
      <c r="A80" s="2">
        <v>79</v>
      </c>
      <c r="B80" t="s">
        <v>544</v>
      </c>
      <c r="C80" t="s">
        <v>545</v>
      </c>
      <c r="D80" t="s">
        <v>546</v>
      </c>
      <c r="E80" t="s">
        <v>1</v>
      </c>
      <c r="F80" t="s">
        <v>547</v>
      </c>
      <c r="G80" t="s">
        <v>527</v>
      </c>
      <c r="H80" t="s">
        <v>8</v>
      </c>
      <c r="I80" t="s">
        <v>548</v>
      </c>
      <c r="J80" t="s">
        <v>9</v>
      </c>
      <c r="K80" t="s">
        <v>549</v>
      </c>
    </row>
    <row r="81" spans="1:11" x14ac:dyDescent="0.25">
      <c r="A81" s="2">
        <v>80</v>
      </c>
      <c r="B81" t="s">
        <v>467</v>
      </c>
      <c r="C81" t="s">
        <v>468</v>
      </c>
      <c r="D81" t="s">
        <v>0</v>
      </c>
      <c r="E81" t="s">
        <v>1</v>
      </c>
      <c r="F81" t="s">
        <v>477</v>
      </c>
      <c r="G81" t="s">
        <v>2</v>
      </c>
      <c r="H81" t="s">
        <v>30</v>
      </c>
      <c r="I81" t="s">
        <v>478</v>
      </c>
      <c r="J81" t="s">
        <v>32</v>
      </c>
      <c r="K81" t="s">
        <v>479</v>
      </c>
    </row>
    <row r="82" spans="1:11" x14ac:dyDescent="0.25">
      <c r="A82" s="2">
        <v>81</v>
      </c>
      <c r="B82" t="s">
        <v>190</v>
      </c>
      <c r="C82" t="s">
        <v>191</v>
      </c>
      <c r="D82" t="s">
        <v>192</v>
      </c>
      <c r="E82" t="s">
        <v>28</v>
      </c>
      <c r="F82" t="s">
        <v>193</v>
      </c>
      <c r="G82" t="s">
        <v>516</v>
      </c>
      <c r="H82" t="s">
        <v>30</v>
      </c>
      <c r="I82" t="s">
        <v>194</v>
      </c>
      <c r="J82" t="s">
        <v>32</v>
      </c>
      <c r="K82" t="s">
        <v>195</v>
      </c>
    </row>
    <row r="83" spans="1:11" x14ac:dyDescent="0.25">
      <c r="A83" s="2">
        <v>82</v>
      </c>
      <c r="B83" t="s">
        <v>196</v>
      </c>
      <c r="C83" t="s">
        <v>104</v>
      </c>
      <c r="D83" t="s">
        <v>197</v>
      </c>
      <c r="E83" t="s">
        <v>198</v>
      </c>
      <c r="F83" t="s">
        <v>199</v>
      </c>
      <c r="G83" t="s">
        <v>527</v>
      </c>
      <c r="H83" t="s">
        <v>8</v>
      </c>
      <c r="I83" t="s">
        <v>200</v>
      </c>
      <c r="J83" t="s">
        <v>9</v>
      </c>
      <c r="K83" t="s">
        <v>201</v>
      </c>
    </row>
    <row r="84" spans="1:11" x14ac:dyDescent="0.25">
      <c r="A84" s="2">
        <v>83</v>
      </c>
      <c r="B84" t="s">
        <v>101</v>
      </c>
      <c r="C84" t="s">
        <v>102</v>
      </c>
      <c r="D84" t="s">
        <v>103</v>
      </c>
      <c r="E84" t="s">
        <v>43</v>
      </c>
      <c r="F84" t="s">
        <v>202</v>
      </c>
      <c r="G84" t="s">
        <v>516</v>
      </c>
      <c r="H84" t="s">
        <v>30</v>
      </c>
      <c r="I84" t="s">
        <v>203</v>
      </c>
      <c r="J84" t="s">
        <v>32</v>
      </c>
      <c r="K84" t="s">
        <v>204</v>
      </c>
    </row>
    <row r="85" spans="1:11" x14ac:dyDescent="0.25">
      <c r="A85" s="2">
        <v>84</v>
      </c>
      <c r="B85" t="s">
        <v>54</v>
      </c>
      <c r="C85" t="s">
        <v>55</v>
      </c>
      <c r="D85" t="s">
        <v>0</v>
      </c>
      <c r="E85" t="s">
        <v>1</v>
      </c>
      <c r="F85" t="s">
        <v>480</v>
      </c>
      <c r="G85" t="s">
        <v>543</v>
      </c>
      <c r="H85" t="s">
        <v>473</v>
      </c>
      <c r="I85" t="s">
        <v>481</v>
      </c>
      <c r="J85" t="s">
        <v>475</v>
      </c>
      <c r="K85" t="s">
        <v>482</v>
      </c>
    </row>
    <row r="86" spans="1:11" x14ac:dyDescent="0.25">
      <c r="A86" s="2">
        <v>85</v>
      </c>
      <c r="B86" t="s">
        <v>206</v>
      </c>
      <c r="C86" t="s">
        <v>207</v>
      </c>
      <c r="D86" t="s">
        <v>173</v>
      </c>
      <c r="E86" t="s">
        <v>43</v>
      </c>
      <c r="F86" t="s">
        <v>208</v>
      </c>
      <c r="G86" t="s">
        <v>516</v>
      </c>
      <c r="H86" t="s">
        <v>3</v>
      </c>
      <c r="I86" t="s">
        <v>209</v>
      </c>
      <c r="J86" t="s">
        <v>53</v>
      </c>
      <c r="K86" t="s">
        <v>210</v>
      </c>
    </row>
    <row r="87" spans="1:11" x14ac:dyDescent="0.25">
      <c r="A87" s="2">
        <v>86</v>
      </c>
      <c r="B87" t="s">
        <v>211</v>
      </c>
      <c r="C87" t="s">
        <v>212</v>
      </c>
      <c r="D87" t="s">
        <v>66</v>
      </c>
      <c r="E87" t="s">
        <v>1</v>
      </c>
      <c r="F87" t="s">
        <v>213</v>
      </c>
      <c r="G87" t="s">
        <v>516</v>
      </c>
      <c r="H87" t="s">
        <v>3</v>
      </c>
      <c r="I87" t="s">
        <v>214</v>
      </c>
      <c r="J87" t="s">
        <v>53</v>
      </c>
      <c r="K87" t="s">
        <v>215</v>
      </c>
    </row>
    <row r="88" spans="1:11" x14ac:dyDescent="0.25">
      <c r="A88" s="2">
        <v>87</v>
      </c>
      <c r="B88" t="s">
        <v>216</v>
      </c>
      <c r="C88" t="s">
        <v>217</v>
      </c>
      <c r="D88" t="s">
        <v>0</v>
      </c>
      <c r="E88" t="s">
        <v>1</v>
      </c>
      <c r="F88" t="s">
        <v>218</v>
      </c>
      <c r="G88" t="s">
        <v>516</v>
      </c>
      <c r="H88" t="s">
        <v>3</v>
      </c>
      <c r="I88" t="s">
        <v>219</v>
      </c>
      <c r="J88" t="s">
        <v>53</v>
      </c>
      <c r="K88" t="s">
        <v>220</v>
      </c>
    </row>
    <row r="89" spans="1:11" x14ac:dyDescent="0.25">
      <c r="A89" s="2">
        <v>88</v>
      </c>
      <c r="B89" t="s">
        <v>50</v>
      </c>
      <c r="C89" t="s">
        <v>51</v>
      </c>
      <c r="D89" t="s">
        <v>52</v>
      </c>
      <c r="E89" t="s">
        <v>43</v>
      </c>
      <c r="F89" t="s">
        <v>221</v>
      </c>
      <c r="G89" t="s">
        <v>516</v>
      </c>
      <c r="H89" t="s">
        <v>3</v>
      </c>
      <c r="I89" t="s">
        <v>222</v>
      </c>
      <c r="J89" t="s">
        <v>53</v>
      </c>
      <c r="K89" t="s">
        <v>223</v>
      </c>
    </row>
    <row r="90" spans="1:11" x14ac:dyDescent="0.25">
      <c r="A90" s="2">
        <v>89</v>
      </c>
      <c r="B90" t="s">
        <v>224</v>
      </c>
      <c r="C90" t="s">
        <v>225</v>
      </c>
      <c r="D90" t="s">
        <v>0</v>
      </c>
      <c r="E90" t="s">
        <v>1</v>
      </c>
      <c r="F90" t="s">
        <v>226</v>
      </c>
      <c r="G90" t="s">
        <v>516</v>
      </c>
      <c r="H90" t="s">
        <v>3</v>
      </c>
      <c r="I90" t="s">
        <v>227</v>
      </c>
      <c r="J90" t="s">
        <v>53</v>
      </c>
      <c r="K90" t="s">
        <v>228</v>
      </c>
    </row>
    <row r="91" spans="1:11" x14ac:dyDescent="0.25">
      <c r="A91" s="2">
        <v>90</v>
      </c>
      <c r="B91" t="s">
        <v>54</v>
      </c>
      <c r="C91" t="s">
        <v>55</v>
      </c>
      <c r="D91" t="s">
        <v>0</v>
      </c>
      <c r="E91" t="s">
        <v>1</v>
      </c>
      <c r="F91" t="s">
        <v>229</v>
      </c>
      <c r="G91" t="s">
        <v>516</v>
      </c>
      <c r="H91" t="s">
        <v>3</v>
      </c>
      <c r="I91" t="s">
        <v>230</v>
      </c>
      <c r="J91" t="s">
        <v>53</v>
      </c>
      <c r="K91" t="s">
        <v>231</v>
      </c>
    </row>
    <row r="92" spans="1:11" x14ac:dyDescent="0.25">
      <c r="A92" s="2">
        <v>91</v>
      </c>
      <c r="B92" t="s">
        <v>232</v>
      </c>
      <c r="C92" t="s">
        <v>233</v>
      </c>
      <c r="D92" t="s">
        <v>234</v>
      </c>
      <c r="E92" t="s">
        <v>1</v>
      </c>
      <c r="F92" t="s">
        <v>235</v>
      </c>
      <c r="G92" t="s">
        <v>516</v>
      </c>
      <c r="H92" t="s">
        <v>3</v>
      </c>
      <c r="I92" t="s">
        <v>236</v>
      </c>
      <c r="J92" t="s">
        <v>53</v>
      </c>
      <c r="K92" t="s">
        <v>237</v>
      </c>
    </row>
    <row r="93" spans="1:11" x14ac:dyDescent="0.25">
      <c r="A93" s="2">
        <v>92</v>
      </c>
      <c r="B93" t="s">
        <v>50</v>
      </c>
      <c r="C93" t="s">
        <v>51</v>
      </c>
      <c r="D93" t="s">
        <v>52</v>
      </c>
      <c r="E93" t="s">
        <v>43</v>
      </c>
      <c r="F93" t="s">
        <v>246</v>
      </c>
      <c r="G93" t="s">
        <v>516</v>
      </c>
      <c r="H93" t="s">
        <v>3</v>
      </c>
      <c r="I93" t="s">
        <v>247</v>
      </c>
      <c r="J93" t="s">
        <v>125</v>
      </c>
      <c r="K93" t="s">
        <v>248</v>
      </c>
    </row>
    <row r="94" spans="1:11" x14ac:dyDescent="0.25">
      <c r="A94" s="2">
        <v>93</v>
      </c>
      <c r="B94" t="s">
        <v>249</v>
      </c>
      <c r="C94" t="s">
        <v>250</v>
      </c>
      <c r="D94" t="s">
        <v>251</v>
      </c>
      <c r="E94" t="s">
        <v>43</v>
      </c>
      <c r="F94" t="s">
        <v>252</v>
      </c>
      <c r="G94" t="s">
        <v>516</v>
      </c>
      <c r="H94" t="s">
        <v>3</v>
      </c>
      <c r="I94" t="s">
        <v>253</v>
      </c>
      <c r="J94" t="s">
        <v>125</v>
      </c>
      <c r="K94" t="s">
        <v>254</v>
      </c>
    </row>
    <row r="95" spans="1:11" x14ac:dyDescent="0.25">
      <c r="A95" s="2">
        <v>94</v>
      </c>
      <c r="B95" t="s">
        <v>257</v>
      </c>
      <c r="C95" t="s">
        <v>258</v>
      </c>
      <c r="D95" t="s">
        <v>36</v>
      </c>
      <c r="E95" t="s">
        <v>1</v>
      </c>
      <c r="F95" t="s">
        <v>259</v>
      </c>
      <c r="G95" t="s">
        <v>516</v>
      </c>
      <c r="H95" t="s">
        <v>3</v>
      </c>
      <c r="I95" t="s">
        <v>260</v>
      </c>
      <c r="J95" t="s">
        <v>53</v>
      </c>
      <c r="K95" t="s">
        <v>261</v>
      </c>
    </row>
    <row r="96" spans="1:11" x14ac:dyDescent="0.25">
      <c r="A96" s="2">
        <v>95</v>
      </c>
      <c r="B96" t="s">
        <v>262</v>
      </c>
      <c r="C96" t="s">
        <v>263</v>
      </c>
      <c r="D96" t="s">
        <v>264</v>
      </c>
      <c r="E96" t="s">
        <v>1</v>
      </c>
      <c r="F96" t="s">
        <v>265</v>
      </c>
      <c r="G96" t="s">
        <v>516</v>
      </c>
      <c r="H96" t="s">
        <v>3</v>
      </c>
      <c r="I96" t="s">
        <v>266</v>
      </c>
      <c r="J96" t="s">
        <v>53</v>
      </c>
      <c r="K96" t="s">
        <v>267</v>
      </c>
    </row>
    <row r="97" spans="1:11" x14ac:dyDescent="0.25">
      <c r="A97" s="2">
        <v>96</v>
      </c>
      <c r="B97" t="s">
        <v>268</v>
      </c>
      <c r="C97" t="s">
        <v>269</v>
      </c>
      <c r="D97" t="s">
        <v>66</v>
      </c>
      <c r="E97" t="s">
        <v>1</v>
      </c>
      <c r="F97" t="s">
        <v>270</v>
      </c>
      <c r="G97" t="s">
        <v>516</v>
      </c>
      <c r="H97" t="s">
        <v>3</v>
      </c>
      <c r="I97" t="s">
        <v>271</v>
      </c>
      <c r="J97" t="s">
        <v>53</v>
      </c>
      <c r="K97" t="s">
        <v>272</v>
      </c>
    </row>
    <row r="98" spans="1:11" x14ac:dyDescent="0.25">
      <c r="A98" s="2">
        <v>97</v>
      </c>
      <c r="B98" t="s">
        <v>273</v>
      </c>
      <c r="C98" t="s">
        <v>274</v>
      </c>
      <c r="D98" t="s">
        <v>0</v>
      </c>
      <c r="E98" t="s">
        <v>1</v>
      </c>
      <c r="F98" t="s">
        <v>275</v>
      </c>
      <c r="G98" t="s">
        <v>516</v>
      </c>
      <c r="H98" t="s">
        <v>3</v>
      </c>
      <c r="I98" t="s">
        <v>276</v>
      </c>
      <c r="J98" t="s">
        <v>53</v>
      </c>
      <c r="K98" t="s">
        <v>277</v>
      </c>
    </row>
    <row r="99" spans="1:11" x14ac:dyDescent="0.25">
      <c r="A99" s="2">
        <v>98</v>
      </c>
      <c r="B99" t="s">
        <v>278</v>
      </c>
      <c r="C99" t="s">
        <v>279</v>
      </c>
      <c r="D99" t="s">
        <v>66</v>
      </c>
      <c r="E99" t="s">
        <v>1</v>
      </c>
      <c r="F99" t="s">
        <v>280</v>
      </c>
      <c r="G99" t="s">
        <v>516</v>
      </c>
      <c r="H99" t="s">
        <v>3</v>
      </c>
      <c r="I99" t="s">
        <v>281</v>
      </c>
      <c r="J99" t="s">
        <v>53</v>
      </c>
      <c r="K99" t="s">
        <v>282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L77"/>
  <sheetViews>
    <sheetView workbookViewId="0"/>
  </sheetViews>
  <sheetFormatPr defaultRowHeight="15.0"/>
  <cols>
    <col min="1" max="1" width="2.1484375" customWidth="true" bestFit="true"/>
    <col min="2" max="2" width="14.3359375" customWidth="true" bestFit="true"/>
    <col min="3" max="3" width="10.95703125" customWidth="true" bestFit="true"/>
    <col min="4" max="4" width="4.5625" customWidth="true" bestFit="true"/>
    <col min="5" max="5" width="5.8125" customWidth="true" bestFit="true"/>
    <col min="6" max="6" width="15.33203125" customWidth="true" bestFit="true"/>
    <col min="7" max="7" width="15.49609375" customWidth="true" bestFit="true"/>
    <col min="8" max="8" width="14.91015625" customWidth="true" bestFit="true"/>
    <col min="9" max="9" width="15.328125" customWidth="true" bestFit="true"/>
    <col min="10" max="10" width="23.1953125" customWidth="true" bestFit="true"/>
    <col min="11" max="11" width="27.0234375" customWidth="true" bestFit="true"/>
  </cols>
  <sheetData>
    <row r="1">
      <c r="A1" t="s" s="69">
        <v>490</v>
      </c>
      <c r="B1" t="s" s="3">
        <v>491</v>
      </c>
      <c r="C1" t="s" s="3">
        <v>492</v>
      </c>
      <c r="D1" t="s" s="3">
        <v>493</v>
      </c>
      <c r="E1" t="s" s="3">
        <v>494</v>
      </c>
      <c r="F1" t="s" s="3">
        <v>495</v>
      </c>
      <c r="G1" t="s" s="3">
        <v>496</v>
      </c>
      <c r="H1" t="s" s="3">
        <v>484</v>
      </c>
      <c r="I1" t="s" s="3">
        <v>498</v>
      </c>
      <c r="J1" t="s" s="3">
        <v>1541</v>
      </c>
      <c r="K1" t="s" s="1">
        <v>497</v>
      </c>
    </row>
    <row r="2">
      <c r="A2" t="n">
        <v>1.0</v>
      </c>
      <c r="B2" t="s">
        <v>116</v>
      </c>
      <c r="C2" t="s">
        <v>117</v>
      </c>
      <c r="D2" t="s">
        <v>648</v>
      </c>
      <c r="E2" t="s">
        <v>1</v>
      </c>
      <c r="F2" t="s">
        <v>118</v>
      </c>
      <c r="G2" t="s">
        <v>1019</v>
      </c>
      <c r="H2" t="s">
        <v>3</v>
      </c>
      <c r="I2" t="s">
        <v>119</v>
      </c>
      <c r="J2" t="s">
        <v>53</v>
      </c>
      <c r="K2" t="s">
        <v>1578</v>
      </c>
    </row>
    <row r="3">
      <c r="A3" t="n">
        <v>2.0</v>
      </c>
      <c r="B3" t="s">
        <v>15</v>
      </c>
      <c r="C3" t="s">
        <v>16</v>
      </c>
      <c r="D3" t="s">
        <v>17</v>
      </c>
      <c r="E3" t="s">
        <v>7</v>
      </c>
      <c r="F3" t="s">
        <v>1207</v>
      </c>
      <c r="G3" t="s">
        <v>960</v>
      </c>
      <c r="H3" t="s">
        <v>1013</v>
      </c>
      <c r="I3" t="s">
        <v>1208</v>
      </c>
      <c r="J3" t="s">
        <v>960</v>
      </c>
      <c r="K3" t="s">
        <v>1579</v>
      </c>
    </row>
    <row r="4">
      <c r="A4" t="n">
        <v>3.0</v>
      </c>
      <c r="B4" t="s">
        <v>15</v>
      </c>
      <c r="C4" t="s">
        <v>16</v>
      </c>
      <c r="D4" t="s">
        <v>17</v>
      </c>
      <c r="E4" t="s">
        <v>7</v>
      </c>
      <c r="F4" t="s">
        <v>18</v>
      </c>
      <c r="G4" t="s">
        <v>1580</v>
      </c>
      <c r="H4" t="s">
        <v>5</v>
      </c>
      <c r="I4" t="s">
        <v>19</v>
      </c>
      <c r="J4" t="s">
        <v>6</v>
      </c>
      <c r="K4" t="s">
        <v>1576</v>
      </c>
    </row>
    <row r="5">
      <c r="A5" t="n">
        <v>4.0</v>
      </c>
      <c r="B5" t="s">
        <v>1490</v>
      </c>
      <c r="C5" t="s">
        <v>97</v>
      </c>
      <c r="D5" t="s">
        <v>0</v>
      </c>
      <c r="E5" t="s">
        <v>1</v>
      </c>
      <c r="F5" t="s">
        <v>1491</v>
      </c>
      <c r="G5" t="s">
        <v>1580</v>
      </c>
      <c r="H5" t="s">
        <v>1013</v>
      </c>
      <c r="I5" t="s">
        <v>1492</v>
      </c>
      <c r="J5" t="s">
        <v>960</v>
      </c>
      <c r="K5" t="s">
        <v>1567</v>
      </c>
    </row>
    <row r="6">
      <c r="A6" t="n">
        <v>5.0</v>
      </c>
      <c r="B6" t="s">
        <v>104</v>
      </c>
      <c r="C6" t="s">
        <v>105</v>
      </c>
      <c r="D6" t="s">
        <v>106</v>
      </c>
      <c r="E6" t="s">
        <v>7</v>
      </c>
      <c r="F6" t="s">
        <v>107</v>
      </c>
      <c r="G6" t="s">
        <v>1580</v>
      </c>
      <c r="H6" t="s">
        <v>5</v>
      </c>
      <c r="I6" t="s">
        <v>108</v>
      </c>
      <c r="J6" t="s">
        <v>6</v>
      </c>
      <c r="K6" t="s">
        <v>1553</v>
      </c>
    </row>
    <row r="7">
      <c r="A7" t="n">
        <v>6.0</v>
      </c>
      <c r="B7" t="s">
        <v>1547</v>
      </c>
      <c r="C7" t="s">
        <v>1548</v>
      </c>
      <c r="D7" t="s">
        <v>1549</v>
      </c>
      <c r="E7" t="s">
        <v>1</v>
      </c>
      <c r="F7" t="s">
        <v>1158</v>
      </c>
      <c r="G7" t="s">
        <v>1580</v>
      </c>
      <c r="H7" t="s">
        <v>1013</v>
      </c>
      <c r="I7" t="s">
        <v>1159</v>
      </c>
      <c r="J7" t="s">
        <v>960</v>
      </c>
      <c r="K7" t="s">
        <v>1550</v>
      </c>
    </row>
    <row r="8">
      <c r="A8" t="n">
        <v>7.0</v>
      </c>
      <c r="B8" t="s">
        <v>50</v>
      </c>
      <c r="C8" t="s">
        <v>51</v>
      </c>
      <c r="D8" t="s">
        <v>52</v>
      </c>
      <c r="E8" t="s">
        <v>43</v>
      </c>
      <c r="F8" t="s">
        <v>246</v>
      </c>
      <c r="G8" t="s">
        <v>1019</v>
      </c>
      <c r="H8" t="s">
        <v>3</v>
      </c>
      <c r="I8" t="s">
        <v>247</v>
      </c>
      <c r="J8" t="s">
        <v>125</v>
      </c>
      <c r="K8" t="s">
        <v>1539</v>
      </c>
    </row>
    <row r="9">
      <c r="A9" t="n">
        <v>8.0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1580</v>
      </c>
      <c r="H9" t="s">
        <v>5</v>
      </c>
      <c r="I9" t="s">
        <v>396</v>
      </c>
      <c r="J9" t="s">
        <v>6</v>
      </c>
      <c r="K9" t="s">
        <v>1495</v>
      </c>
    </row>
    <row r="10">
      <c r="A10" t="n">
        <v>9.0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>
      <c r="A11" t="n">
        <v>10.0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1580</v>
      </c>
      <c r="H11" t="s">
        <v>8</v>
      </c>
      <c r="I11" t="s">
        <v>177</v>
      </c>
      <c r="J11" t="s">
        <v>9</v>
      </c>
      <c r="K11" t="s">
        <v>1476</v>
      </c>
    </row>
    <row r="12">
      <c r="A12" t="n">
        <v>11.0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1580</v>
      </c>
      <c r="H12" t="s">
        <v>1013</v>
      </c>
      <c r="I12" t="s">
        <v>1234</v>
      </c>
      <c r="J12" t="s">
        <v>960</v>
      </c>
      <c r="K12" t="s">
        <v>1477</v>
      </c>
    </row>
    <row r="13">
      <c r="A13" t="n">
        <v>12.0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>
      <c r="A14" t="n">
        <v>13.0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1580</v>
      </c>
      <c r="H14" t="s">
        <v>1013</v>
      </c>
      <c r="I14" t="s">
        <v>1122</v>
      </c>
      <c r="J14" t="s">
        <v>960</v>
      </c>
      <c r="K14" t="s">
        <v>1464</v>
      </c>
    </row>
    <row r="15">
      <c r="A15" t="n">
        <v>14.0</v>
      </c>
      <c r="B15" t="s">
        <v>1457</v>
      </c>
      <c r="C15" t="s">
        <v>1458</v>
      </c>
      <c r="D15" t="s">
        <v>42</v>
      </c>
      <c r="E15" t="s">
        <v>43</v>
      </c>
      <c r="F15" t="s">
        <v>1459</v>
      </c>
      <c r="G15" t="s">
        <v>1580</v>
      </c>
      <c r="H15" t="s">
        <v>1013</v>
      </c>
      <c r="I15" t="s">
        <v>1460</v>
      </c>
      <c r="J15" t="s">
        <v>960</v>
      </c>
      <c r="K15" t="s">
        <v>1461</v>
      </c>
    </row>
    <row r="16">
      <c r="A16" t="n">
        <v>15.0</v>
      </c>
      <c r="B16" t="s">
        <v>366</v>
      </c>
      <c r="C16" t="s">
        <v>367</v>
      </c>
      <c r="D16" t="s">
        <v>368</v>
      </c>
      <c r="E16" t="s">
        <v>43</v>
      </c>
      <c r="F16" t="s">
        <v>369</v>
      </c>
      <c r="G16" t="s">
        <v>1019</v>
      </c>
      <c r="H16" t="s">
        <v>294</v>
      </c>
      <c r="I16" t="s">
        <v>370</v>
      </c>
      <c r="J16" t="s">
        <v>289</v>
      </c>
      <c r="K16" t="s">
        <v>1240</v>
      </c>
    </row>
    <row r="17">
      <c r="A17" t="n">
        <v>16.0</v>
      </c>
      <c r="B17" t="s">
        <v>366</v>
      </c>
      <c r="C17" t="s">
        <v>367</v>
      </c>
      <c r="D17" t="s">
        <v>368</v>
      </c>
      <c r="E17" t="s">
        <v>43</v>
      </c>
      <c r="F17" t="s">
        <v>1100</v>
      </c>
      <c r="G17" t="s">
        <v>1580</v>
      </c>
      <c r="H17" t="s">
        <v>1013</v>
      </c>
      <c r="I17" t="s">
        <v>1101</v>
      </c>
      <c r="J17" t="s">
        <v>960</v>
      </c>
      <c r="K17" t="s">
        <v>1258</v>
      </c>
    </row>
    <row r="18">
      <c r="A18" t="n">
        <v>17.0</v>
      </c>
      <c r="B18" t="s">
        <v>1215</v>
      </c>
      <c r="C18" t="s">
        <v>1216</v>
      </c>
      <c r="D18" t="s">
        <v>0</v>
      </c>
      <c r="E18" t="s">
        <v>1</v>
      </c>
      <c r="F18" t="s">
        <v>1218</v>
      </c>
      <c r="G18" t="s">
        <v>1580</v>
      </c>
      <c r="H18" t="s">
        <v>1013</v>
      </c>
      <c r="I18" t="s">
        <v>1219</v>
      </c>
      <c r="J18" t="s">
        <v>960</v>
      </c>
      <c r="K18" t="s">
        <v>1242</v>
      </c>
    </row>
    <row r="19">
      <c r="A19" t="n">
        <v>18.0</v>
      </c>
      <c r="B19" t="s">
        <v>1194</v>
      </c>
      <c r="C19" t="s">
        <v>1195</v>
      </c>
      <c r="D19" t="s">
        <v>1196</v>
      </c>
      <c r="E19" t="s">
        <v>28</v>
      </c>
      <c r="F19" t="s">
        <v>1197</v>
      </c>
      <c r="G19" t="s">
        <v>1580</v>
      </c>
      <c r="H19" t="s">
        <v>1013</v>
      </c>
      <c r="I19" t="s">
        <v>1198</v>
      </c>
      <c r="J19" t="s">
        <v>960</v>
      </c>
      <c r="K19" t="s">
        <v>1214</v>
      </c>
    </row>
    <row r="20">
      <c r="A20" t="n">
        <v>19.0</v>
      </c>
      <c r="B20" t="s">
        <v>117</v>
      </c>
      <c r="C20" t="s">
        <v>1210</v>
      </c>
      <c r="D20" t="s">
        <v>648</v>
      </c>
      <c r="E20" t="s">
        <v>1</v>
      </c>
      <c r="F20" t="s">
        <v>1211</v>
      </c>
      <c r="G20" t="s">
        <v>1019</v>
      </c>
      <c r="H20" t="s">
        <v>3</v>
      </c>
      <c r="I20" t="s">
        <v>1212</v>
      </c>
      <c r="J20" t="s">
        <v>53</v>
      </c>
      <c r="K20" t="s">
        <v>1213</v>
      </c>
    </row>
    <row r="21">
      <c r="A21" t="n">
        <v>20.0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1580</v>
      </c>
      <c r="H21" t="s">
        <v>1013</v>
      </c>
      <c r="I21" t="s">
        <v>1169</v>
      </c>
      <c r="J21" t="s">
        <v>960</v>
      </c>
      <c r="K21" t="s">
        <v>1170</v>
      </c>
    </row>
    <row r="22">
      <c r="A22" t="n">
        <v>21.0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1580</v>
      </c>
      <c r="H22" t="s">
        <v>1013</v>
      </c>
      <c r="I22" t="s">
        <v>1179</v>
      </c>
      <c r="J22" t="s">
        <v>960</v>
      </c>
      <c r="K22" t="s">
        <v>1180</v>
      </c>
    </row>
    <row r="23">
      <c r="A23" t="n">
        <v>22.0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1580</v>
      </c>
      <c r="H23" t="s">
        <v>1013</v>
      </c>
      <c r="I23" t="s">
        <v>1191</v>
      </c>
      <c r="J23" t="s">
        <v>960</v>
      </c>
      <c r="K23" t="s">
        <v>1192</v>
      </c>
    </row>
    <row r="24">
      <c r="A24" t="n">
        <v>23.0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1580</v>
      </c>
      <c r="H24" t="s">
        <v>1013</v>
      </c>
      <c r="I24" t="s">
        <v>1144</v>
      </c>
      <c r="J24" t="s">
        <v>960</v>
      </c>
      <c r="K24" t="s">
        <v>1145</v>
      </c>
    </row>
    <row r="25">
      <c r="A25" t="n">
        <v>24.0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1580</v>
      </c>
      <c r="H25" t="s">
        <v>1013</v>
      </c>
      <c r="I25" t="s">
        <v>1149</v>
      </c>
      <c r="J25" t="s">
        <v>960</v>
      </c>
      <c r="K25" t="s">
        <v>1150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1580</v>
      </c>
      <c r="H26" t="s">
        <v>1013</v>
      </c>
      <c r="I26" t="s">
        <v>1086</v>
      </c>
      <c r="J26" t="s">
        <v>960</v>
      </c>
      <c r="K26" t="s">
        <v>1087</v>
      </c>
    </row>
    <row r="27">
      <c r="A27" t="n">
        <v>26.0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1580</v>
      </c>
      <c r="H27" t="s">
        <v>1013</v>
      </c>
      <c r="I27" t="s">
        <v>1108</v>
      </c>
      <c r="J27" t="s">
        <v>960</v>
      </c>
      <c r="K27" t="s">
        <v>1109</v>
      </c>
    </row>
    <row r="28">
      <c r="A28" t="n">
        <v>27.0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1580</v>
      </c>
      <c r="H28" t="s">
        <v>1013</v>
      </c>
      <c r="I28" t="s">
        <v>1113</v>
      </c>
      <c r="J28" t="s">
        <v>960</v>
      </c>
      <c r="K28" t="s">
        <v>1114</v>
      </c>
    </row>
    <row r="29">
      <c r="A29" t="n">
        <v>28.0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>
      <c r="A30" t="n">
        <v>29.0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>
      <c r="A31" t="n">
        <v>30.0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>
      <c r="A32" t="n">
        <v>31.0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>
      <c r="A33" t="n">
        <v>32.0</v>
      </c>
      <c r="B33" t="s">
        <v>766</v>
      </c>
      <c r="C33" t="s">
        <v>767</v>
      </c>
      <c r="D33" t="s">
        <v>577</v>
      </c>
      <c r="E33" t="s">
        <v>7</v>
      </c>
      <c r="F33" t="s">
        <v>1040</v>
      </c>
      <c r="G33" t="s">
        <v>1050</v>
      </c>
      <c r="H33" t="s">
        <v>781</v>
      </c>
      <c r="I33" t="s">
        <v>1042</v>
      </c>
      <c r="J33" t="s">
        <v>1043</v>
      </c>
      <c r="K33" t="s">
        <v>1044</v>
      </c>
    </row>
    <row r="34">
      <c r="A34" t="n">
        <v>33.0</v>
      </c>
      <c r="B34" t="s">
        <v>145</v>
      </c>
      <c r="C34" t="s">
        <v>97</v>
      </c>
      <c r="D34" t="s">
        <v>1046</v>
      </c>
      <c r="E34" t="s">
        <v>1</v>
      </c>
      <c r="F34" t="s">
        <v>147</v>
      </c>
      <c r="G34" t="s">
        <v>1019</v>
      </c>
      <c r="H34" t="s">
        <v>3</v>
      </c>
      <c r="I34" t="s">
        <v>148</v>
      </c>
      <c r="J34" t="s">
        <v>53</v>
      </c>
      <c r="K34" t="s">
        <v>1047</v>
      </c>
    </row>
    <row r="35">
      <c r="A35" t="n">
        <v>34.0</v>
      </c>
      <c r="B35" t="s">
        <v>803</v>
      </c>
      <c r="C35" t="s">
        <v>804</v>
      </c>
      <c r="D35" t="s">
        <v>17</v>
      </c>
      <c r="E35" t="s">
        <v>7</v>
      </c>
      <c r="F35" t="s">
        <v>805</v>
      </c>
      <c r="G35" t="s">
        <v>1580</v>
      </c>
      <c r="H35" t="s">
        <v>5</v>
      </c>
      <c r="I35" t="s">
        <v>806</v>
      </c>
      <c r="J35" t="s">
        <v>6</v>
      </c>
      <c r="K35" t="s">
        <v>996</v>
      </c>
    </row>
    <row r="36">
      <c r="A36" t="n">
        <v>35.0</v>
      </c>
      <c r="B36" t="s">
        <v>982</v>
      </c>
      <c r="C36" t="s">
        <v>292</v>
      </c>
      <c r="D36" t="s">
        <v>462</v>
      </c>
      <c r="E36" t="s">
        <v>1</v>
      </c>
      <c r="F36" t="s">
        <v>422</v>
      </c>
      <c r="G36" t="s">
        <v>1019</v>
      </c>
      <c r="H36" t="s">
        <v>3</v>
      </c>
      <c r="I36" t="s">
        <v>423</v>
      </c>
      <c r="J36" t="s">
        <v>2</v>
      </c>
      <c r="K36" t="s">
        <v>983</v>
      </c>
    </row>
    <row r="37">
      <c r="A37" t="n">
        <v>36.0</v>
      </c>
      <c r="B37" t="s">
        <v>64</v>
      </c>
      <c r="C37" t="s">
        <v>65</v>
      </c>
      <c r="D37" t="s">
        <v>66</v>
      </c>
      <c r="E37" t="s">
        <v>1</v>
      </c>
      <c r="F37" t="s">
        <v>67</v>
      </c>
      <c r="G37" t="s">
        <v>1019</v>
      </c>
      <c r="H37" t="s">
        <v>30</v>
      </c>
      <c r="I37" t="s">
        <v>68</v>
      </c>
      <c r="J37" t="s">
        <v>32</v>
      </c>
      <c r="K37" t="s">
        <v>959</v>
      </c>
    </row>
    <row r="38">
      <c r="A38" t="n">
        <v>37.0</v>
      </c>
      <c r="B38" t="s">
        <v>242</v>
      </c>
      <c r="C38" t="s">
        <v>243</v>
      </c>
      <c r="D38" t="s">
        <v>957</v>
      </c>
      <c r="E38" t="s">
        <v>43</v>
      </c>
      <c r="F38" t="s">
        <v>244</v>
      </c>
      <c r="G38" t="s">
        <v>1019</v>
      </c>
      <c r="H38" t="s">
        <v>3</v>
      </c>
      <c r="I38" t="s">
        <v>245</v>
      </c>
      <c r="J38" t="s">
        <v>125</v>
      </c>
      <c r="K38" t="s">
        <v>958</v>
      </c>
    </row>
    <row r="39">
      <c r="A39" t="n">
        <v>38.0</v>
      </c>
      <c r="B39" t="s">
        <v>322</v>
      </c>
      <c r="C39" t="s">
        <v>323</v>
      </c>
      <c r="D39" t="s">
        <v>66</v>
      </c>
      <c r="E39" t="s">
        <v>1</v>
      </c>
      <c r="F39" t="s">
        <v>324</v>
      </c>
      <c r="G39" t="s">
        <v>1019</v>
      </c>
      <c r="H39" t="s">
        <v>287</v>
      </c>
      <c r="I39" t="s">
        <v>325</v>
      </c>
      <c r="J39" t="s">
        <v>289</v>
      </c>
      <c r="K39" t="s">
        <v>956</v>
      </c>
    </row>
    <row r="40">
      <c r="A40" t="n">
        <v>39.0</v>
      </c>
      <c r="B40" t="s">
        <v>49</v>
      </c>
      <c r="C40" t="s">
        <v>97</v>
      </c>
      <c r="D40" t="s">
        <v>66</v>
      </c>
      <c r="E40" t="s">
        <v>1</v>
      </c>
      <c r="F40" t="s">
        <v>391</v>
      </c>
      <c r="G40" t="s">
        <v>1019</v>
      </c>
      <c r="H40" t="s">
        <v>294</v>
      </c>
      <c r="I40" t="s">
        <v>392</v>
      </c>
      <c r="J40" t="s">
        <v>289</v>
      </c>
      <c r="K40" t="s">
        <v>921</v>
      </c>
    </row>
    <row r="41">
      <c r="A41" t="n">
        <v>40.0</v>
      </c>
      <c r="B41" t="s">
        <v>361</v>
      </c>
      <c r="C41" t="s">
        <v>362</v>
      </c>
      <c r="D41" t="s">
        <v>0</v>
      </c>
      <c r="E41" t="s">
        <v>1</v>
      </c>
      <c r="F41" t="s">
        <v>886</v>
      </c>
      <c r="G41" t="s">
        <v>1019</v>
      </c>
      <c r="H41" t="s">
        <v>3</v>
      </c>
      <c r="I41" t="s">
        <v>861</v>
      </c>
      <c r="J41" t="s">
        <v>516</v>
      </c>
      <c r="K41" t="s">
        <v>896</v>
      </c>
    </row>
    <row r="42">
      <c r="A42" t="n">
        <v>41.0</v>
      </c>
      <c r="B42" t="s">
        <v>845</v>
      </c>
      <c r="C42" t="s">
        <v>846</v>
      </c>
      <c r="D42" t="s">
        <v>27</v>
      </c>
      <c r="E42" t="s">
        <v>28</v>
      </c>
      <c r="F42" t="s">
        <v>847</v>
      </c>
      <c r="G42" t="s">
        <v>1019</v>
      </c>
      <c r="H42" t="s">
        <v>294</v>
      </c>
      <c r="I42" t="s">
        <v>848</v>
      </c>
      <c r="J42" t="s">
        <v>289</v>
      </c>
      <c r="K42" t="s">
        <v>849</v>
      </c>
    </row>
    <row r="43">
      <c r="A43" t="n">
        <v>42.0</v>
      </c>
      <c r="B43" t="s">
        <v>766</v>
      </c>
      <c r="C43" t="s">
        <v>767</v>
      </c>
      <c r="D43" t="s">
        <v>577</v>
      </c>
      <c r="E43" t="s">
        <v>7</v>
      </c>
      <c r="F43" t="s">
        <v>768</v>
      </c>
      <c r="G43" t="s">
        <v>1580</v>
      </c>
      <c r="H43" t="s">
        <v>8</v>
      </c>
      <c r="I43" t="s">
        <v>769</v>
      </c>
      <c r="J43" t="s">
        <v>9</v>
      </c>
      <c r="K43" t="s">
        <v>770</v>
      </c>
    </row>
    <row r="44">
      <c r="A44" t="n">
        <v>43.0</v>
      </c>
      <c r="B44" t="s">
        <v>530</v>
      </c>
      <c r="C44" t="s">
        <v>531</v>
      </c>
      <c r="D44" t="s">
        <v>36</v>
      </c>
      <c r="E44" t="s">
        <v>1</v>
      </c>
      <c r="F44" t="s">
        <v>532</v>
      </c>
      <c r="G44" t="s">
        <v>1019</v>
      </c>
      <c r="H44" t="s">
        <v>294</v>
      </c>
      <c r="I44" t="s">
        <v>533</v>
      </c>
      <c r="J44" t="s">
        <v>516</v>
      </c>
      <c r="K44" t="s">
        <v>764</v>
      </c>
    </row>
    <row r="45">
      <c r="A45" t="n">
        <v>44.0</v>
      </c>
      <c r="B45" t="s">
        <v>651</v>
      </c>
      <c r="C45" t="s">
        <v>652</v>
      </c>
      <c r="D45" t="s">
        <v>653</v>
      </c>
      <c r="E45" t="s">
        <v>1</v>
      </c>
      <c r="F45" t="s">
        <v>654</v>
      </c>
      <c r="G45" t="s">
        <v>1019</v>
      </c>
      <c r="H45" t="s">
        <v>294</v>
      </c>
      <c r="I45" t="s">
        <v>655</v>
      </c>
      <c r="J45" t="s">
        <v>289</v>
      </c>
      <c r="K45" t="s">
        <v>656</v>
      </c>
    </row>
    <row r="46">
      <c r="A46" t="n">
        <v>45.0</v>
      </c>
      <c r="B46" t="s">
        <v>425</v>
      </c>
      <c r="C46" t="s">
        <v>426</v>
      </c>
      <c r="D46" t="s">
        <v>427</v>
      </c>
      <c r="E46" t="s">
        <v>28</v>
      </c>
      <c r="F46" t="s">
        <v>428</v>
      </c>
      <c r="G46" t="s">
        <v>1019</v>
      </c>
      <c r="H46" t="s">
        <v>287</v>
      </c>
      <c r="I46" t="s">
        <v>429</v>
      </c>
      <c r="J46" t="s">
        <v>289</v>
      </c>
      <c r="K46" t="s">
        <v>659</v>
      </c>
    </row>
    <row r="47">
      <c r="A47" t="n">
        <v>46.0</v>
      </c>
      <c r="B47" t="s">
        <v>608</v>
      </c>
      <c r="C47" t="s">
        <v>378</v>
      </c>
      <c r="D47" t="s">
        <v>27</v>
      </c>
      <c r="E47" t="s">
        <v>28</v>
      </c>
      <c r="F47" t="s">
        <v>609</v>
      </c>
      <c r="G47" t="s">
        <v>1019</v>
      </c>
      <c r="H47" t="s">
        <v>294</v>
      </c>
      <c r="I47" t="s">
        <v>610</v>
      </c>
      <c r="J47" t="s">
        <v>289</v>
      </c>
      <c r="K47" t="s">
        <v>663</v>
      </c>
    </row>
    <row r="48">
      <c r="A48" t="n">
        <v>47.0</v>
      </c>
      <c r="B48" t="s">
        <v>566</v>
      </c>
      <c r="C48" t="s">
        <v>556</v>
      </c>
      <c r="D48" t="s">
        <v>0</v>
      </c>
      <c r="E48" t="s">
        <v>1</v>
      </c>
      <c r="F48" t="s">
        <v>557</v>
      </c>
      <c r="G48" t="s">
        <v>1019</v>
      </c>
      <c r="H48" t="s">
        <v>287</v>
      </c>
      <c r="I48" t="s">
        <v>558</v>
      </c>
      <c r="J48" t="s">
        <v>289</v>
      </c>
      <c r="K48" t="s">
        <v>673</v>
      </c>
    </row>
    <row r="49">
      <c r="A49" t="n">
        <v>48.0</v>
      </c>
      <c r="B49" t="s">
        <v>1467</v>
      </c>
      <c r="C49" t="s">
        <v>97</v>
      </c>
      <c r="D49" t="s">
        <v>1561</v>
      </c>
      <c r="E49" t="s">
        <v>1561</v>
      </c>
      <c r="F49" t="s">
        <v>540</v>
      </c>
      <c r="G49" t="s">
        <v>1019</v>
      </c>
      <c r="H49" t="s">
        <v>294</v>
      </c>
      <c r="I49" t="s">
        <v>541</v>
      </c>
      <c r="J49" t="s">
        <v>289</v>
      </c>
      <c r="K49" t="s">
        <v>677</v>
      </c>
    </row>
    <row r="50">
      <c r="A50" t="n">
        <v>49.0</v>
      </c>
      <c r="B50" t="s">
        <v>291</v>
      </c>
      <c r="C50" t="s">
        <v>292</v>
      </c>
      <c r="D50" t="s">
        <v>0</v>
      </c>
      <c r="E50" t="s">
        <v>1</v>
      </c>
      <c r="F50" t="s">
        <v>293</v>
      </c>
      <c r="G50" t="s">
        <v>1019</v>
      </c>
      <c r="H50" t="s">
        <v>294</v>
      </c>
      <c r="I50" t="s">
        <v>295</v>
      </c>
      <c r="J50" t="s">
        <v>289</v>
      </c>
      <c r="K50" t="s">
        <v>679</v>
      </c>
    </row>
    <row r="51">
      <c r="A51" t="n">
        <v>50.0</v>
      </c>
      <c r="B51" t="s">
        <v>311</v>
      </c>
      <c r="C51" t="s">
        <v>312</v>
      </c>
      <c r="D51" t="s">
        <v>313</v>
      </c>
      <c r="E51" t="s">
        <v>43</v>
      </c>
      <c r="F51" t="s">
        <v>314</v>
      </c>
      <c r="G51" t="s">
        <v>1019</v>
      </c>
      <c r="H51" t="s">
        <v>294</v>
      </c>
      <c r="I51" t="s">
        <v>315</v>
      </c>
      <c r="J51" t="s">
        <v>289</v>
      </c>
      <c r="K51" t="s">
        <v>683</v>
      </c>
    </row>
    <row r="52">
      <c r="A52" t="n">
        <v>51.0</v>
      </c>
      <c r="B52" t="s">
        <v>317</v>
      </c>
      <c r="C52" t="s">
        <v>279</v>
      </c>
      <c r="D52" t="s">
        <v>318</v>
      </c>
      <c r="E52" t="s">
        <v>28</v>
      </c>
      <c r="F52" t="s">
        <v>319</v>
      </c>
      <c r="G52" t="s">
        <v>1019</v>
      </c>
      <c r="H52" t="s">
        <v>287</v>
      </c>
      <c r="I52" t="s">
        <v>320</v>
      </c>
      <c r="J52" t="s">
        <v>289</v>
      </c>
      <c r="K52" t="s">
        <v>758</v>
      </c>
    </row>
    <row r="53">
      <c r="A53" t="n">
        <v>52.0</v>
      </c>
      <c r="B53" t="s">
        <v>137</v>
      </c>
      <c r="C53" t="s">
        <v>138</v>
      </c>
      <c r="D53" t="s">
        <v>0</v>
      </c>
      <c r="E53" t="s">
        <v>1</v>
      </c>
      <c r="F53" t="s">
        <v>139</v>
      </c>
      <c r="G53" t="s">
        <v>1019</v>
      </c>
      <c r="H53" t="s">
        <v>3</v>
      </c>
      <c r="I53" t="s">
        <v>140</v>
      </c>
      <c r="J53" t="s">
        <v>53</v>
      </c>
      <c r="K53" t="s">
        <v>699</v>
      </c>
    </row>
    <row r="54">
      <c r="A54" t="n">
        <v>53.0</v>
      </c>
      <c r="B54" t="s">
        <v>262</v>
      </c>
      <c r="C54" t="s">
        <v>399</v>
      </c>
      <c r="D54" t="s">
        <v>0</v>
      </c>
      <c r="E54" t="s">
        <v>1</v>
      </c>
      <c r="F54" t="s">
        <v>400</v>
      </c>
      <c r="G54" t="s">
        <v>1019</v>
      </c>
      <c r="H54" t="s">
        <v>294</v>
      </c>
      <c r="I54" t="s">
        <v>401</v>
      </c>
      <c r="J54" t="s">
        <v>289</v>
      </c>
      <c r="K54" t="s">
        <v>700</v>
      </c>
    </row>
    <row r="55">
      <c r="A55" t="n">
        <v>54.0</v>
      </c>
      <c r="B55" t="s">
        <v>403</v>
      </c>
      <c r="C55" t="s">
        <v>60</v>
      </c>
      <c r="D55" t="s">
        <v>27</v>
      </c>
      <c r="E55" t="s">
        <v>28</v>
      </c>
      <c r="F55" t="s">
        <v>404</v>
      </c>
      <c r="G55" t="s">
        <v>1019</v>
      </c>
      <c r="H55" t="s">
        <v>287</v>
      </c>
      <c r="I55" t="s">
        <v>405</v>
      </c>
      <c r="J55" t="s">
        <v>289</v>
      </c>
      <c r="K55" t="s">
        <v>701</v>
      </c>
    </row>
    <row r="56">
      <c r="A56" t="n">
        <v>55.0</v>
      </c>
      <c r="B56" t="s">
        <v>431</v>
      </c>
      <c r="C56" t="s">
        <v>172</v>
      </c>
      <c r="D56" t="s">
        <v>432</v>
      </c>
      <c r="E56" t="s">
        <v>28</v>
      </c>
      <c r="F56" t="s">
        <v>433</v>
      </c>
      <c r="G56" t="s">
        <v>1019</v>
      </c>
      <c r="H56" t="s">
        <v>294</v>
      </c>
      <c r="I56" t="s">
        <v>434</v>
      </c>
      <c r="J56" t="s">
        <v>289</v>
      </c>
      <c r="K56" t="s">
        <v>704</v>
      </c>
    </row>
    <row r="57">
      <c r="A57" t="n">
        <v>56.0</v>
      </c>
      <c r="B57" t="s">
        <v>165</v>
      </c>
      <c r="C57" t="s">
        <v>166</v>
      </c>
      <c r="D57" t="s">
        <v>27</v>
      </c>
      <c r="E57" t="s">
        <v>28</v>
      </c>
      <c r="F57" t="s">
        <v>167</v>
      </c>
      <c r="G57" t="s">
        <v>1019</v>
      </c>
      <c r="H57" t="s">
        <v>30</v>
      </c>
      <c r="I57" t="s">
        <v>168</v>
      </c>
      <c r="J57" t="s">
        <v>32</v>
      </c>
      <c r="K57" t="s">
        <v>712</v>
      </c>
    </row>
    <row r="58">
      <c r="A58" t="n">
        <v>57.0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1019</v>
      </c>
      <c r="H58" t="s">
        <v>30</v>
      </c>
      <c r="I58" t="s">
        <v>31</v>
      </c>
      <c r="J58" t="s">
        <v>32</v>
      </c>
      <c r="K58" t="s">
        <v>714</v>
      </c>
    </row>
    <row r="59">
      <c r="A59" t="n">
        <v>58.0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1580</v>
      </c>
      <c r="H59" t="s">
        <v>5</v>
      </c>
      <c r="I59" t="s">
        <v>45</v>
      </c>
      <c r="J59" t="s">
        <v>6</v>
      </c>
      <c r="K59" t="s">
        <v>716</v>
      </c>
    </row>
    <row r="60">
      <c r="A60" t="n">
        <v>59.0</v>
      </c>
      <c r="B60" t="s">
        <v>49</v>
      </c>
      <c r="C60" t="s">
        <v>1528</v>
      </c>
      <c r="D60" t="s">
        <v>17</v>
      </c>
      <c r="E60" t="s">
        <v>7</v>
      </c>
      <c r="F60" t="s">
        <v>1445</v>
      </c>
      <c r="G60" t="s">
        <v>1580</v>
      </c>
      <c r="H60" t="s">
        <v>5</v>
      </c>
      <c r="I60" t="s">
        <v>1451</v>
      </c>
      <c r="J60" t="s">
        <v>6</v>
      </c>
      <c r="K60" t="s">
        <v>1529</v>
      </c>
    </row>
    <row r="61">
      <c r="A61" t="n">
        <v>60.0</v>
      </c>
      <c r="B61" t="s">
        <v>54</v>
      </c>
      <c r="C61" t="s">
        <v>55</v>
      </c>
      <c r="D61" t="s">
        <v>0</v>
      </c>
      <c r="E61" t="s">
        <v>1</v>
      </c>
      <c r="F61" t="s">
        <v>56</v>
      </c>
      <c r="G61" t="s">
        <v>1580</v>
      </c>
      <c r="H61" t="s">
        <v>5</v>
      </c>
      <c r="I61" t="s">
        <v>57</v>
      </c>
      <c r="J61" t="s">
        <v>6</v>
      </c>
      <c r="K61" t="s">
        <v>717</v>
      </c>
    </row>
    <row r="62">
      <c r="A62" t="n">
        <v>61.0</v>
      </c>
      <c r="B62" t="s">
        <v>467</v>
      </c>
      <c r="C62" t="s">
        <v>468</v>
      </c>
      <c r="D62" t="s">
        <v>0</v>
      </c>
      <c r="E62" t="s">
        <v>1</v>
      </c>
      <c r="F62" t="s">
        <v>469</v>
      </c>
      <c r="G62" t="s">
        <v>1580</v>
      </c>
      <c r="H62" t="s">
        <v>5</v>
      </c>
      <c r="I62" t="s">
        <v>470</v>
      </c>
      <c r="J62" t="s">
        <v>6</v>
      </c>
      <c r="K62" t="s">
        <v>720</v>
      </c>
    </row>
    <row r="63">
      <c r="A63" t="n">
        <v>62.0</v>
      </c>
      <c r="B63" t="s">
        <v>110</v>
      </c>
      <c r="C63" t="s">
        <v>111</v>
      </c>
      <c r="D63" t="s">
        <v>112</v>
      </c>
      <c r="E63" t="s">
        <v>43</v>
      </c>
      <c r="F63" t="s">
        <v>113</v>
      </c>
      <c r="G63" t="s">
        <v>1019</v>
      </c>
      <c r="H63" t="s">
        <v>3</v>
      </c>
      <c r="I63" t="s">
        <v>114</v>
      </c>
      <c r="J63" t="s">
        <v>53</v>
      </c>
      <c r="K63" t="s">
        <v>727</v>
      </c>
    </row>
    <row r="64">
      <c r="A64" t="n">
        <v>63.0</v>
      </c>
      <c r="B64" t="s">
        <v>120</v>
      </c>
      <c r="C64" t="s">
        <v>121</v>
      </c>
      <c r="D64" t="s">
        <v>122</v>
      </c>
      <c r="E64" t="s">
        <v>43</v>
      </c>
      <c r="F64" t="s">
        <v>123</v>
      </c>
      <c r="G64" t="s">
        <v>1019</v>
      </c>
      <c r="H64" t="s">
        <v>3</v>
      </c>
      <c r="I64" t="s">
        <v>124</v>
      </c>
      <c r="J64" t="s">
        <v>125</v>
      </c>
      <c r="K64" t="s">
        <v>728</v>
      </c>
    </row>
    <row r="65">
      <c r="A65" t="n">
        <v>64.0</v>
      </c>
      <c r="B65" t="s">
        <v>925</v>
      </c>
      <c r="C65" t="s">
        <v>926</v>
      </c>
      <c r="D65" t="s">
        <v>821</v>
      </c>
      <c r="E65" t="s">
        <v>822</v>
      </c>
      <c r="F65" t="s">
        <v>927</v>
      </c>
      <c r="G65" t="s">
        <v>1580</v>
      </c>
      <c r="H65" t="s">
        <v>8</v>
      </c>
      <c r="I65" t="s">
        <v>928</v>
      </c>
      <c r="J65" t="s">
        <v>9</v>
      </c>
      <c r="K65" t="s">
        <v>929</v>
      </c>
    </row>
    <row r="66">
      <c r="A66" t="n">
        <v>65.0</v>
      </c>
      <c r="B66" t="s">
        <v>811</v>
      </c>
      <c r="C66" t="s">
        <v>812</v>
      </c>
      <c r="D66" t="s">
        <v>813</v>
      </c>
      <c r="E66" t="s">
        <v>814</v>
      </c>
      <c r="F66" t="s">
        <v>815</v>
      </c>
      <c r="G66" t="s">
        <v>1580</v>
      </c>
      <c r="H66" t="s">
        <v>8</v>
      </c>
      <c r="I66" t="s">
        <v>817</v>
      </c>
      <c r="J66" t="s">
        <v>9</v>
      </c>
      <c r="K66" t="s">
        <v>818</v>
      </c>
    </row>
    <row r="67">
      <c r="A67" t="n">
        <v>66.0</v>
      </c>
      <c r="B67" t="s">
        <v>869</v>
      </c>
      <c r="C67" t="s">
        <v>870</v>
      </c>
      <c r="D67" t="s">
        <v>871</v>
      </c>
      <c r="E67" t="s">
        <v>198</v>
      </c>
      <c r="F67" t="s">
        <v>872</v>
      </c>
      <c r="G67" t="s">
        <v>1580</v>
      </c>
      <c r="H67" t="s">
        <v>8</v>
      </c>
      <c r="I67" t="s">
        <v>873</v>
      </c>
      <c r="J67" t="s">
        <v>9</v>
      </c>
      <c r="K67" t="s">
        <v>874</v>
      </c>
    </row>
    <row r="68">
      <c r="A68" t="n">
        <v>67.0</v>
      </c>
      <c r="B68" t="s">
        <v>819</v>
      </c>
      <c r="C68" t="s">
        <v>820</v>
      </c>
      <c r="D68" t="s">
        <v>821</v>
      </c>
      <c r="E68" t="s">
        <v>822</v>
      </c>
      <c r="F68" t="s">
        <v>823</v>
      </c>
      <c r="G68" t="s">
        <v>1580</v>
      </c>
      <c r="H68" t="s">
        <v>8</v>
      </c>
      <c r="I68" t="s">
        <v>824</v>
      </c>
      <c r="J68" t="s">
        <v>9</v>
      </c>
      <c r="K68" t="s">
        <v>825</v>
      </c>
    </row>
    <row r="69">
      <c r="A69" t="n">
        <v>68.0</v>
      </c>
      <c r="B69" t="s">
        <v>875</v>
      </c>
      <c r="C69" t="s">
        <v>876</v>
      </c>
      <c r="D69" t="s">
        <v>877</v>
      </c>
      <c r="E69" t="s">
        <v>878</v>
      </c>
      <c r="F69" t="s">
        <v>879</v>
      </c>
      <c r="G69" t="s">
        <v>1580</v>
      </c>
      <c r="H69" t="s">
        <v>8</v>
      </c>
      <c r="I69" t="s">
        <v>880</v>
      </c>
      <c r="J69" t="s">
        <v>9</v>
      </c>
      <c r="K69" t="s">
        <v>881</v>
      </c>
    </row>
    <row r="70">
      <c r="A70" t="n">
        <v>69.0</v>
      </c>
      <c r="B70" t="s">
        <v>930</v>
      </c>
      <c r="C70" t="s">
        <v>931</v>
      </c>
      <c r="D70" t="s">
        <v>932</v>
      </c>
      <c r="E70" t="s">
        <v>933</v>
      </c>
      <c r="F70" t="s">
        <v>934</v>
      </c>
      <c r="G70" t="s">
        <v>1580</v>
      </c>
      <c r="H70" t="s">
        <v>8</v>
      </c>
      <c r="I70" t="s">
        <v>935</v>
      </c>
      <c r="J70" t="s">
        <v>9</v>
      </c>
      <c r="K70" t="s">
        <v>936</v>
      </c>
    </row>
    <row r="71">
      <c r="A71" t="n">
        <v>70.0</v>
      </c>
      <c r="B71" t="s">
        <v>179</v>
      </c>
      <c r="C71" t="s">
        <v>180</v>
      </c>
      <c r="D71" t="s">
        <v>181</v>
      </c>
      <c r="E71" t="s">
        <v>43</v>
      </c>
      <c r="F71" t="s">
        <v>182</v>
      </c>
      <c r="G71" t="s">
        <v>1580</v>
      </c>
      <c r="H71" t="s">
        <v>8</v>
      </c>
      <c r="I71" t="s">
        <v>183</v>
      </c>
      <c r="J71" t="s">
        <v>9</v>
      </c>
      <c r="K71" t="s">
        <v>738</v>
      </c>
    </row>
    <row r="72">
      <c r="A72" t="n">
        <v>71.0</v>
      </c>
      <c r="B72" t="s">
        <v>467</v>
      </c>
      <c r="C72" t="s">
        <v>468</v>
      </c>
      <c r="D72" t="s">
        <v>0</v>
      </c>
      <c r="E72" t="s">
        <v>1</v>
      </c>
      <c r="F72" t="s">
        <v>477</v>
      </c>
      <c r="G72" t="s">
        <v>1019</v>
      </c>
      <c r="H72" t="s">
        <v>30</v>
      </c>
      <c r="I72" t="s">
        <v>478</v>
      </c>
      <c r="J72" t="s">
        <v>32</v>
      </c>
      <c r="K72" t="s">
        <v>740</v>
      </c>
    </row>
    <row r="73">
      <c r="A73" t="n">
        <v>72.0</v>
      </c>
      <c r="B73" t="s">
        <v>54</v>
      </c>
      <c r="C73" t="s">
        <v>55</v>
      </c>
      <c r="D73" t="s">
        <v>0</v>
      </c>
      <c r="E73" t="s">
        <v>1</v>
      </c>
      <c r="F73" t="s">
        <v>480</v>
      </c>
      <c r="G73" t="s">
        <v>1050</v>
      </c>
      <c r="H73" t="s">
        <v>473</v>
      </c>
      <c r="I73" t="s">
        <v>481</v>
      </c>
      <c r="J73" t="s">
        <v>475</v>
      </c>
      <c r="K73" t="s">
        <v>744</v>
      </c>
    </row>
    <row r="74">
      <c r="A74" t="n">
        <v>73.0</v>
      </c>
      <c r="B74" t="s">
        <v>206</v>
      </c>
      <c r="C74" t="s">
        <v>207</v>
      </c>
      <c r="D74" t="s">
        <v>173</v>
      </c>
      <c r="E74" t="s">
        <v>43</v>
      </c>
      <c r="F74" t="s">
        <v>208</v>
      </c>
      <c r="G74" t="s">
        <v>1019</v>
      </c>
      <c r="H74" t="s">
        <v>3</v>
      </c>
      <c r="I74" t="s">
        <v>209</v>
      </c>
      <c r="J74" t="s">
        <v>53</v>
      </c>
      <c r="K74" t="s">
        <v>745</v>
      </c>
    </row>
    <row r="75">
      <c r="A75" t="n">
        <v>74.0</v>
      </c>
      <c r="B75" t="s">
        <v>224</v>
      </c>
      <c r="C75" t="s">
        <v>225</v>
      </c>
      <c r="D75" t="s">
        <v>0</v>
      </c>
      <c r="E75" t="s">
        <v>1</v>
      </c>
      <c r="F75" t="s">
        <v>226</v>
      </c>
      <c r="G75" t="s">
        <v>1019</v>
      </c>
      <c r="H75" t="s">
        <v>3</v>
      </c>
      <c r="I75" t="s">
        <v>227</v>
      </c>
      <c r="J75" t="s">
        <v>53</v>
      </c>
      <c r="K75" t="s">
        <v>748</v>
      </c>
    </row>
    <row r="76">
      <c r="A76" t="n">
        <v>75.0</v>
      </c>
      <c r="B76" t="s">
        <v>54</v>
      </c>
      <c r="C76" t="s">
        <v>55</v>
      </c>
      <c r="D76" t="s">
        <v>0</v>
      </c>
      <c r="E76" t="s">
        <v>1</v>
      </c>
      <c r="F76" t="s">
        <v>229</v>
      </c>
      <c r="G76" t="s">
        <v>1019</v>
      </c>
      <c r="H76" t="s">
        <v>3</v>
      </c>
      <c r="I76" t="s">
        <v>230</v>
      </c>
      <c r="J76" t="s">
        <v>53</v>
      </c>
      <c r="K76" t="s">
        <v>749</v>
      </c>
    </row>
    <row r="77">
      <c r="A77" t="n">
        <v>76.0</v>
      </c>
      <c r="B77" t="s">
        <v>278</v>
      </c>
      <c r="C77" t="s">
        <v>279</v>
      </c>
      <c r="D77" t="s">
        <v>66</v>
      </c>
      <c r="E77" t="s">
        <v>1</v>
      </c>
      <c r="F77" t="s">
        <v>280</v>
      </c>
      <c r="G77" t="s">
        <v>1019</v>
      </c>
      <c r="H77" t="s">
        <v>3</v>
      </c>
      <c r="I77" t="s">
        <v>281</v>
      </c>
      <c r="J77" t="s">
        <v>53</v>
      </c>
      <c r="K7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89</vt:i4>
      </vt:variant>
    </vt:vector>
  </HeadingPairs>
  <TitlesOfParts>
    <vt:vector baseType="lpstr" size="89">
      <vt:lpstr>Generated Report</vt:lpstr>
      <vt:lpstr>Connectivity Charts</vt:lpstr>
      <vt:lpstr>Current Report</vt:lpstr>
      <vt:lpstr>FT Participants</vt:lpstr>
      <vt:lpstr>Oct 03</vt:lpstr>
      <vt:lpstr>Sep 24</vt:lpstr>
      <vt:lpstr>Sep 17</vt:lpstr>
      <vt:lpstr>Sep 10</vt:lpstr>
      <vt:lpstr>Sep 05</vt:lpstr>
      <vt:lpstr>Aug 27</vt:lpstr>
      <vt:lpstr>Aug 20</vt:lpstr>
      <vt:lpstr>Aug 13</vt:lpstr>
      <vt:lpstr>Aug 07</vt:lpstr>
      <vt:lpstr>Jul 30</vt:lpstr>
      <vt:lpstr>Jul 23</vt:lpstr>
      <vt:lpstr>Jul 16</vt:lpstr>
      <vt:lpstr>Jul 9</vt:lpstr>
      <vt:lpstr>Jul 2</vt:lpstr>
      <vt:lpstr>Jun 25</vt:lpstr>
      <vt:lpstr>Jun 18</vt:lpstr>
      <vt:lpstr>Jun 11</vt:lpstr>
      <vt:lpstr>Jun 4</vt:lpstr>
      <vt:lpstr>May 28</vt:lpstr>
      <vt:lpstr>May 21</vt:lpstr>
      <vt:lpstr>May 14</vt:lpstr>
      <vt:lpstr>May 9</vt:lpstr>
      <vt:lpstr>May 2</vt:lpstr>
      <vt:lpstr>Apr 23</vt:lpstr>
      <vt:lpstr>Apr 16</vt:lpstr>
      <vt:lpstr>Apr 9</vt:lpstr>
      <vt:lpstr>Apr 2</vt:lpstr>
      <vt:lpstr>Mar 26</vt:lpstr>
      <vt:lpstr>Mar 19</vt:lpstr>
      <vt:lpstr>Mar 12</vt:lpstr>
      <vt:lpstr>Mar 5</vt:lpstr>
      <vt:lpstr>Feb 26</vt:lpstr>
      <vt:lpstr>Feb 12</vt:lpstr>
      <vt:lpstr>Feb 5</vt:lpstr>
      <vt:lpstr>Jan 29</vt:lpstr>
      <vt:lpstr>Jan 22</vt:lpstr>
      <vt:lpstr>Jan 15</vt:lpstr>
      <vt:lpstr>Jan 8</vt:lpstr>
      <vt:lpstr>Jan 1</vt:lpstr>
      <vt:lpstr>Dec 25</vt:lpstr>
      <vt:lpstr>Dec 18</vt:lpstr>
      <vt:lpstr>Dec 11</vt:lpstr>
      <vt:lpstr>Dec 4</vt:lpstr>
      <vt:lpstr>Nov 27</vt:lpstr>
      <vt:lpstr>Nov 20</vt:lpstr>
      <vt:lpstr>Nov 13</vt:lpstr>
      <vt:lpstr>Nov 6</vt:lpstr>
      <vt:lpstr>Oct 30</vt:lpstr>
      <vt:lpstr>Oct 23</vt:lpstr>
      <vt:lpstr>Oct 16</vt:lpstr>
      <vt:lpstr>Oct 9</vt:lpstr>
      <vt:lpstr>Oct 2</vt:lpstr>
      <vt:lpstr>Sep 25</vt:lpstr>
      <vt:lpstr>Sep 18</vt:lpstr>
      <vt:lpstr>Sep 11</vt:lpstr>
      <vt:lpstr>Sep 4</vt:lpstr>
      <vt:lpstr>Aug 28</vt:lpstr>
      <vt:lpstr>Aug 21</vt:lpstr>
      <vt:lpstr>Aug 14</vt:lpstr>
      <vt:lpstr>Aug 7</vt:lpstr>
      <vt:lpstr>July 31</vt:lpstr>
      <vt:lpstr>July 24</vt:lpstr>
      <vt:lpstr>July 17</vt:lpstr>
      <vt:lpstr>July 10</vt:lpstr>
      <vt:lpstr>July 3</vt:lpstr>
      <vt:lpstr>June 26</vt:lpstr>
      <vt:lpstr>June 19</vt:lpstr>
      <vt:lpstr>June 12</vt:lpstr>
      <vt:lpstr>June 5</vt:lpstr>
      <vt:lpstr>May 30</vt:lpstr>
      <vt:lpstr>May 22</vt:lpstr>
      <vt:lpstr>May 15</vt:lpstr>
      <vt:lpstr>May 8</vt:lpstr>
      <vt:lpstr>May 1</vt:lpstr>
      <vt:lpstr>Apr 24</vt:lpstr>
      <vt:lpstr>Apr 17</vt:lpstr>
      <vt:lpstr>Apr 10</vt:lpstr>
      <vt:lpstr>Apr 3</vt:lpstr>
      <vt:lpstr>Mar 29</vt:lpstr>
      <vt:lpstr>Mar 21</vt:lpstr>
      <vt:lpstr>Mar 14</vt:lpstr>
      <vt:lpstr>Mar 7</vt:lpstr>
      <vt:lpstr>Mar 3</vt:lpstr>
      <vt:lpstr>Feb 20</vt:lpstr>
      <vt:lpstr>Feb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2018-10-03T22:37:50Z</dcterms:modified>
</cp:coreProperties>
</file>